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24226"/>
  <mc:AlternateContent xmlns:mc="http://schemas.openxmlformats.org/markup-compatibility/2006">
    <mc:Choice Requires="x15">
      <x15ac:absPath xmlns:x15ac="http://schemas.microsoft.com/office/spreadsheetml/2010/11/ac" url="https://d.docs.live.net/f4cbb780b20638a8/Documents/JOB HUNT/BUSINESS ANALYST/"/>
    </mc:Choice>
  </mc:AlternateContent>
  <xr:revisionPtr revIDLastSave="9" documentId="8_{5EB5B17A-A371-474C-8A5B-5E39ED1C8E00}" xr6:coauthVersionLast="47" xr6:coauthVersionMax="47" xr10:uidLastSave="{DB65528F-C922-49B2-B80B-1CA37AB4CEE7}"/>
  <bookViews>
    <workbookView xWindow="-110" yWindow="-110" windowWidth="19420" windowHeight="11500" firstSheet="1" activeTab="4" xr2:uid="{00000000-000D-0000-FFFF-FFFF00000000}"/>
  </bookViews>
  <sheets>
    <sheet name="Raw data" sheetId="2" r:id="rId1"/>
    <sheet name="Clean Data" sheetId="1" r:id="rId2"/>
    <sheet name="KPI summary" sheetId="3" r:id="rId3"/>
    <sheet name="Pivot table" sheetId="6" r:id="rId4"/>
    <sheet name="Dashboard" sheetId="5" r:id="rId5"/>
  </sheets>
  <definedNames>
    <definedName name="_xlnm._FilterDatabase" localSheetId="1" hidden="1">'Clean Data'!$A$1:$M$1001</definedName>
    <definedName name="_xlnm._FilterDatabase" localSheetId="0" hidden="1">'Raw data'!$A$1:$K$1001</definedName>
    <definedName name="_xlchart.v5.0" hidden="1">'Pivot table'!$U$3</definedName>
    <definedName name="_xlchart.v5.1" hidden="1">'Pivot table'!$U$4:$U$13</definedName>
    <definedName name="_xlchart.v5.2" hidden="1">'Pivot table'!$V$3</definedName>
    <definedName name="_xlchart.v5.3" hidden="1">'Pivot table'!$V$4:$V$13</definedName>
    <definedName name="Slicer_Delivery_Success_Rate">#N/A</definedName>
    <definedName name="Slicer_Month">#N/A</definedName>
    <definedName name="Slicer_Proper_Product_Name">#N/A</definedName>
    <definedName name="Slicer_State">#N/A</definedName>
  </definedNames>
  <calcPr calcId="191029"/>
  <pivotCaches>
    <pivotCache cacheId="55" r:id="rId6"/>
    <pivotCache cacheId="56" r:id="rId7"/>
    <pivotCache cacheId="57" r:id="rId8"/>
    <pivotCache cacheId="58"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 i="5" l="1" a="1"/>
  <c r="G1" i="5" s="1"/>
  <c r="B2" i="3"/>
  <c r="B4" i="3"/>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B12" i="3"/>
  <c r="B10" i="3"/>
  <c r="B9" i="3"/>
  <c r="B11" i="3"/>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N2" i="1"/>
  <c r="B3" i="3" s="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P785" i="1" s="1"/>
  <c r="N786" i="1"/>
  <c r="P786" i="1" s="1"/>
  <c r="N787" i="1"/>
  <c r="P787" i="1" s="1"/>
  <c r="N788" i="1"/>
  <c r="P788" i="1" s="1"/>
  <c r="N789" i="1"/>
  <c r="P789" i="1" s="1"/>
  <c r="N790" i="1"/>
  <c r="P790" i="1" s="1"/>
  <c r="N791" i="1"/>
  <c r="N792" i="1"/>
  <c r="N793" i="1"/>
  <c r="P793" i="1" s="1"/>
  <c r="N794" i="1"/>
  <c r="P794" i="1" s="1"/>
  <c r="N795" i="1"/>
  <c r="P795" i="1" s="1"/>
  <c r="N796" i="1"/>
  <c r="P796" i="1" s="1"/>
  <c r="N797" i="1"/>
  <c r="P797" i="1" s="1"/>
  <c r="N798" i="1"/>
  <c r="P798" i="1" s="1"/>
  <c r="N799" i="1"/>
  <c r="N800" i="1"/>
  <c r="N801" i="1"/>
  <c r="P801" i="1" s="1"/>
  <c r="N802" i="1"/>
  <c r="P802" i="1" s="1"/>
  <c r="N803" i="1"/>
  <c r="P803" i="1" s="1"/>
  <c r="N804" i="1"/>
  <c r="P804" i="1" s="1"/>
  <c r="N805" i="1"/>
  <c r="P805" i="1" s="1"/>
  <c r="N806" i="1"/>
  <c r="P806" i="1" s="1"/>
  <c r="N807" i="1"/>
  <c r="N808" i="1"/>
  <c r="N809" i="1"/>
  <c r="P809" i="1" s="1"/>
  <c r="N810" i="1"/>
  <c r="P810" i="1" s="1"/>
  <c r="N811" i="1"/>
  <c r="P811" i="1" s="1"/>
  <c r="N812" i="1"/>
  <c r="P812" i="1" s="1"/>
  <c r="N813" i="1"/>
  <c r="P813" i="1" s="1"/>
  <c r="N814" i="1"/>
  <c r="P814" i="1" s="1"/>
  <c r="N815" i="1"/>
  <c r="N816" i="1"/>
  <c r="N817" i="1"/>
  <c r="P817" i="1" s="1"/>
  <c r="N818" i="1"/>
  <c r="P818" i="1" s="1"/>
  <c r="N819" i="1"/>
  <c r="P819" i="1" s="1"/>
  <c r="N820" i="1"/>
  <c r="P820" i="1" s="1"/>
  <c r="N821" i="1"/>
  <c r="P821" i="1" s="1"/>
  <c r="N822" i="1"/>
  <c r="P822" i="1" s="1"/>
  <c r="N823" i="1"/>
  <c r="N824" i="1"/>
  <c r="N825" i="1"/>
  <c r="P825" i="1" s="1"/>
  <c r="N826" i="1"/>
  <c r="P826" i="1" s="1"/>
  <c r="N827" i="1"/>
  <c r="P827" i="1" s="1"/>
  <c r="N828" i="1"/>
  <c r="P828" i="1" s="1"/>
  <c r="N829" i="1"/>
  <c r="P829" i="1" s="1"/>
  <c r="N830" i="1"/>
  <c r="P830" i="1" s="1"/>
  <c r="N831" i="1"/>
  <c r="N832" i="1"/>
  <c r="N833" i="1"/>
  <c r="P833" i="1" s="1"/>
  <c r="N834" i="1"/>
  <c r="P834" i="1" s="1"/>
  <c r="N835" i="1"/>
  <c r="P835" i="1" s="1"/>
  <c r="N836" i="1"/>
  <c r="P836" i="1" s="1"/>
  <c r="N837" i="1"/>
  <c r="P837" i="1" s="1"/>
  <c r="N838" i="1"/>
  <c r="P838" i="1" s="1"/>
  <c r="N839" i="1"/>
  <c r="N840" i="1"/>
  <c r="N841" i="1"/>
  <c r="P841" i="1" s="1"/>
  <c r="N842" i="1"/>
  <c r="P842" i="1" s="1"/>
  <c r="N843" i="1"/>
  <c r="P843" i="1" s="1"/>
  <c r="N844" i="1"/>
  <c r="P844" i="1" s="1"/>
  <c r="N845" i="1"/>
  <c r="P845" i="1" s="1"/>
  <c r="N846" i="1"/>
  <c r="P846" i="1" s="1"/>
  <c r="N847" i="1"/>
  <c r="N848" i="1"/>
  <c r="N849" i="1"/>
  <c r="P849" i="1" s="1"/>
  <c r="N850" i="1"/>
  <c r="P850" i="1" s="1"/>
  <c r="N851" i="1"/>
  <c r="P851" i="1" s="1"/>
  <c r="N852" i="1"/>
  <c r="P852" i="1" s="1"/>
  <c r="N853" i="1"/>
  <c r="P853" i="1" s="1"/>
  <c r="N854" i="1"/>
  <c r="P854" i="1" s="1"/>
  <c r="N855" i="1"/>
  <c r="N856" i="1"/>
  <c r="N857" i="1"/>
  <c r="P857" i="1" s="1"/>
  <c r="N858" i="1"/>
  <c r="P858" i="1" s="1"/>
  <c r="N859" i="1"/>
  <c r="P859" i="1" s="1"/>
  <c r="N860" i="1"/>
  <c r="P860" i="1" s="1"/>
  <c r="N861" i="1"/>
  <c r="P861" i="1" s="1"/>
  <c r="N862" i="1"/>
  <c r="P862" i="1" s="1"/>
  <c r="N863" i="1"/>
  <c r="N864" i="1"/>
  <c r="N865" i="1"/>
  <c r="P865" i="1" s="1"/>
  <c r="N866" i="1"/>
  <c r="P866" i="1" s="1"/>
  <c r="N867" i="1"/>
  <c r="P867" i="1" s="1"/>
  <c r="N868" i="1"/>
  <c r="P868" i="1" s="1"/>
  <c r="N869" i="1"/>
  <c r="P869" i="1" s="1"/>
  <c r="N870" i="1"/>
  <c r="P870" i="1" s="1"/>
  <c r="N871" i="1"/>
  <c r="N872" i="1"/>
  <c r="N873" i="1"/>
  <c r="P873" i="1" s="1"/>
  <c r="N874" i="1"/>
  <c r="P874" i="1" s="1"/>
  <c r="N875" i="1"/>
  <c r="P875" i="1" s="1"/>
  <c r="N876" i="1"/>
  <c r="P876" i="1" s="1"/>
  <c r="N877" i="1"/>
  <c r="P877" i="1" s="1"/>
  <c r="N878" i="1"/>
  <c r="P878" i="1" s="1"/>
  <c r="N879" i="1"/>
  <c r="N880" i="1"/>
  <c r="N881" i="1"/>
  <c r="P881" i="1" s="1"/>
  <c r="N882" i="1"/>
  <c r="P882" i="1" s="1"/>
  <c r="N883" i="1"/>
  <c r="P883" i="1" s="1"/>
  <c r="N884" i="1"/>
  <c r="P884" i="1" s="1"/>
  <c r="N885" i="1"/>
  <c r="P885" i="1" s="1"/>
  <c r="N886" i="1"/>
  <c r="P886" i="1" s="1"/>
  <c r="N887" i="1"/>
  <c r="N888" i="1"/>
  <c r="N889" i="1"/>
  <c r="P889" i="1" s="1"/>
  <c r="N890" i="1"/>
  <c r="P890" i="1" s="1"/>
  <c r="N891" i="1"/>
  <c r="P891" i="1" s="1"/>
  <c r="N892" i="1"/>
  <c r="P892" i="1" s="1"/>
  <c r="N893" i="1"/>
  <c r="P893" i="1" s="1"/>
  <c r="N894" i="1"/>
  <c r="P894" i="1" s="1"/>
  <c r="N895" i="1"/>
  <c r="N896" i="1"/>
  <c r="N897" i="1"/>
  <c r="P897" i="1" s="1"/>
  <c r="N898" i="1"/>
  <c r="P898" i="1" s="1"/>
  <c r="N899" i="1"/>
  <c r="P899" i="1" s="1"/>
  <c r="N900" i="1"/>
  <c r="P900" i="1" s="1"/>
  <c r="N901" i="1"/>
  <c r="P901" i="1" s="1"/>
  <c r="N902" i="1"/>
  <c r="P902" i="1" s="1"/>
  <c r="N903" i="1"/>
  <c r="N904" i="1"/>
  <c r="N905" i="1"/>
  <c r="P905" i="1" s="1"/>
  <c r="N906" i="1"/>
  <c r="P906" i="1" s="1"/>
  <c r="N907" i="1"/>
  <c r="P907" i="1" s="1"/>
  <c r="N908" i="1"/>
  <c r="P908" i="1" s="1"/>
  <c r="N909" i="1"/>
  <c r="P909" i="1" s="1"/>
  <c r="N910" i="1"/>
  <c r="P910" i="1" s="1"/>
  <c r="N911" i="1"/>
  <c r="N912" i="1"/>
  <c r="N913" i="1"/>
  <c r="P913" i="1" s="1"/>
  <c r="N914" i="1"/>
  <c r="P914" i="1" s="1"/>
  <c r="N915" i="1"/>
  <c r="P915" i="1" s="1"/>
  <c r="N916" i="1"/>
  <c r="P916" i="1" s="1"/>
  <c r="N917" i="1"/>
  <c r="P917" i="1" s="1"/>
  <c r="N918" i="1"/>
  <c r="P918" i="1" s="1"/>
  <c r="N919" i="1"/>
  <c r="N920" i="1"/>
  <c r="N921" i="1"/>
  <c r="P921" i="1" s="1"/>
  <c r="N922" i="1"/>
  <c r="P922" i="1" s="1"/>
  <c r="N923" i="1"/>
  <c r="P923" i="1" s="1"/>
  <c r="N924" i="1"/>
  <c r="P924" i="1" s="1"/>
  <c r="N925" i="1"/>
  <c r="P925" i="1" s="1"/>
  <c r="N926" i="1"/>
  <c r="P926" i="1" s="1"/>
  <c r="N927" i="1"/>
  <c r="N928" i="1"/>
  <c r="N929" i="1"/>
  <c r="P929" i="1" s="1"/>
  <c r="N930" i="1"/>
  <c r="P930" i="1" s="1"/>
  <c r="N931" i="1"/>
  <c r="P931" i="1" s="1"/>
  <c r="N932" i="1"/>
  <c r="P932" i="1" s="1"/>
  <c r="N933" i="1"/>
  <c r="P933" i="1" s="1"/>
  <c r="N934" i="1"/>
  <c r="P934" i="1" s="1"/>
  <c r="N935" i="1"/>
  <c r="N936" i="1"/>
  <c r="N937" i="1"/>
  <c r="P937" i="1" s="1"/>
  <c r="N938" i="1"/>
  <c r="P938" i="1" s="1"/>
  <c r="N939" i="1"/>
  <c r="P939" i="1" s="1"/>
  <c r="N940" i="1"/>
  <c r="P940" i="1" s="1"/>
  <c r="N941" i="1"/>
  <c r="P941" i="1" s="1"/>
  <c r="N942" i="1"/>
  <c r="P942" i="1" s="1"/>
  <c r="N943" i="1"/>
  <c r="N944" i="1"/>
  <c r="N945" i="1"/>
  <c r="P945" i="1" s="1"/>
  <c r="N946" i="1"/>
  <c r="P946" i="1" s="1"/>
  <c r="N947" i="1"/>
  <c r="P947" i="1" s="1"/>
  <c r="N948" i="1"/>
  <c r="P948" i="1" s="1"/>
  <c r="N949" i="1"/>
  <c r="P949" i="1" s="1"/>
  <c r="N950" i="1"/>
  <c r="P950" i="1" s="1"/>
  <c r="N951" i="1"/>
  <c r="N952" i="1"/>
  <c r="N953" i="1"/>
  <c r="P953" i="1" s="1"/>
  <c r="N954" i="1"/>
  <c r="P954" i="1" s="1"/>
  <c r="N955" i="1"/>
  <c r="P955" i="1" s="1"/>
  <c r="N956" i="1"/>
  <c r="P956" i="1" s="1"/>
  <c r="N957" i="1"/>
  <c r="P957" i="1" s="1"/>
  <c r="N958" i="1"/>
  <c r="P958" i="1" s="1"/>
  <c r="N959" i="1"/>
  <c r="N960" i="1"/>
  <c r="N961" i="1"/>
  <c r="P961" i="1" s="1"/>
  <c r="N962" i="1"/>
  <c r="P962" i="1" s="1"/>
  <c r="N963" i="1"/>
  <c r="P963" i="1" s="1"/>
  <c r="N964" i="1"/>
  <c r="P964" i="1" s="1"/>
  <c r="N965" i="1"/>
  <c r="P965" i="1" s="1"/>
  <c r="N966" i="1"/>
  <c r="P966" i="1" s="1"/>
  <c r="N967" i="1"/>
  <c r="N968" i="1"/>
  <c r="N969" i="1"/>
  <c r="P969" i="1" s="1"/>
  <c r="N970" i="1"/>
  <c r="P970" i="1" s="1"/>
  <c r="N971" i="1"/>
  <c r="P971" i="1" s="1"/>
  <c r="N972" i="1"/>
  <c r="P972" i="1" s="1"/>
  <c r="N973" i="1"/>
  <c r="P973" i="1" s="1"/>
  <c r="N974" i="1"/>
  <c r="P974" i="1" s="1"/>
  <c r="N975" i="1"/>
  <c r="N976" i="1"/>
  <c r="N977" i="1"/>
  <c r="P977" i="1" s="1"/>
  <c r="N978" i="1"/>
  <c r="P978" i="1" s="1"/>
  <c r="N979" i="1"/>
  <c r="P979" i="1" s="1"/>
  <c r="N980" i="1"/>
  <c r="P980" i="1" s="1"/>
  <c r="N981" i="1"/>
  <c r="P981" i="1" s="1"/>
  <c r="N982" i="1"/>
  <c r="P982" i="1" s="1"/>
  <c r="N983" i="1"/>
  <c r="N984" i="1"/>
  <c r="N985" i="1"/>
  <c r="P985" i="1" s="1"/>
  <c r="N986" i="1"/>
  <c r="P986" i="1" s="1"/>
  <c r="N987" i="1"/>
  <c r="P987" i="1" s="1"/>
  <c r="N988" i="1"/>
  <c r="P988" i="1" s="1"/>
  <c r="N989" i="1"/>
  <c r="P989" i="1" s="1"/>
  <c r="N990" i="1"/>
  <c r="P990" i="1" s="1"/>
  <c r="N991" i="1"/>
  <c r="N992" i="1"/>
  <c r="N993" i="1"/>
  <c r="P993" i="1" s="1"/>
  <c r="N994" i="1"/>
  <c r="P994" i="1" s="1"/>
  <c r="N995" i="1"/>
  <c r="P995" i="1" s="1"/>
  <c r="N996" i="1"/>
  <c r="P996" i="1" s="1"/>
  <c r="N997" i="1"/>
  <c r="P997" i="1" s="1"/>
  <c r="N998" i="1"/>
  <c r="P998" i="1" s="1"/>
  <c r="N999" i="1"/>
  <c r="N1000" i="1"/>
  <c r="N1001" i="1"/>
  <c r="P1001" i="1" s="1"/>
  <c r="B5" i="3" l="1"/>
  <c r="B6" i="3"/>
  <c r="P3" i="1"/>
  <c r="P4" i="1"/>
  <c r="P10" i="1"/>
  <c r="P11" i="1"/>
  <c r="P12" i="1"/>
  <c r="P13" i="1"/>
  <c r="P18" i="1"/>
  <c r="P19" i="1"/>
  <c r="P20" i="1"/>
  <c r="P21" i="1"/>
  <c r="P26" i="1"/>
  <c r="P27" i="1"/>
  <c r="P28" i="1"/>
  <c r="P29" i="1"/>
  <c r="P34" i="1"/>
  <c r="P35" i="1"/>
  <c r="P36" i="1"/>
  <c r="P37" i="1"/>
  <c r="P42" i="1"/>
  <c r="P43" i="1"/>
  <c r="P45" i="1"/>
  <c r="P46" i="1"/>
  <c r="P50" i="1"/>
  <c r="P51" i="1"/>
  <c r="P52" i="1"/>
  <c r="P53" i="1"/>
  <c r="P58" i="1"/>
  <c r="P59" i="1"/>
  <c r="P60" i="1"/>
  <c r="P61" i="1"/>
  <c r="P66" i="1"/>
  <c r="P67" i="1"/>
  <c r="P68" i="1"/>
  <c r="P69" i="1"/>
  <c r="P74" i="1"/>
  <c r="P75" i="1"/>
  <c r="P76" i="1"/>
  <c r="P77" i="1"/>
  <c r="P82" i="1"/>
  <c r="P83" i="1"/>
  <c r="P84" i="1"/>
  <c r="P85" i="1"/>
  <c r="P90" i="1"/>
  <c r="P91" i="1"/>
  <c r="P92" i="1"/>
  <c r="P93" i="1"/>
  <c r="P98" i="1"/>
  <c r="P99" i="1"/>
  <c r="P100" i="1"/>
  <c r="P101" i="1"/>
  <c r="P106" i="1"/>
  <c r="P107" i="1"/>
  <c r="P108" i="1"/>
  <c r="P109" i="1"/>
  <c r="P114" i="1"/>
  <c r="P115" i="1"/>
  <c r="P116" i="1"/>
  <c r="P117" i="1"/>
  <c r="P122" i="1"/>
  <c r="P123" i="1"/>
  <c r="P124" i="1"/>
  <c r="P125" i="1"/>
  <c r="P130" i="1"/>
  <c r="P131" i="1"/>
  <c r="P132" i="1"/>
  <c r="P133" i="1"/>
  <c r="P138" i="1"/>
  <c r="P139" i="1"/>
  <c r="P140" i="1"/>
  <c r="P141" i="1"/>
  <c r="P146" i="1"/>
  <c r="P147" i="1"/>
  <c r="P148" i="1"/>
  <c r="P149" i="1"/>
  <c r="P154" i="1"/>
  <c r="P155" i="1"/>
  <c r="P156" i="1"/>
  <c r="P157" i="1"/>
  <c r="P162" i="1"/>
  <c r="P163" i="1"/>
  <c r="P164" i="1"/>
  <c r="P165" i="1"/>
  <c r="P170" i="1"/>
  <c r="P171" i="1"/>
  <c r="P172" i="1"/>
  <c r="P173" i="1"/>
  <c r="P178" i="1"/>
  <c r="P179" i="1"/>
  <c r="P180" i="1"/>
  <c r="P181" i="1"/>
  <c r="P186" i="1"/>
  <c r="P187" i="1"/>
  <c r="P188" i="1"/>
  <c r="P189" i="1"/>
  <c r="P194" i="1"/>
  <c r="P195" i="1"/>
  <c r="P196" i="1"/>
  <c r="P197" i="1"/>
  <c r="P202" i="1"/>
  <c r="P203" i="1"/>
  <c r="P204" i="1"/>
  <c r="P205" i="1"/>
  <c r="P210" i="1"/>
  <c r="P211" i="1"/>
  <c r="P212" i="1"/>
  <c r="P213" i="1"/>
  <c r="P218" i="1"/>
  <c r="P219" i="1"/>
  <c r="P220" i="1"/>
  <c r="P221" i="1"/>
  <c r="P226" i="1"/>
  <c r="P227" i="1"/>
  <c r="P228" i="1"/>
  <c r="P229" i="1"/>
  <c r="P234" i="1"/>
  <c r="P235" i="1"/>
  <c r="P236" i="1"/>
  <c r="P237" i="1"/>
  <c r="P242" i="1"/>
  <c r="P243" i="1"/>
  <c r="P244" i="1"/>
  <c r="P245" i="1"/>
  <c r="P250" i="1"/>
  <c r="P251" i="1"/>
  <c r="P252" i="1"/>
  <c r="P253" i="1"/>
  <c r="P259" i="1"/>
  <c r="P260" i="1"/>
  <c r="P261" i="1"/>
  <c r="P266" i="1"/>
  <c r="P267" i="1"/>
  <c r="P268" i="1"/>
  <c r="P269" i="1"/>
  <c r="P274" i="1"/>
  <c r="P275" i="1"/>
  <c r="P276" i="1"/>
  <c r="P277" i="1"/>
  <c r="P282" i="1"/>
  <c r="P283" i="1"/>
  <c r="P284" i="1"/>
  <c r="P285" i="1"/>
  <c r="P290" i="1"/>
  <c r="P291" i="1"/>
  <c r="P292" i="1"/>
  <c r="P293" i="1"/>
  <c r="P298" i="1"/>
  <c r="P299" i="1"/>
  <c r="P301" i="1"/>
  <c r="P306" i="1"/>
  <c r="P307" i="1"/>
  <c r="P308" i="1"/>
  <c r="P309" i="1"/>
  <c r="P314" i="1"/>
  <c r="P315" i="1"/>
  <c r="P317" i="1"/>
  <c r="P322" i="1"/>
  <c r="P323" i="1"/>
  <c r="P324" i="1"/>
  <c r="P325" i="1"/>
  <c r="P330" i="1"/>
  <c r="P331" i="1"/>
  <c r="P332" i="1"/>
  <c r="P333" i="1"/>
  <c r="P338" i="1"/>
  <c r="P339" i="1"/>
  <c r="P340" i="1"/>
  <c r="P341" i="1"/>
  <c r="P346" i="1"/>
  <c r="P347" i="1"/>
  <c r="P348" i="1"/>
  <c r="P349" i="1"/>
  <c r="P354" i="1"/>
  <c r="P355" i="1"/>
  <c r="P356" i="1"/>
  <c r="P357" i="1"/>
  <c r="P362" i="1"/>
  <c r="P363" i="1"/>
  <c r="P364" i="1"/>
  <c r="P365" i="1"/>
  <c r="P370" i="1"/>
  <c r="P371" i="1"/>
  <c r="P372" i="1"/>
  <c r="P373" i="1"/>
  <c r="P378" i="1"/>
  <c r="P379" i="1"/>
  <c r="P380" i="1"/>
  <c r="P381" i="1"/>
  <c r="P386" i="1"/>
  <c r="P387" i="1"/>
  <c r="P388" i="1"/>
  <c r="P389" i="1"/>
  <c r="P394" i="1"/>
  <c r="P395" i="1"/>
  <c r="P396" i="1"/>
  <c r="P397" i="1"/>
  <c r="P402" i="1"/>
  <c r="P403" i="1"/>
  <c r="P404" i="1"/>
  <c r="P405" i="1"/>
  <c r="P410" i="1"/>
  <c r="P411" i="1"/>
  <c r="P412" i="1"/>
  <c r="P413" i="1"/>
  <c r="P418" i="1"/>
  <c r="P419" i="1"/>
  <c r="P420" i="1"/>
  <c r="P421" i="1"/>
  <c r="P426" i="1"/>
  <c r="P427" i="1"/>
  <c r="P428" i="1"/>
  <c r="P429" i="1"/>
  <c r="P434" i="1"/>
  <c r="P435" i="1"/>
  <c r="P436" i="1"/>
  <c r="P437" i="1"/>
  <c r="P442" i="1"/>
  <c r="P443" i="1"/>
  <c r="P444" i="1"/>
  <c r="P445" i="1"/>
  <c r="P450" i="1"/>
  <c r="P451" i="1"/>
  <c r="P452" i="1"/>
  <c r="P453" i="1"/>
  <c r="P458" i="1"/>
  <c r="P459" i="1"/>
  <c r="P460" i="1"/>
  <c r="P461" i="1"/>
  <c r="P466" i="1"/>
  <c r="P467" i="1"/>
  <c r="P468" i="1"/>
  <c r="P469" i="1"/>
  <c r="P474" i="1"/>
  <c r="P475" i="1"/>
  <c r="P476" i="1"/>
  <c r="P477" i="1"/>
  <c r="P482" i="1"/>
  <c r="P483" i="1"/>
  <c r="P484" i="1"/>
  <c r="P485" i="1"/>
  <c r="P490" i="1"/>
  <c r="P491" i="1"/>
  <c r="P492" i="1"/>
  <c r="P493" i="1"/>
  <c r="P498" i="1"/>
  <c r="P499" i="1"/>
  <c r="P500" i="1"/>
  <c r="P501" i="1"/>
  <c r="P506" i="1"/>
  <c r="P507" i="1"/>
  <c r="P508" i="1"/>
  <c r="P509" i="1"/>
  <c r="P514" i="1"/>
  <c r="P515" i="1"/>
  <c r="P516" i="1"/>
  <c r="P517" i="1"/>
  <c r="P522" i="1"/>
  <c r="P523" i="1"/>
  <c r="P524" i="1"/>
  <c r="P525" i="1"/>
  <c r="P530" i="1"/>
  <c r="P531" i="1"/>
  <c r="P532" i="1"/>
  <c r="P533" i="1"/>
  <c r="P538" i="1"/>
  <c r="P539" i="1"/>
  <c r="P540" i="1"/>
  <c r="P541" i="1"/>
  <c r="P546" i="1"/>
  <c r="P547" i="1"/>
  <c r="P548" i="1"/>
  <c r="P549" i="1"/>
  <c r="P554" i="1"/>
  <c r="P555" i="1"/>
  <c r="P556" i="1"/>
  <c r="P557" i="1"/>
  <c r="P562" i="1"/>
  <c r="P563" i="1"/>
  <c r="P564" i="1"/>
  <c r="P570" i="1"/>
  <c r="P571" i="1"/>
  <c r="P572" i="1"/>
  <c r="P573" i="1"/>
  <c r="P578" i="1"/>
  <c r="P579" i="1"/>
  <c r="P580" i="1"/>
  <c r="P581" i="1"/>
  <c r="P586" i="1"/>
  <c r="P587" i="1"/>
  <c r="P588" i="1"/>
  <c r="P589" i="1"/>
  <c r="P594" i="1"/>
  <c r="P595" i="1"/>
  <c r="P596" i="1"/>
  <c r="P597" i="1"/>
  <c r="P602" i="1"/>
  <c r="P603" i="1"/>
  <c r="P604" i="1"/>
  <c r="P605" i="1"/>
  <c r="P610" i="1"/>
  <c r="P611" i="1"/>
  <c r="P612" i="1"/>
  <c r="P613" i="1"/>
  <c r="P614" i="1"/>
  <c r="P618" i="1"/>
  <c r="P619" i="1"/>
  <c r="P620" i="1"/>
  <c r="P621" i="1"/>
  <c r="P626" i="1"/>
  <c r="P627" i="1"/>
  <c r="P628" i="1"/>
  <c r="P629" i="1"/>
  <c r="P634" i="1"/>
  <c r="P635" i="1"/>
  <c r="P636" i="1"/>
  <c r="P637" i="1"/>
  <c r="P642" i="1"/>
  <c r="P643" i="1"/>
  <c r="P644" i="1"/>
  <c r="P645" i="1"/>
  <c r="P650" i="1"/>
  <c r="P651" i="1"/>
  <c r="P652" i="1"/>
  <c r="P653" i="1"/>
  <c r="P658" i="1"/>
  <c r="P659" i="1"/>
  <c r="P660" i="1"/>
  <c r="P661" i="1"/>
  <c r="P662" i="1"/>
  <c r="P666" i="1"/>
  <c r="P667" i="1"/>
  <c r="P668" i="1"/>
  <c r="P669" i="1"/>
  <c r="P670" i="1"/>
  <c r="P674" i="1"/>
  <c r="P675" i="1"/>
  <c r="P676" i="1"/>
  <c r="P677" i="1"/>
  <c r="P678" i="1"/>
  <c r="P682" i="1"/>
  <c r="P683" i="1"/>
  <c r="P684" i="1"/>
  <c r="P685" i="1"/>
  <c r="P686" i="1"/>
  <c r="P689" i="1"/>
  <c r="P690" i="1"/>
  <c r="P691" i="1"/>
  <c r="P692" i="1"/>
  <c r="P693" i="1"/>
  <c r="P694" i="1"/>
  <c r="P697" i="1"/>
  <c r="P698" i="1"/>
  <c r="P699" i="1"/>
  <c r="P700" i="1"/>
  <c r="P701" i="1"/>
  <c r="P702" i="1"/>
  <c r="P705" i="1"/>
  <c r="P706" i="1"/>
  <c r="P707" i="1"/>
  <c r="P708" i="1"/>
  <c r="P709" i="1"/>
  <c r="P710" i="1"/>
  <c r="P713" i="1"/>
  <c r="P714" i="1"/>
  <c r="P715" i="1"/>
  <c r="P716" i="1"/>
  <c r="P717" i="1"/>
  <c r="P718" i="1"/>
  <c r="P721" i="1"/>
  <c r="P722" i="1"/>
  <c r="P723" i="1"/>
  <c r="P724" i="1"/>
  <c r="P725" i="1"/>
  <c r="P726" i="1"/>
  <c r="P729" i="1"/>
  <c r="P730" i="1"/>
  <c r="P731" i="1"/>
  <c r="P732" i="1"/>
  <c r="P733" i="1"/>
  <c r="P734" i="1"/>
  <c r="P737" i="1"/>
  <c r="P738" i="1"/>
  <c r="P739" i="1"/>
  <c r="P740" i="1"/>
  <c r="P741" i="1"/>
  <c r="P742" i="1"/>
  <c r="P745" i="1"/>
  <c r="P746" i="1"/>
  <c r="P747" i="1"/>
  <c r="P748" i="1"/>
  <c r="P749" i="1"/>
  <c r="P750" i="1"/>
  <c r="P753" i="1"/>
  <c r="P754" i="1"/>
  <c r="P755" i="1"/>
  <c r="P756" i="1"/>
  <c r="P757" i="1"/>
  <c r="P758" i="1"/>
  <c r="P761" i="1"/>
  <c r="P762" i="1"/>
  <c r="P763" i="1"/>
  <c r="P764" i="1"/>
  <c r="P765" i="1"/>
  <c r="P766" i="1"/>
  <c r="P769" i="1"/>
  <c r="P770" i="1"/>
  <c r="P771" i="1"/>
  <c r="P772" i="1"/>
  <c r="P773" i="1"/>
  <c r="P774" i="1"/>
  <c r="P777" i="1"/>
  <c r="P778" i="1"/>
  <c r="P779" i="1"/>
  <c r="P780" i="1"/>
  <c r="P781" i="1"/>
  <c r="P782" i="1"/>
  <c r="F2" i="3"/>
  <c r="F3" i="3"/>
  <c r="F8" i="3"/>
  <c r="F9" i="3"/>
  <c r="F7" i="3"/>
  <c r="F6" i="3"/>
  <c r="F13" i="3"/>
  <c r="F5" i="3"/>
  <c r="F12" i="3"/>
  <c r="F4" i="3"/>
  <c r="F11" i="3"/>
  <c r="F10" i="3"/>
  <c r="P258" i="1"/>
  <c r="P316" i="1"/>
  <c r="P300" i="1"/>
  <c r="P44" i="1"/>
  <c r="P565" i="1"/>
  <c r="P5" i="1"/>
  <c r="P358" i="1"/>
  <c r="P999" i="1"/>
  <c r="P991" i="1"/>
  <c r="P983" i="1"/>
  <c r="P975" i="1"/>
  <c r="P967" i="1"/>
  <c r="P959" i="1"/>
  <c r="P951" i="1"/>
  <c r="P943" i="1"/>
  <c r="P935" i="1"/>
  <c r="P927" i="1"/>
  <c r="P919" i="1"/>
  <c r="P911" i="1"/>
  <c r="P903" i="1"/>
  <c r="P895" i="1"/>
  <c r="P887" i="1"/>
  <c r="P879" i="1"/>
  <c r="P871" i="1"/>
  <c r="P863" i="1"/>
  <c r="P855" i="1"/>
  <c r="P847" i="1"/>
  <c r="P839" i="1"/>
  <c r="P831" i="1"/>
  <c r="P823" i="1"/>
  <c r="P815" i="1"/>
  <c r="P807" i="1"/>
  <c r="P799" i="1"/>
  <c r="P791" i="1"/>
  <c r="P783" i="1"/>
  <c r="P775" i="1"/>
  <c r="P767" i="1"/>
  <c r="P759" i="1"/>
  <c r="P751" i="1"/>
  <c r="P743" i="1"/>
  <c r="P735" i="1"/>
  <c r="P727" i="1"/>
  <c r="P719" i="1"/>
  <c r="P711" i="1"/>
  <c r="P703" i="1"/>
  <c r="P695" i="1"/>
  <c r="P679" i="1"/>
  <c r="P431" i="1"/>
  <c r="P47" i="1"/>
  <c r="P344" i="1"/>
  <c r="P120" i="1"/>
  <c r="P687" i="1"/>
  <c r="P671" i="1"/>
  <c r="P663" i="1"/>
  <c r="P655" i="1"/>
  <c r="P647" i="1"/>
  <c r="P639" i="1"/>
  <c r="P631" i="1"/>
  <c r="P623" i="1"/>
  <c r="P615" i="1"/>
  <c r="P607" i="1"/>
  <c r="P599" i="1"/>
  <c r="P591" i="1"/>
  <c r="P583" i="1"/>
  <c r="P575" i="1"/>
  <c r="P567" i="1"/>
  <c r="P559" i="1"/>
  <c r="P551" i="1"/>
  <c r="P543" i="1"/>
  <c r="P535" i="1"/>
  <c r="P527" i="1"/>
  <c r="P519" i="1"/>
  <c r="P511" i="1"/>
  <c r="P503" i="1"/>
  <c r="P495" i="1"/>
  <c r="P487" i="1"/>
  <c r="P479" i="1"/>
  <c r="P471" i="1"/>
  <c r="P463" i="1"/>
  <c r="P455" i="1"/>
  <c r="P447" i="1"/>
  <c r="P439" i="1"/>
  <c r="P423" i="1"/>
  <c r="P415" i="1"/>
  <c r="P407" i="1"/>
  <c r="P399" i="1"/>
  <c r="P391" i="1"/>
  <c r="P383" i="1"/>
  <c r="P375" i="1"/>
  <c r="P367" i="1"/>
  <c r="P359" i="1"/>
  <c r="P351" i="1"/>
  <c r="P343" i="1"/>
  <c r="P335" i="1"/>
  <c r="P327" i="1"/>
  <c r="P319" i="1"/>
  <c r="P311" i="1"/>
  <c r="P303" i="1"/>
  <c r="P295" i="1"/>
  <c r="P287" i="1"/>
  <c r="P279" i="1"/>
  <c r="P271" i="1"/>
  <c r="P263" i="1"/>
  <c r="P255" i="1"/>
  <c r="P247" i="1"/>
  <c r="P239" i="1"/>
  <c r="P231" i="1"/>
  <c r="P223" i="1"/>
  <c r="P215" i="1"/>
  <c r="P207" i="1"/>
  <c r="P199" i="1"/>
  <c r="P191" i="1"/>
  <c r="P183" i="1"/>
  <c r="P175" i="1"/>
  <c r="P167" i="1"/>
  <c r="P159" i="1"/>
  <c r="P151" i="1"/>
  <c r="P143" i="1"/>
  <c r="P135" i="1"/>
  <c r="P127" i="1"/>
  <c r="P119" i="1"/>
  <c r="P111" i="1"/>
  <c r="P103" i="1"/>
  <c r="P95" i="1"/>
  <c r="P87" i="1"/>
  <c r="P79" i="1"/>
  <c r="P71" i="1"/>
  <c r="P63" i="1"/>
  <c r="P55" i="1"/>
  <c r="P39" i="1"/>
  <c r="P31" i="1"/>
  <c r="P23" i="1"/>
  <c r="P15" i="1"/>
  <c r="P7" i="1"/>
  <c r="P654" i="1"/>
  <c r="P646" i="1"/>
  <c r="P638" i="1"/>
  <c r="P630" i="1"/>
  <c r="P622" i="1"/>
  <c r="P606" i="1"/>
  <c r="P598" i="1"/>
  <c r="P590" i="1"/>
  <c r="P582" i="1"/>
  <c r="P574" i="1"/>
  <c r="P566" i="1"/>
  <c r="P558" i="1"/>
  <c r="P550" i="1"/>
  <c r="P542" i="1"/>
  <c r="P534" i="1"/>
  <c r="P526" i="1"/>
  <c r="P518" i="1"/>
  <c r="P510" i="1"/>
  <c r="P502" i="1"/>
  <c r="P494" i="1"/>
  <c r="P486" i="1"/>
  <c r="P478" i="1"/>
  <c r="P470" i="1"/>
  <c r="P462" i="1"/>
  <c r="P454" i="1"/>
  <c r="P446" i="1"/>
  <c r="P438" i="1"/>
  <c r="P430" i="1"/>
  <c r="P422" i="1"/>
  <c r="P414" i="1"/>
  <c r="P406" i="1"/>
  <c r="P398" i="1"/>
  <c r="P390" i="1"/>
  <c r="P382" i="1"/>
  <c r="P374" i="1"/>
  <c r="P366" i="1"/>
  <c r="P350" i="1"/>
  <c r="P342" i="1"/>
  <c r="P334" i="1"/>
  <c r="P326" i="1"/>
  <c r="P318" i="1"/>
  <c r="P310" i="1"/>
  <c r="P302" i="1"/>
  <c r="P294" i="1"/>
  <c r="P286" i="1"/>
  <c r="P278" i="1"/>
  <c r="P270" i="1"/>
  <c r="P262" i="1"/>
  <c r="P254" i="1"/>
  <c r="P246" i="1"/>
  <c r="P238" i="1"/>
  <c r="P230" i="1"/>
  <c r="P222" i="1"/>
  <c r="P214" i="1"/>
  <c r="P206" i="1"/>
  <c r="P198" i="1"/>
  <c r="P190" i="1"/>
  <c r="P182" i="1"/>
  <c r="P174" i="1"/>
  <c r="P166" i="1"/>
  <c r="P158" i="1"/>
  <c r="P150" i="1"/>
  <c r="P142" i="1"/>
  <c r="P134" i="1"/>
  <c r="P126" i="1"/>
  <c r="P118" i="1"/>
  <c r="P110" i="1"/>
  <c r="P102" i="1"/>
  <c r="P94" i="1"/>
  <c r="P86" i="1"/>
  <c r="P78" i="1"/>
  <c r="P70" i="1"/>
  <c r="P62" i="1"/>
  <c r="P54" i="1"/>
  <c r="P38" i="1"/>
  <c r="P30" i="1"/>
  <c r="P22" i="1"/>
  <c r="P14" i="1"/>
  <c r="P6" i="1"/>
  <c r="P1000" i="1"/>
  <c r="P992" i="1"/>
  <c r="P984" i="1"/>
  <c r="P976" i="1"/>
  <c r="P968" i="1"/>
  <c r="P960" i="1"/>
  <c r="P952" i="1"/>
  <c r="P944" i="1"/>
  <c r="P936" i="1"/>
  <c r="P928" i="1"/>
  <c r="P920" i="1"/>
  <c r="P912" i="1"/>
  <c r="P904" i="1"/>
  <c r="P896" i="1"/>
  <c r="P888" i="1"/>
  <c r="P880" i="1"/>
  <c r="P872" i="1"/>
  <c r="P864" i="1"/>
  <c r="P856" i="1"/>
  <c r="P848" i="1"/>
  <c r="P840" i="1"/>
  <c r="P832" i="1"/>
  <c r="P824" i="1"/>
  <c r="P816" i="1"/>
  <c r="P808" i="1"/>
  <c r="P800" i="1"/>
  <c r="P792" i="1"/>
  <c r="P784" i="1"/>
  <c r="P776" i="1"/>
  <c r="P768" i="1"/>
  <c r="P760" i="1"/>
  <c r="P752" i="1"/>
  <c r="P744" i="1"/>
  <c r="P736" i="1"/>
  <c r="P728" i="1"/>
  <c r="P720" i="1"/>
  <c r="P712" i="1"/>
  <c r="P704" i="1"/>
  <c r="P696" i="1"/>
  <c r="P688" i="1"/>
  <c r="P680" i="1"/>
  <c r="P632" i="1"/>
  <c r="P600" i="1"/>
  <c r="P504" i="1"/>
  <c r="P472" i="1"/>
  <c r="P376" i="1"/>
  <c r="P248" i="1"/>
  <c r="P216" i="1"/>
  <c r="P72" i="1"/>
  <c r="P672" i="1"/>
  <c r="P664" i="1"/>
  <c r="P656" i="1"/>
  <c r="P648" i="1"/>
  <c r="P640" i="1"/>
  <c r="P624" i="1"/>
  <c r="P616" i="1"/>
  <c r="P608" i="1"/>
  <c r="P592" i="1"/>
  <c r="P584" i="1"/>
  <c r="P576" i="1"/>
  <c r="P568" i="1"/>
  <c r="P560" i="1"/>
  <c r="P552" i="1"/>
  <c r="P544" i="1"/>
  <c r="P536" i="1"/>
  <c r="P528" i="1"/>
  <c r="P520" i="1"/>
  <c r="P512" i="1"/>
  <c r="P496" i="1"/>
  <c r="P488" i="1"/>
  <c r="P480" i="1"/>
  <c r="P464" i="1"/>
  <c r="P456" i="1"/>
  <c r="P448" i="1"/>
  <c r="P440" i="1"/>
  <c r="P432" i="1"/>
  <c r="P424" i="1"/>
  <c r="P416" i="1"/>
  <c r="P408" i="1"/>
  <c r="P400" i="1"/>
  <c r="P392" i="1"/>
  <c r="P384" i="1"/>
  <c r="P368" i="1"/>
  <c r="P360" i="1"/>
  <c r="P352" i="1"/>
  <c r="P336" i="1"/>
  <c r="P328" i="1"/>
  <c r="P320" i="1"/>
  <c r="P312" i="1"/>
  <c r="P304" i="1"/>
  <c r="P296" i="1"/>
  <c r="P288" i="1"/>
  <c r="P280" i="1"/>
  <c r="P272" i="1"/>
  <c r="P264" i="1"/>
  <c r="P256" i="1"/>
  <c r="P240" i="1"/>
  <c r="P232" i="1"/>
  <c r="P224" i="1"/>
  <c r="P208" i="1"/>
  <c r="P200" i="1"/>
  <c r="P192" i="1"/>
  <c r="P184" i="1"/>
  <c r="P176" i="1"/>
  <c r="P168" i="1"/>
  <c r="P160" i="1"/>
  <c r="P152" i="1"/>
  <c r="P144" i="1"/>
  <c r="P136" i="1"/>
  <c r="P128" i="1"/>
  <c r="P112" i="1"/>
  <c r="P104" i="1"/>
  <c r="P96" i="1"/>
  <c r="P88" i="1"/>
  <c r="P80" i="1"/>
  <c r="P64" i="1"/>
  <c r="P56" i="1"/>
  <c r="P48" i="1"/>
  <c r="P40" i="1"/>
  <c r="P32" i="1"/>
  <c r="P24" i="1"/>
  <c r="P16" i="1"/>
  <c r="P8" i="1"/>
  <c r="P2" i="1"/>
  <c r="P681" i="1"/>
  <c r="P673" i="1"/>
  <c r="P665" i="1"/>
  <c r="P657" i="1"/>
  <c r="P649" i="1"/>
  <c r="P641" i="1"/>
  <c r="P633" i="1"/>
  <c r="P625" i="1"/>
  <c r="P617" i="1"/>
  <c r="P609" i="1"/>
  <c r="P601" i="1"/>
  <c r="P593" i="1"/>
  <c r="P585" i="1"/>
  <c r="P577" i="1"/>
  <c r="P569" i="1"/>
  <c r="P561" i="1"/>
  <c r="P553" i="1"/>
  <c r="P545" i="1"/>
  <c r="P537" i="1"/>
  <c r="P529" i="1"/>
  <c r="P521" i="1"/>
  <c r="P513" i="1"/>
  <c r="P505" i="1"/>
  <c r="P497" i="1"/>
  <c r="P489" i="1"/>
  <c r="P481" i="1"/>
  <c r="P473" i="1"/>
  <c r="P465" i="1"/>
  <c r="P457" i="1"/>
  <c r="P449" i="1"/>
  <c r="P441" i="1"/>
  <c r="P433" i="1"/>
  <c r="P425" i="1"/>
  <c r="P417" i="1"/>
  <c r="P409" i="1"/>
  <c r="P401" i="1"/>
  <c r="P393" i="1"/>
  <c r="P385" i="1"/>
  <c r="P377" i="1"/>
  <c r="P369" i="1"/>
  <c r="P361" i="1"/>
  <c r="P353" i="1"/>
  <c r="P345" i="1"/>
  <c r="P337" i="1"/>
  <c r="P329" i="1"/>
  <c r="P321" i="1"/>
  <c r="P313" i="1"/>
  <c r="P305" i="1"/>
  <c r="P297" i="1"/>
  <c r="P289" i="1"/>
  <c r="P281" i="1"/>
  <c r="P273" i="1"/>
  <c r="P265" i="1"/>
  <c r="P257" i="1"/>
  <c r="P249" i="1"/>
  <c r="P241" i="1"/>
  <c r="P233" i="1"/>
  <c r="P225" i="1"/>
  <c r="P217" i="1"/>
  <c r="P209" i="1"/>
  <c r="P201" i="1"/>
  <c r="P193" i="1"/>
  <c r="P185" i="1"/>
  <c r="P177" i="1"/>
  <c r="P169" i="1"/>
  <c r="P161" i="1"/>
  <c r="P153" i="1"/>
  <c r="P145" i="1"/>
  <c r="P137" i="1"/>
  <c r="P129" i="1"/>
  <c r="P121" i="1"/>
  <c r="P113" i="1"/>
  <c r="P105" i="1"/>
  <c r="P97" i="1"/>
  <c r="P89" i="1"/>
  <c r="P81" i="1"/>
  <c r="P73" i="1"/>
  <c r="P65" i="1"/>
  <c r="P57" i="1"/>
  <c r="P49" i="1"/>
  <c r="P41" i="1"/>
  <c r="P33" i="1"/>
  <c r="P25" i="1"/>
  <c r="P17" i="1"/>
  <c r="P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<sst xmlns="http://schemas.openxmlformats.org/spreadsheetml/2006/main" count="14128" uniqueCount="2596">
  <si>
    <t>Order ID</t>
  </si>
  <si>
    <t>Order Date</t>
  </si>
  <si>
    <t>Product Name</t>
  </si>
  <si>
    <t>Product Category</t>
  </si>
  <si>
    <t>Quantity Sold</t>
  </si>
  <si>
    <t>Unit Price</t>
  </si>
  <si>
    <t>Unit Cost</t>
  </si>
  <si>
    <t>Customer ID</t>
  </si>
  <si>
    <t>Customer Name</t>
  </si>
  <si>
    <t>Shipment Status</t>
  </si>
  <si>
    <t>State</t>
  </si>
  <si>
    <t>comPosTaBLe pLANt poTS</t>
  </si>
  <si>
    <t>CompostabLE PLaNt POTS</t>
  </si>
  <si>
    <t>sOLAr LeD laNtERN</t>
  </si>
  <si>
    <t>eCo CANVaS tOte BAg</t>
  </si>
  <si>
    <t>Eco CANvAS TOtE BAg</t>
  </si>
  <si>
    <t>rEUSabLE bamBoo utEnSIl SeT</t>
  </si>
  <si>
    <t>ReuSaBlE BaMBoo uTENsiL sEt</t>
  </si>
  <si>
    <t>EcO Canvas tOte BaG</t>
  </si>
  <si>
    <t>ReuSAble baMbOO uTENSIL SeT</t>
  </si>
  <si>
    <t>solaR LeD LANtern</t>
  </si>
  <si>
    <t>eCo CAnvaS tote BAg</t>
  </si>
  <si>
    <t>SolaR Led LANTERN</t>
  </si>
  <si>
    <t>SOLar Led LaNtErN</t>
  </si>
  <si>
    <t>ecO cANVAs tote bAg</t>
  </si>
  <si>
    <t>biOdEgradabLE CleANing clOTh</t>
  </si>
  <si>
    <t>BIoDeGrAdABlE cleaniNg ClOTh</t>
  </si>
  <si>
    <t>sOlAR lEd LanTERn</t>
  </si>
  <si>
    <t>REuSaBLE BamBOo UTEnsil Set</t>
  </si>
  <si>
    <t>ECO CanVAS TOte Bag</t>
  </si>
  <si>
    <t>cOmPOsTAbLE PlanT pOts</t>
  </si>
  <si>
    <t>REuSable BAMboo UTENSIl seT</t>
  </si>
  <si>
    <t>soLAR LEd lAntERn</t>
  </si>
  <si>
    <t>CoMpOstaBLE plANt PotS</t>
  </si>
  <si>
    <t>sOlar lED lANTeRn</t>
  </si>
  <si>
    <t>comPOSTable PLaNt pOTS</t>
  </si>
  <si>
    <t>ReuSaBLe BAMBoo uTensil Set</t>
  </si>
  <si>
    <t>coMPoStable PLaNT PoTs</t>
  </si>
  <si>
    <t>bIOdEgRadabLE ClEaNIng CLOTh</t>
  </si>
  <si>
    <t>bIODeGradAbLE CleAnINg clOtH</t>
  </si>
  <si>
    <t>reUsabLe bAmBoO UTENSiL sET</t>
  </si>
  <si>
    <t>COmpostabLe PLANt poTs</t>
  </si>
  <si>
    <t>ecO cANVAS ToTe bAG</t>
  </si>
  <si>
    <t>cOmPoSTablE PlANt potS</t>
  </si>
  <si>
    <t>eco canvas TOTe BaG</t>
  </si>
  <si>
    <t>SOlaR lEd lAntERN</t>
  </si>
  <si>
    <t>BIoDEgrADAble CLeAniNg cLotH</t>
  </si>
  <si>
    <t>ReUSAbLE BaMBoo uteNSiL SET</t>
  </si>
  <si>
    <t>eCo CanvAS TOtE bAG</t>
  </si>
  <si>
    <t>SOLaR LeD lanTeRn</t>
  </si>
  <si>
    <t>SolAR leD LANtErn</t>
  </si>
  <si>
    <t>comPosTable pLANt POts</t>
  </si>
  <si>
    <t>ecO cAnVAs tOTe BAg</t>
  </si>
  <si>
    <t>rEUSAble bAMBOo utENsiL SeT</t>
  </si>
  <si>
    <t>compOstaBlE PlANt pOtS</t>
  </si>
  <si>
    <t>bIoDEgRADaBLE cLEANiNG cloth</t>
  </si>
  <si>
    <t>reUsaBlE bAMBoO utEnSil sEt</t>
  </si>
  <si>
    <t>SOLAr leD LaNTerN</t>
  </si>
  <si>
    <t>rEUSAblE bamboo uTeNSil seT</t>
  </si>
  <si>
    <t>cOMPoStable planT POTs</t>
  </si>
  <si>
    <t>ReUSaBLe BAmbOO UTensil SEt</t>
  </si>
  <si>
    <t>COmpostAbLE plaNt pOts</t>
  </si>
  <si>
    <t>SOlaR LeD lanTERN</t>
  </si>
  <si>
    <t>eCO CANvaS TOTE bAg</t>
  </si>
  <si>
    <t>REusAbLE bAMBoo UTeNSil sET</t>
  </si>
  <si>
    <t>ECo CAnVaS ToTe BAg</t>
  </si>
  <si>
    <t>ECo canVAs ToTe baG</t>
  </si>
  <si>
    <t>ECo canVaS tOtE BaG</t>
  </si>
  <si>
    <t>REUSABlE BambOo UTEnSiL seT</t>
  </si>
  <si>
    <t>COMpOSTAbLe pLANt Pots</t>
  </si>
  <si>
    <t>COmpostaBLe PlAnT pOtS</t>
  </si>
  <si>
    <t>ecO CAnvAs tOtE bag</t>
  </si>
  <si>
    <t>SoLaR LED lANterN</t>
  </si>
  <si>
    <t>reUSaBle BAMboo UtensIl SeT</t>
  </si>
  <si>
    <t>EcO CANVaS Tote bAG</t>
  </si>
  <si>
    <t>rEuSAbLe bAMboo UteNsIl SET</t>
  </si>
  <si>
    <t>bioDEgradAbLe ClEAniNG ClOTh</t>
  </si>
  <si>
    <t>COmPoSTaBLE PLant poTS</t>
  </si>
  <si>
    <t>COMPoStAblE plANT PoTs</t>
  </si>
  <si>
    <t>solAr Led LAntERn</t>
  </si>
  <si>
    <t>solaR lED lANTErn</t>
  </si>
  <si>
    <t>reUSABle bAmbOO UTENSil seT</t>
  </si>
  <si>
    <t>soLaR led LANtERN</t>
  </si>
  <si>
    <t>bIODeGRaDabLE cleAnIng ClotH</t>
  </si>
  <si>
    <t>solar led LaNTERn</t>
  </si>
  <si>
    <t>bIODegRadaBLe cLEAning ClOth</t>
  </si>
  <si>
    <t>cOMpoSTaBle pLAnt poTs</t>
  </si>
  <si>
    <t>rEUSaBlE bambOO UTenSIl Set</t>
  </si>
  <si>
    <t>eCO canVaS tOTE bag</t>
  </si>
  <si>
    <t>coMPOsTAbLE pLant POtS</t>
  </si>
  <si>
    <t>sOLAr lEd laNTeRn</t>
  </si>
  <si>
    <t>CoMpOstabLE plAnT poTS</t>
  </si>
  <si>
    <t>BiOdeGRadaBLE CLEaninG cloth</t>
  </si>
  <si>
    <t>rEUsAbLE bamboo UtENsil sET</t>
  </si>
  <si>
    <t>ReusAble bAMbOo uteNSil sET</t>
  </si>
  <si>
    <t>COmPoStAble planT poTs</t>
  </si>
  <si>
    <t>bIODegRadaBLE clEaNiNG CLOth</t>
  </si>
  <si>
    <t>rEUSable BamboO UtensIL set</t>
  </si>
  <si>
    <t>EcO CANVaS toTe BAG</t>
  </si>
  <si>
    <t>REUsABLe bAmboo UTeNsil seT</t>
  </si>
  <si>
    <t>SOlAR lED LanTeRN</t>
  </si>
  <si>
    <t>reusABLe BamboO utEnsIL sEt</t>
  </si>
  <si>
    <t>ECO caNvas ToTe bAG</t>
  </si>
  <si>
    <t>REuSaBLE BAmBoO UTeNSIl seT</t>
  </si>
  <si>
    <t>BIoDeGrAdABLE CLeANING clOTH</t>
  </si>
  <si>
    <t>eCo cANVAS ToTe BAG</t>
  </si>
  <si>
    <t>eco CANVAS TOTe bAg</t>
  </si>
  <si>
    <t>SOlaR LEd laNtErn</t>
  </si>
  <si>
    <t>soLaR LED laNterN</t>
  </si>
  <si>
    <t>EcO cAnvaS tOTE BAg</t>
  </si>
  <si>
    <t>SolAr leD laNterN</t>
  </si>
  <si>
    <t>reuSabLE BaMBoO utensIL set</t>
  </si>
  <si>
    <t>sOLaR lEd LAnTErN</t>
  </si>
  <si>
    <t>solAr LED lantern</t>
  </si>
  <si>
    <t>bIOdegRAdABLE CLeAninG CloTh</t>
  </si>
  <si>
    <t>SolAR led laNtERN</t>
  </si>
  <si>
    <t>REuSABlE BamBoo utenSil seT</t>
  </si>
  <si>
    <t>sOLAR leD LAnteRn</t>
  </si>
  <si>
    <t>Solar LED laNteRn</t>
  </si>
  <si>
    <t>biodEgRaDABle cLEaninG cLOTH</t>
  </si>
  <si>
    <t>BiODEgradaBLE CLEanING clotH</t>
  </si>
  <si>
    <t>BIODEGrADABlE CleANING ClOTh</t>
  </si>
  <si>
    <t>BIOdegRADABLE CLEAniNg ClotH</t>
  </si>
  <si>
    <t>eco CanVas toTe bAG</t>
  </si>
  <si>
    <t>reUSAblE BaMbOo Utensil set</t>
  </si>
  <si>
    <t>ECO cANvaS TOte bag</t>
  </si>
  <si>
    <t>reusabLE bAmbOo uTensIL set</t>
  </si>
  <si>
    <t>ReuSabLe bamBOO uTEnSiL sEt</t>
  </si>
  <si>
    <t>reusAbLE baMboo uTEnsIl SET</t>
  </si>
  <si>
    <t>reusAble BAMbOo uTEnsIL set</t>
  </si>
  <si>
    <t>BiOdEGRADAble cLEAnINg CLoTH</t>
  </si>
  <si>
    <t>rEUSAblE BambOo UTENsil Set</t>
  </si>
  <si>
    <t>bioDEGRadabLE cLeanINg ClotH</t>
  </si>
  <si>
    <t>SOlAr leD LaNTeRn</t>
  </si>
  <si>
    <t>solAr leD laNteRN</t>
  </si>
  <si>
    <t>eCO caNVaS Tote BAG</t>
  </si>
  <si>
    <t>eCo cANvaS TotE bAg</t>
  </si>
  <si>
    <t>REUsAblE bamboO UtEnsiL seT</t>
  </si>
  <si>
    <t>solar leD LANTERN</t>
  </si>
  <si>
    <t>solaR LeD lANtERN</t>
  </si>
  <si>
    <t>BioDeGRAdablE CleANIng ClOth</t>
  </si>
  <si>
    <t>soLAr leD LaNtern</t>
  </si>
  <si>
    <t>ecO caNVaS toTe BAg</t>
  </si>
  <si>
    <t>reUsablE BaMBoO utensil SET</t>
  </si>
  <si>
    <t>REusable bAMBOO UTENsIL SEt</t>
  </si>
  <si>
    <t>soLaR leD LAnterN</t>
  </si>
  <si>
    <t>ReuSablE bamBOo uteNSil set</t>
  </si>
  <si>
    <t>rEUSAbLe bAMBOo uTENSil SET</t>
  </si>
  <si>
    <t>ECo CANVAS ToTe bAG</t>
  </si>
  <si>
    <t>eco CanvaS tOTe bag</t>
  </si>
  <si>
    <t>biOdEgRADable cLeAniNg cLoTH</t>
  </si>
  <si>
    <t>BIodEGRaDabLE clEANinG cLOth</t>
  </si>
  <si>
    <t>EcO cANvaS ToTe bAg</t>
  </si>
  <si>
    <t>solaR Led LAntERn</t>
  </si>
  <si>
    <t>COmpostaBLE PlaNT POtS</t>
  </si>
  <si>
    <t>SOlar lEd LanTerN</t>
  </si>
  <si>
    <t>REUSaBLE bAMbOo UtEnsIl set</t>
  </si>
  <si>
    <t>ReuSAbLE baMbOo utENSIL sEt</t>
  </si>
  <si>
    <t>EcO CanvAS tOTe BAg</t>
  </si>
  <si>
    <t>comPoSTAbLe PlaNt potS</t>
  </si>
  <si>
    <t>rEUSablE BaMboo UTEnsIl SEt</t>
  </si>
  <si>
    <t>sOlaR LeD lANTERN</t>
  </si>
  <si>
    <t>reUsAble BambOO utenSiL SET</t>
  </si>
  <si>
    <t>ReuSabLE BaMbOO UtENSIl SET</t>
  </si>
  <si>
    <t>reuSaBLe baMbOo UTENSIL set</t>
  </si>
  <si>
    <t>soLAr led LANTerN</t>
  </si>
  <si>
    <t>solar LeD LANTeRN</t>
  </si>
  <si>
    <t>SOlAR LED lAnTERN</t>
  </si>
  <si>
    <t>ECO CANvAs toTe BaG</t>
  </si>
  <si>
    <t>biODEgRaDAbLe ClEAning cloth</t>
  </si>
  <si>
    <t>eCo canVas TOte BAg</t>
  </si>
  <si>
    <t>biODeGrAdAbLe CLEaNInG cloTH</t>
  </si>
  <si>
    <t>SoLaR LeD laNtErn</t>
  </si>
  <si>
    <t>BiodEgradaBLE cleAnInG ClotH</t>
  </si>
  <si>
    <t>REUsaBLe bAmBOo uTENsiL SET</t>
  </si>
  <si>
    <t>ComPOStAbLe plANt potS</t>
  </si>
  <si>
    <t>EcO CanVAs ToTE baG</t>
  </si>
  <si>
    <t>bIoDEgRAdablE ClEanING ClOtH</t>
  </si>
  <si>
    <t>ECo CanvAS tOTe BAG</t>
  </si>
  <si>
    <t>REUsAblE baMBOO uTEnsIl sET</t>
  </si>
  <si>
    <t>cOMpOstAbLe PlAnt POTS</t>
  </si>
  <si>
    <t>biODeGRAdaBle clEAniNG CLotH</t>
  </si>
  <si>
    <t>ECO CANvas TOtE bag</t>
  </si>
  <si>
    <t>Solar lEd LaNTern</t>
  </si>
  <si>
    <t>SOLAR led lantErN</t>
  </si>
  <si>
    <t>coMpoSTaBlE plAnT POTs</t>
  </si>
  <si>
    <t>eco caNVaS TotE bAG</t>
  </si>
  <si>
    <t>eCO cANvAS TOTe bAG</t>
  </si>
  <si>
    <t>ecO CaNVAS tote bag</t>
  </si>
  <si>
    <t>reUSabLE bAmboo UtEnSil seT</t>
  </si>
  <si>
    <t>BIODeGraDaBlE CLEAnINg cLotH</t>
  </si>
  <si>
    <t>CompoSTaBlE PlANt poTs</t>
  </si>
  <si>
    <t>ECo caNvAs ToTE bAg</t>
  </si>
  <si>
    <t>BIODEgraDAble cleAniNg ClOth</t>
  </si>
  <si>
    <t>ECo CanVAS tOTE bAg</t>
  </si>
  <si>
    <t>Solar LED LaNTerN</t>
  </si>
  <si>
    <t>EcO cAnvAS TOTE bAG</t>
  </si>
  <si>
    <t>reUsABlE bAmboO UTENSiL Set</t>
  </si>
  <si>
    <t>ecO cANVaS ToTe bAG</t>
  </si>
  <si>
    <t>reuSAbLE BaMBOo UtenSIL sEt</t>
  </si>
  <si>
    <t>REUsaBlE bAmboo uTeNsil SET</t>
  </si>
  <si>
    <t>SolAr LEd LAnTERN</t>
  </si>
  <si>
    <t>BiODegradABlE CleAnIng cLOtH</t>
  </si>
  <si>
    <t>eCo CaNvas toTe baG</t>
  </si>
  <si>
    <t>eCO caNVAs Tote bag</t>
  </si>
  <si>
    <t>REusAble bAmBOO uTeNsIl SET</t>
  </si>
  <si>
    <t>REUsabLE baMbOo utensIl SET</t>
  </si>
  <si>
    <t>Solar LED lantErN</t>
  </si>
  <si>
    <t>REuSAble BAMBoo utEnSil SeT</t>
  </si>
  <si>
    <t>COmpostABLE PlanT pOTS</t>
  </si>
  <si>
    <t>BIODEgraDaBle CLeAnInG clOtH</t>
  </si>
  <si>
    <t>sOlAr lED lAnTeRN</t>
  </si>
  <si>
    <t>SOLAr LED LANtERN</t>
  </si>
  <si>
    <t>cOmpoSTAbLE PlAnT POTs</t>
  </si>
  <si>
    <t>rEUSAblE BaMBOO uTeNsil set</t>
  </si>
  <si>
    <t>eCo cANvaS tOTe bag</t>
  </si>
  <si>
    <t>soLaR LED LANteRN</t>
  </si>
  <si>
    <t>eCO CANVaS tOTE BAG</t>
  </si>
  <si>
    <t>eCo canVaS TOTE bag</t>
  </si>
  <si>
    <t>eCo CaNVaS tote BAg</t>
  </si>
  <si>
    <t>eCO CAnVAS tOTe BaG</t>
  </si>
  <si>
    <t>biODegRADabLe ClEANING cLoth</t>
  </si>
  <si>
    <t>ECo CAnVaS tOtE bag</t>
  </si>
  <si>
    <t>SOlAr leD lanTern</t>
  </si>
  <si>
    <t>Eco cANvaS totE BAg</t>
  </si>
  <si>
    <t>eCo CAnVAs tOte BAG</t>
  </si>
  <si>
    <t>Eco canVaS Tote Bag</t>
  </si>
  <si>
    <t>cOMPOstABlE pLanT PoTS</t>
  </si>
  <si>
    <t>SoLAR lEd Lantern</t>
  </si>
  <si>
    <t>sOLar leD LANtErN</t>
  </si>
  <si>
    <t>ecO cAnvas tOte baG</t>
  </si>
  <si>
    <t>coMpOsTaBlE PlaNt POTs</t>
  </si>
  <si>
    <t>SOLAr Led LAnTErn</t>
  </si>
  <si>
    <t>rEUSabLE baMbOo uTeNSil sET</t>
  </si>
  <si>
    <t>biODeGRADABlE ClEANIng CLoth</t>
  </si>
  <si>
    <t>bIoDEgradabLe CleAnINg cloTH</t>
  </si>
  <si>
    <t>bIoDEgRaDabLE cLEAnIng cLOTh</t>
  </si>
  <si>
    <t>bIOdEGraDaBLe ClEaning CloTh</t>
  </si>
  <si>
    <t>COMPOSTabLE PlANt POtS</t>
  </si>
  <si>
    <t>cOMpOstABle plANt PoTS</t>
  </si>
  <si>
    <t>SoLaR leD LAnteRn</t>
  </si>
  <si>
    <t>ReUSABlE BamboO utENsil set</t>
  </si>
  <si>
    <t>eco CANVAS tOTE Bag</t>
  </si>
  <si>
    <t>eco CAnvAS TOTe BAg</t>
  </si>
  <si>
    <t>reUsAbLE bAMBOO utensil sEt</t>
  </si>
  <si>
    <t>rEUsABle BamBOO UteNsil set</t>
  </si>
  <si>
    <t>soLAr lEd lanTeRn</t>
  </si>
  <si>
    <t>sOLaR lED LAnTeRN</t>
  </si>
  <si>
    <t>reuSabLE BaMboO uTenSIl set</t>
  </si>
  <si>
    <t>SOlAr lEd lAntERN</t>
  </si>
  <si>
    <t>sOLAR lED laNtERN</t>
  </si>
  <si>
    <t>SolAR leD laNtERN</t>
  </si>
  <si>
    <t>solAr led lanTErn</t>
  </si>
  <si>
    <t>rEusaBLe baMBOo uTensIl sEt</t>
  </si>
  <si>
    <t>REUSABle BAMBoo UtENSil SeT</t>
  </si>
  <si>
    <t>soLAR LED LANTerN</t>
  </si>
  <si>
    <t>eco CanvAS tOTe BaG</t>
  </si>
  <si>
    <t>eCO cANvaS totE BAG</t>
  </si>
  <si>
    <t>SOlAr lEd LAnTern</t>
  </si>
  <si>
    <t>eCo caNvaS tOte baG</t>
  </si>
  <si>
    <t>REUSABlE BamBoO uTENsIl Set</t>
  </si>
  <si>
    <t>COmposTABLe PlANT pOTs</t>
  </si>
  <si>
    <t>biOdegRADaBlE ClEanINg cLOth</t>
  </si>
  <si>
    <t>sOLAr LEd lAnterN</t>
  </si>
  <si>
    <t>rEuSabLe BamBoO uteNSIL SET</t>
  </si>
  <si>
    <t>reUsABlE bAMBOo uTenSIl set</t>
  </si>
  <si>
    <t>ECO cAnVAs TOtE bag</t>
  </si>
  <si>
    <t>sOLar LeD lAntERN</t>
  </si>
  <si>
    <t>BIodEgRAdABLe cLEAnING cloTh</t>
  </si>
  <si>
    <t>COMpostablE PLAnt poTs</t>
  </si>
  <si>
    <t>compoSTABle PlaNT potS</t>
  </si>
  <si>
    <t>BIODEGRAdAbLe cLeaNIng cLOtH</t>
  </si>
  <si>
    <t>comPoStAbLE PLaNT pOtS</t>
  </si>
  <si>
    <t>SoLAR leD lAnTern</t>
  </si>
  <si>
    <t>soLaR leD lAnteRN</t>
  </si>
  <si>
    <t>biodegRadAbLe cLEANiNG cLotH</t>
  </si>
  <si>
    <t>eCo cANVAS toTE bAG</t>
  </si>
  <si>
    <t>REuSABLe bamBoo UTensil Set</t>
  </si>
  <si>
    <t>sOlAR Led LanTERN</t>
  </si>
  <si>
    <t>SOlar lED lAnTern</t>
  </si>
  <si>
    <t>SoLAR LEd LanTeRn</t>
  </si>
  <si>
    <t>bIOdEgradAbLE CleANiNG CLOth</t>
  </si>
  <si>
    <t>BIodegradABLE cLeANing CLOTH</t>
  </si>
  <si>
    <t>REusablE bamboo UTEnSil sEt</t>
  </si>
  <si>
    <t>Eco CAnvAS tOte bAg</t>
  </si>
  <si>
    <t>reuSaBLe BAMBoO uTeNsIL sEt</t>
  </si>
  <si>
    <t>EcO cAnVaS totE bAg</t>
  </si>
  <si>
    <t>REUsaBLe BaMboO UteNSiL set</t>
  </si>
  <si>
    <t>EcO canVas ToTe BAG</t>
  </si>
  <si>
    <t>BiODegraDAblE CLeaninG cloth</t>
  </si>
  <si>
    <t>solAR lED lANtErn</t>
  </si>
  <si>
    <t>BIODeGRAdAbLe clEaniNG ClOth</t>
  </si>
  <si>
    <t>bIODEgraDaBLE CLEanIng cLoth</t>
  </si>
  <si>
    <t>CoMpOsTAbLe PlanT poTs</t>
  </si>
  <si>
    <t>ecO CanVas toTE baG</t>
  </si>
  <si>
    <t>BiodEgraDAbLe CLEANing cLoTH</t>
  </si>
  <si>
    <t>CompoSTaBlE plANt PotS</t>
  </si>
  <si>
    <t>rEUsAble BAMBoO utensiL set</t>
  </si>
  <si>
    <t>soLAr LEd lantERN</t>
  </si>
  <si>
    <t>SoLaR lED lANterN</t>
  </si>
  <si>
    <t>bIodegrADabLe CLeaniNG CLoTh</t>
  </si>
  <si>
    <t>cOMpoSTaBlE PLAnt pOTs</t>
  </si>
  <si>
    <t>SOLar Led LanTerN</t>
  </si>
  <si>
    <t>ReUSablE bAmBoO uTensil seT</t>
  </si>
  <si>
    <t>bIodegRADablE ClEAning cLoth</t>
  </si>
  <si>
    <t>rEuSABlE bamBOO UtEnSiL sET</t>
  </si>
  <si>
    <t>SOlaR LEd LANteRN</t>
  </si>
  <si>
    <t>ECo CaNvAs tote bag</t>
  </si>
  <si>
    <t>bIOdEgraDABle clEANINg clOtH</t>
  </si>
  <si>
    <t>CompoStablE plant poTs</t>
  </si>
  <si>
    <t>Eco CanvaS toTE Bag</t>
  </si>
  <si>
    <t>SolAR led lAnTErn</t>
  </si>
  <si>
    <t>eco CAnvaS toTe bAg</t>
  </si>
  <si>
    <t>sOLaR Led lANTERN</t>
  </si>
  <si>
    <t>sOlAR leD lAnTERn</t>
  </si>
  <si>
    <t>SoLAR lED LAnTerN</t>
  </si>
  <si>
    <t>ReUsAbLe bamBOo UTENSIl seT</t>
  </si>
  <si>
    <t>SOlar led laNTerN</t>
  </si>
  <si>
    <t>COMPoSTAble pLANT POTs</t>
  </si>
  <si>
    <t>BiODeGrADABlE cLEaninG clotH</t>
  </si>
  <si>
    <t>SOLAR LEd LANtErn</t>
  </si>
  <si>
    <t>biODeGRADABLE cLeanIng cloTh</t>
  </si>
  <si>
    <t>SolAr LED lANtErn</t>
  </si>
  <si>
    <t>SOLAR LEd LaNTERN</t>
  </si>
  <si>
    <t>solaR LEd LANtERn</t>
  </si>
  <si>
    <t>sOLaR lEd LAnTerN</t>
  </si>
  <si>
    <t>sOlAR lEd LanTerN</t>
  </si>
  <si>
    <t>soLAr led lANTeRn</t>
  </si>
  <si>
    <t>coMPOSTAble plaNt POTS</t>
  </si>
  <si>
    <t>bIodEgraDAble cLeaNinG cloTh</t>
  </si>
  <si>
    <t>EcO CanVaS TOte bag</t>
  </si>
  <si>
    <t>CoMpOSTaBlE PLaNT pOTs</t>
  </si>
  <si>
    <t>compostaBle PlANT pOTs</t>
  </si>
  <si>
    <t>comPOStAblE pLanT pOtS</t>
  </si>
  <si>
    <t>SoLAr LEd LANTErN</t>
  </si>
  <si>
    <t>sOlAR lEd lANteRN</t>
  </si>
  <si>
    <t>BIOdEGRADablE CLEaNInG cLoTH</t>
  </si>
  <si>
    <t>BiODEgRAdablE cLeANiNg cLoTH</t>
  </si>
  <si>
    <t>ecO Canvas tOtE bag</t>
  </si>
  <si>
    <t>REuSaBLE bAmBoO UTEnSIl SeT</t>
  </si>
  <si>
    <t>ReUsAblE BAmboO uTensiL sEt</t>
  </si>
  <si>
    <t>REuSAbLe bambOO UTeNSIl SET</t>
  </si>
  <si>
    <t>soLaR LeD LanTerN</t>
  </si>
  <si>
    <t>ecO CAnVAs TOtE baG</t>
  </si>
  <si>
    <t>SOLAR led LanterN</t>
  </si>
  <si>
    <t>BiOdeGRadAbLe cleaning cloTH</t>
  </si>
  <si>
    <t>solAr lEd lANTeRn</t>
  </si>
  <si>
    <t>eCo CanvAS tOTE BAG</t>
  </si>
  <si>
    <t>BiodegRadABLE ClEanING CLOth</t>
  </si>
  <si>
    <t>CoMposTaBLE pLANt PotS</t>
  </si>
  <si>
    <t>cOmpOSTable PlaNt POTs</t>
  </si>
  <si>
    <t>solar leD laNtErN</t>
  </si>
  <si>
    <t>REUSABlE baMBOO UTENSiL SEt</t>
  </si>
  <si>
    <t>ecO CANVAs TOTE bAG</t>
  </si>
  <si>
    <t>soLAr LED laNtErN</t>
  </si>
  <si>
    <t>reusable bAMBOo utensil Set</t>
  </si>
  <si>
    <t>BiODEGRAdaBle CleAniNG cloTh</t>
  </si>
  <si>
    <t>EcO cAnVas TOte Bag</t>
  </si>
  <si>
    <t>eco cANvAS toTe bAg</t>
  </si>
  <si>
    <t>eCo cANVas Tote BAG</t>
  </si>
  <si>
    <t>ecO cANvAS TotE bAg</t>
  </si>
  <si>
    <t>BIoDEGradAblE clEaNinG ClOTH</t>
  </si>
  <si>
    <t>BioDegRadABLe ClEANING CLOTH</t>
  </si>
  <si>
    <t>coMpOSTABLe pLaNt POts</t>
  </si>
  <si>
    <t>eco caNvaS TOtE BaG</t>
  </si>
  <si>
    <t>BIoDEGrAdable cleANING ClOth</t>
  </si>
  <si>
    <t>ecO cAnVAs toTE bAG</t>
  </si>
  <si>
    <t>rEUSAblE bambOO UtenSiL SEt</t>
  </si>
  <si>
    <t>SOlaR leD lAnteRn</t>
  </si>
  <si>
    <t>comPoStablE pLaNT pOtS</t>
  </si>
  <si>
    <t>Eco canvAs TOtE BAg</t>
  </si>
  <si>
    <t>ECO CaNVAS toTe bAg</t>
  </si>
  <si>
    <t>CoMposTablE plAnT PotS</t>
  </si>
  <si>
    <t>BiOdegRaDABLe CleaNiNg clOTh</t>
  </si>
  <si>
    <t>sOLaR LeD laNtERN</t>
  </si>
  <si>
    <t>bIoDegRadaBLE cleANING CLoth</t>
  </si>
  <si>
    <t>REUsAbLe BAmBoO UtENsil SEt</t>
  </si>
  <si>
    <t>EcO CanVas tOte Bag</t>
  </si>
  <si>
    <t>cOMpoStAbLE Plant pots</t>
  </si>
  <si>
    <t>ComPosTable plANt Pots</t>
  </si>
  <si>
    <t>BioDeGRaDAbLe CleaniNg cLotH</t>
  </si>
  <si>
    <t>bIoDegRadabLE ClEANiNg ClOTH</t>
  </si>
  <si>
    <t>Eco CAnVAs TOTe BAG</t>
  </si>
  <si>
    <t>REusabLE BambOo UtEnsil set</t>
  </si>
  <si>
    <t>SOlar LeD lANTeRn</t>
  </si>
  <si>
    <t>reuSable BAMBoo UTENSiL sEt</t>
  </si>
  <si>
    <t>COMPOstaBLE PLAnT poTS</t>
  </si>
  <si>
    <t>COmPOStABLe pLaNT POTs</t>
  </si>
  <si>
    <t>composTaBLE plAnt poTs</t>
  </si>
  <si>
    <t>ComPOSTable plAnT POTS</t>
  </si>
  <si>
    <t>comPoStaBlE PLaNT pOts</t>
  </si>
  <si>
    <t>CompOSTable PLAnt POTs</t>
  </si>
  <si>
    <t>cOMPOStaBLe pLAnt pots</t>
  </si>
  <si>
    <t>ECo canvaS tOTE BaG</t>
  </si>
  <si>
    <t>bIODeGrAdabLe CleAnIng CloTh</t>
  </si>
  <si>
    <t>REUSAblE BAmBOO utENSil SET</t>
  </si>
  <si>
    <t>bIoDEgrADaBlE cLeaning CloTH</t>
  </si>
  <si>
    <t>rEUSablE baMbOo uTeNsIL seT</t>
  </si>
  <si>
    <t>biODEgrAdaBLE clEAnINg clOTh</t>
  </si>
  <si>
    <t>cOmPostAblE PlanT Pots</t>
  </si>
  <si>
    <t>COMpOsTaBLe PlAnT POts</t>
  </si>
  <si>
    <t>eCO cAnvaS TOtE bAG</t>
  </si>
  <si>
    <t>Eco cAnvAs tOtE BAG</t>
  </si>
  <si>
    <t>BiodEgRADaBLe cleANInG cLoth</t>
  </si>
  <si>
    <t>COmpoSTaBle PLAnT pOts</t>
  </si>
  <si>
    <t>SOlaR LEd LantERN</t>
  </si>
  <si>
    <t>reUsAblE bAMBOO uTensIl SEt</t>
  </si>
  <si>
    <t>ECO CaNvAS ToTe Bag</t>
  </si>
  <si>
    <t>cOMpOsTABLE PLANt PoTS</t>
  </si>
  <si>
    <t>SOLar led LAntERn</t>
  </si>
  <si>
    <t>ReuSaBlE bAmBoO utEnSil sEt</t>
  </si>
  <si>
    <t>ECo cAnvaS TOte BaG</t>
  </si>
  <si>
    <t>BiODEgradAblE cLEaNing clOtH</t>
  </si>
  <si>
    <t>sOLaR LEd LaNtErn</t>
  </si>
  <si>
    <t>COmpOStAblE PlAnt pOTS</t>
  </si>
  <si>
    <t>ECO caNvAS TOte BAG</t>
  </si>
  <si>
    <t>REUSaBlE bamBOo UtensIL set</t>
  </si>
  <si>
    <t>Eco CANVAS TOtE baG</t>
  </si>
  <si>
    <t>ReUsAblE bAMBOO UtENSIl seT</t>
  </si>
  <si>
    <t>biODEgraDABlE clEanING cLoth</t>
  </si>
  <si>
    <t>ReUsAblE bAmBOo uTEnsiL SET</t>
  </si>
  <si>
    <t>ComPosTAbLE pLANT pOts</t>
  </si>
  <si>
    <t>cOMpoStAble plaNT PotS</t>
  </si>
  <si>
    <t>solaR LeD laNtErN</t>
  </si>
  <si>
    <t>BioDeGRADAblE CLEAnINg CLoTH</t>
  </si>
  <si>
    <t>reUSABLE baMBOO utensIl Set</t>
  </si>
  <si>
    <t>rEuSAble BaMBOO UTensil SeT</t>
  </si>
  <si>
    <t>rEusabLE BaMBOO uteNSiL SeT</t>
  </si>
  <si>
    <t>SoLar LEd LANtErN</t>
  </si>
  <si>
    <t>SOLaR Led LaNteRN</t>
  </si>
  <si>
    <t>compOsTabLE PlAnT POTS</t>
  </si>
  <si>
    <t>SoLaR lEd LaNTerN</t>
  </si>
  <si>
    <t>bIOdeGRadAblE cleANIng CLotH</t>
  </si>
  <si>
    <t>bIODeGRAdabLE cLEANiNG cLoTh</t>
  </si>
  <si>
    <t>ComPOsTabLe plaNT PotS</t>
  </si>
  <si>
    <t>sOLAr leD LAnTERn</t>
  </si>
  <si>
    <t>SoLAR LED LAnTeRn</t>
  </si>
  <si>
    <t>reuSAbLE bAMboo UtEnSil Set</t>
  </si>
  <si>
    <t>COMpoStabLe PLAnt pOtS</t>
  </si>
  <si>
    <t>reUsaBlE bAmBOO UteNSil seT</t>
  </si>
  <si>
    <t>CompOsTabLE PlANt pOts</t>
  </si>
  <si>
    <t>cOmPoSTable PLant Pots</t>
  </si>
  <si>
    <t>EcO CaNvAS ToTe bag</t>
  </si>
  <si>
    <t>bioDegrADabLE clEANinG ClOth</t>
  </si>
  <si>
    <t>COmpOSTablE plaNt poTS</t>
  </si>
  <si>
    <t>reUSAbLe BaMboO utEnsIL SeT</t>
  </si>
  <si>
    <t>BIoDEgRAdAblE CLeAniNG cLOth</t>
  </si>
  <si>
    <t>comPOstable plANt PotS</t>
  </si>
  <si>
    <t>ECO CanVAS toTE BAg</t>
  </si>
  <si>
    <t>SoLar leD LaNteRN</t>
  </si>
  <si>
    <t>ECO CaNVaS Tote Bag</t>
  </si>
  <si>
    <t>SOlar led LaNTeRN</t>
  </si>
  <si>
    <t>rEUsAbLE BAmBOO UTENsIL sEt</t>
  </si>
  <si>
    <t>Eco cAnvaS toTE bag</t>
  </si>
  <si>
    <t>REuSABlE bAMboO UTENSil SET</t>
  </si>
  <si>
    <t>coMpoSTaBLE plAnT PoTs</t>
  </si>
  <si>
    <t>EcO cAnvAS TotE bAG</t>
  </si>
  <si>
    <t>reuSABLE baMBOO UtEnsIL SeT</t>
  </si>
  <si>
    <t>BIoDEGrAdAbLe CleANIng CLOtH</t>
  </si>
  <si>
    <t>eCo canvAS tOTE bAg</t>
  </si>
  <si>
    <t>EcO cAnVAS Tote BAg</t>
  </si>
  <si>
    <t>compOstable PlaNT poTS</t>
  </si>
  <si>
    <t>SOlar lEd LAntERN</t>
  </si>
  <si>
    <t>sOLAr lED lantErN</t>
  </si>
  <si>
    <t>composTABLe PlAnt poTS</t>
  </si>
  <si>
    <t>ReusaBle BAMboo uTEnSIl sET</t>
  </si>
  <si>
    <t>bioDEGraDablE cLEAniNg cLOTh</t>
  </si>
  <si>
    <t>CoMPoStABLe pLANt POtS</t>
  </si>
  <si>
    <t>cOMPoStABle PLAnt potS</t>
  </si>
  <si>
    <t>bIODeGraDABle cLeanInG CLoTh</t>
  </si>
  <si>
    <t>BiodEgrAdAble CleAninG cLOtH</t>
  </si>
  <si>
    <t>sOLAr LEd lanTeRn</t>
  </si>
  <si>
    <t>eCO CANvaS TOTe Bag</t>
  </si>
  <si>
    <t>BIodEGraDabLe CLeANinG cLoth</t>
  </si>
  <si>
    <t>solAr led lantERN</t>
  </si>
  <si>
    <t>eCo CaNvAS TotE BAg</t>
  </si>
  <si>
    <t>cOmpOStable plAnt POts</t>
  </si>
  <si>
    <t>soLAR LEd laNTern</t>
  </si>
  <si>
    <t>rEUSABlE bamboO UtENSIl Set</t>
  </si>
  <si>
    <t>reusABLE bAmbOo UtENSIL sEt</t>
  </si>
  <si>
    <t>sOlaR LED lanTErn</t>
  </si>
  <si>
    <t>REUSablE baMBoO UTEnSIl SET</t>
  </si>
  <si>
    <t>SoLaR LeD LAnterN</t>
  </si>
  <si>
    <t>bIOdEgRaDAbLE cleaNIng ClOth</t>
  </si>
  <si>
    <t>sOlAR lED LANtErN</t>
  </si>
  <si>
    <t>ECO CANVAS Tote BAG</t>
  </si>
  <si>
    <t>REuSabLe BamBOO utENsil SET</t>
  </si>
  <si>
    <t>reusaBlE bamboO UtenSIL Set</t>
  </si>
  <si>
    <t>ReUsaBlE bAmbOO UteNsIl Set</t>
  </si>
  <si>
    <t>REusaBlE BAmBOo utEnsil Set</t>
  </si>
  <si>
    <t>BiOdeGRAdaBlE clEAning clOTH</t>
  </si>
  <si>
    <t>rEusaBlE BamBOo UTEnSIl SET</t>
  </si>
  <si>
    <t>SOlAR lED LAnTeRN</t>
  </si>
  <si>
    <t>ECo caNVas totE baG</t>
  </si>
  <si>
    <t>ReUsABLE bAMboO UteNsil sEt</t>
  </si>
  <si>
    <t>Eco cAnVas TOte bag</t>
  </si>
  <si>
    <t>ECO caNVas TOTE baG</t>
  </si>
  <si>
    <t>SOLAr Led LANTErn</t>
  </si>
  <si>
    <t>ReUsABle bAmbOo uTEnSil SET</t>
  </si>
  <si>
    <t>ECo CANvAs ToTE Bag</t>
  </si>
  <si>
    <t>REusABle BamboO utENSil SET</t>
  </si>
  <si>
    <t>eCO CanvAs tOte BAG</t>
  </si>
  <si>
    <t>rEuSAblE BAMboo UTensil SET</t>
  </si>
  <si>
    <t>eCO canVAs tOTE BAg</t>
  </si>
  <si>
    <t>ECO CaNvAs ToTe Bag</t>
  </si>
  <si>
    <t>rEuSAbLe bamBOO uTENSIl SET</t>
  </si>
  <si>
    <t>COmpOSTABLE pLANT poTS</t>
  </si>
  <si>
    <t>sOlar LEd lanteRN</t>
  </si>
  <si>
    <t>SolaR LED LaNteRN</t>
  </si>
  <si>
    <t>reusabLe bAMboo utenSil SeT</t>
  </si>
  <si>
    <t>SOLaR LEd lAnTern</t>
  </si>
  <si>
    <t>SoLAr leD lANteRn</t>
  </si>
  <si>
    <t>ECo cAnvas tote baG</t>
  </si>
  <si>
    <t>sOlAr LEd lANteRn</t>
  </si>
  <si>
    <t>solAR Led LaNtErN</t>
  </si>
  <si>
    <t>EcO caNVas tOTE Bag</t>
  </si>
  <si>
    <t>coMPosTable PLaNT poTS</t>
  </si>
  <si>
    <t>EcO cANvAs TotE BAg</t>
  </si>
  <si>
    <t>SoLAR LeD LANterN</t>
  </si>
  <si>
    <t>SoLar LED lANTErn</t>
  </si>
  <si>
    <t>ecO CanVAs TotE BaG</t>
  </si>
  <si>
    <t>COmpostaBle PLANT POTs</t>
  </si>
  <si>
    <t>Eco cAnVaS ToTE Bag</t>
  </si>
  <si>
    <t>cOmPOSTaBlE pLant potS</t>
  </si>
  <si>
    <t>reUSable BaMboo UTeNSIl sET</t>
  </si>
  <si>
    <t>BIOdegraDaBLE clEANIng cloth</t>
  </si>
  <si>
    <t>ReusABlE BAMBOO Utensil sET</t>
  </si>
  <si>
    <t>solar LeD laNteRN</t>
  </si>
  <si>
    <t>soLar LeD LaNTerN</t>
  </si>
  <si>
    <t>ecO canvas tOte bAg</t>
  </si>
  <si>
    <t>COmposTablE PLAnt pOtS</t>
  </si>
  <si>
    <t>EcO canVas toTE BAG</t>
  </si>
  <si>
    <t>COMPoSTABle plAnt PoTS</t>
  </si>
  <si>
    <t>SOLAr LeD lANTERn</t>
  </si>
  <si>
    <t>eco CaNvaS Tote baG</t>
  </si>
  <si>
    <t>REusabLe BAMBOO UTEnsIL SET</t>
  </si>
  <si>
    <t>soLar led LAntERN</t>
  </si>
  <si>
    <t>ECo CAnvAS tOTE BaG</t>
  </si>
  <si>
    <t>reusaBLe baMbOo uTENsIl set</t>
  </si>
  <si>
    <t>COMPOSTAbLE pLAnT pOTS</t>
  </si>
  <si>
    <t>cOmPOSTablE pLANt POTs</t>
  </si>
  <si>
    <t>ECO canVas TotE Bag</t>
  </si>
  <si>
    <t>soLar Led lAnterN</t>
  </si>
  <si>
    <t>COMPoSTaBLe PLAnt PoTs</t>
  </si>
  <si>
    <t>sOlaR LED LANtERN</t>
  </si>
  <si>
    <t>CoMpostaBLE pLant POtS</t>
  </si>
  <si>
    <t>eco canVaS tOTE BAG</t>
  </si>
  <si>
    <t>BIodEGraDabLE CLEAninG CLOtH</t>
  </si>
  <si>
    <t>BiOdEGRaDaBLE clEanING cLOth</t>
  </si>
  <si>
    <t>sOLar LED LANTERn</t>
  </si>
  <si>
    <t>reusABle BAmBOO utEnSil set</t>
  </si>
  <si>
    <t>solaR LEd LaNteRn</t>
  </si>
  <si>
    <t>CompOstaBle PLant pots</t>
  </si>
  <si>
    <t>sOlar lEd LantERn</t>
  </si>
  <si>
    <t>reuSABle BAMBOo uTenSil SEt</t>
  </si>
  <si>
    <t>SoLAr lEd lantErN</t>
  </si>
  <si>
    <t>ecO CanvaS tote baG</t>
  </si>
  <si>
    <t>coMpoSTABLe PlaNt pots</t>
  </si>
  <si>
    <t>BIODeGrADablE CLEAnING cLOth</t>
  </si>
  <si>
    <t>bioDEgRaDaBlE clEaNInG clOth</t>
  </si>
  <si>
    <t>eco cAnvaS tOTe bAG</t>
  </si>
  <si>
    <t>ECo cANvAs TOte bAg</t>
  </si>
  <si>
    <t>eCO canVas tOte BaG</t>
  </si>
  <si>
    <t>solAR LEd LANtERN</t>
  </si>
  <si>
    <t>biodegRadabLE CLEanINg cLoTh</t>
  </si>
  <si>
    <t>ecO CANVAS tOTE Bag</t>
  </si>
  <si>
    <t>Eco caNvaS tOtE BaG</t>
  </si>
  <si>
    <t>COMPosTabLE PLaNT poTS</t>
  </si>
  <si>
    <t>cOmpOsTAblE pLANt pOts</t>
  </si>
  <si>
    <t>cOmpOStaBlE PlaNt Pots</t>
  </si>
  <si>
    <t>BiODEgrAdablE CLEANiNG CloTh</t>
  </si>
  <si>
    <t>bIOdEGrAdablE CleaniNG cLoTh</t>
  </si>
  <si>
    <t>reUSaBLe bamBOO uteNsIL SEt</t>
  </si>
  <si>
    <t>eCo CAnVAS Tote Bag</t>
  </si>
  <si>
    <t>COmpOSTabLE plAnT poTS</t>
  </si>
  <si>
    <t>rEUsABLE bamBoO uTEnsIL SEt</t>
  </si>
  <si>
    <t>eCO canVAS TOtE bAg</t>
  </si>
  <si>
    <t>ReUsAblE BAmboo uTENsIl sEt</t>
  </si>
  <si>
    <t>eCO CAnVAs TOte bAg</t>
  </si>
  <si>
    <t>REusAblE bambOo UTENsIL set</t>
  </si>
  <si>
    <t>sOLar lED LANteRN</t>
  </si>
  <si>
    <t>SOlAr led LANtern</t>
  </si>
  <si>
    <t>SOlaR LED LaNterN</t>
  </si>
  <si>
    <t>rEuSABlE BaMboO UteNsil SET</t>
  </si>
  <si>
    <t>SOLaR LeD laNtERN</t>
  </si>
  <si>
    <t>biOdegradablE CLEaNING CloTH</t>
  </si>
  <si>
    <t>BiOdEgrADabLE CLEAnINg CloTh</t>
  </si>
  <si>
    <t>biODEGRAdABLE ClEaNINg Cloth</t>
  </si>
  <si>
    <t>SoLAr Led LAnTErn</t>
  </si>
  <si>
    <t>SolAR LEd laNtern</t>
  </si>
  <si>
    <t>solar LED LAnTern</t>
  </si>
  <si>
    <t>biODEGradaBle CleaNINg CLoTH</t>
  </si>
  <si>
    <t>COmpOstaBlE PLANt PoTS</t>
  </si>
  <si>
    <t>SOlAR LED LANtERN</t>
  </si>
  <si>
    <t>EcO cANvAs tOte bAG</t>
  </si>
  <si>
    <t>ReUsAbLe BaMbOo UtENSil sET</t>
  </si>
  <si>
    <t>ReUsabLE baMBOo UTeNsil set</t>
  </si>
  <si>
    <t>ReUSaBLe BaMBoO UtEnSiL SEt</t>
  </si>
  <si>
    <t>SOlAR LeD lanteRN</t>
  </si>
  <si>
    <t>ReusaBle baMboO UtenSIL sEt</t>
  </si>
  <si>
    <t>EcO canvas tOTe bAG</t>
  </si>
  <si>
    <t>SoLAR leD LanTern</t>
  </si>
  <si>
    <t>cOmPoStablE plANt PoTs</t>
  </si>
  <si>
    <t>cOmPosTABle pLaNT PoTs</t>
  </si>
  <si>
    <t>biOdegradAbLE cLEaNiNg CLOTH</t>
  </si>
  <si>
    <t>CoMpOStAbLe pLAnT pOTS</t>
  </si>
  <si>
    <t>ReUsabLE BAmbOO uTeNsIL SET</t>
  </si>
  <si>
    <t>SolaR LEd lANteRN</t>
  </si>
  <si>
    <t>COMpOsTabLE planT PotS</t>
  </si>
  <si>
    <t>reUsablE BAMBOO UteNSil SET</t>
  </si>
  <si>
    <t>BIOdegRADablE clEANINg cLoTH</t>
  </si>
  <si>
    <t>ecO CanvaS TOTe BAg</t>
  </si>
  <si>
    <t>eCO cANVas TOte bAg</t>
  </si>
  <si>
    <t>SOLaR LED laNtERN</t>
  </si>
  <si>
    <t>BIODeGRadaBle clEANIng CLoth</t>
  </si>
  <si>
    <t>ecO CAnvas TotE bag</t>
  </si>
  <si>
    <t>Eco caNvAS ToTE baG</t>
  </si>
  <si>
    <t>REUSaBlE BamBoO utEnsIl SET</t>
  </si>
  <si>
    <t>REUsABLE bAMBoO uTEnsIl seT</t>
  </si>
  <si>
    <t>eCO CaNVas toTE BAg</t>
  </si>
  <si>
    <t>BIOdegrADaBle cleAnIng CloTh</t>
  </si>
  <si>
    <t>COmPOStAble PlANt poTs</t>
  </si>
  <si>
    <t>BiOdEgrADabLE cLeaniNG cLoTH</t>
  </si>
  <si>
    <t>biOdEgraDaBle cleaniNg cLotH</t>
  </si>
  <si>
    <t>sOLAr Led lAnteRn</t>
  </si>
  <si>
    <t>ECo cANvaS TOte bAG</t>
  </si>
  <si>
    <t>ComPoStAblE pLaNT pOts</t>
  </si>
  <si>
    <t>ECO CAnVAS tOTe BAg</t>
  </si>
  <si>
    <t>BioDEGRADabLE cleAnINg CLotH</t>
  </si>
  <si>
    <t>EcO cAnvaS tOTe BAg</t>
  </si>
  <si>
    <t>ecO CANVAs tOTe bag</t>
  </si>
  <si>
    <t>ComPOsTaBlE plaNT POTS</t>
  </si>
  <si>
    <t>biOdeGradABLE ClEaNiNG CloTH</t>
  </si>
  <si>
    <t>coMPoStaBlE pLanT poTS</t>
  </si>
  <si>
    <t>coMpostABLE Plant POts</t>
  </si>
  <si>
    <t>BiODeGRadaBle CleANIng cloTh</t>
  </si>
  <si>
    <t>BIoDEGRAdABLE cLeaNInG cLOtH</t>
  </si>
  <si>
    <t>Eco cANvAs TOTe Bag</t>
  </si>
  <si>
    <t>SOlaR Led LantErn</t>
  </si>
  <si>
    <t>BiodEGrADAble CLeanING cLOtH</t>
  </si>
  <si>
    <t>COmPOsTAbLe plaNt pOts</t>
  </si>
  <si>
    <t>soLAr lEd LaNterN</t>
  </si>
  <si>
    <t>bIOdegradABlE cLEaNINg cLoTH</t>
  </si>
  <si>
    <t>ecO CanvAs TotE Bag</t>
  </si>
  <si>
    <t>ECO caNVas tOTE BaG</t>
  </si>
  <si>
    <t>reuSaBlE BAmBoo UTeNsIl set</t>
  </si>
  <si>
    <t>EcO cAnVas toTe Bag</t>
  </si>
  <si>
    <t>BIodeGRadAbLe CleAnInG CloTH</t>
  </si>
  <si>
    <t>ECo CanVAs toTE bAG</t>
  </si>
  <si>
    <t>solaR led lANTERn</t>
  </si>
  <si>
    <t>sOLaR leD laNTeRn</t>
  </si>
  <si>
    <t>ecO CaNvaS tOTE BAg</t>
  </si>
  <si>
    <t>rEUsaBLE bamBoo UTenSil Set</t>
  </si>
  <si>
    <t>COmpostAblE PlaNt POTS</t>
  </si>
  <si>
    <t>cOMPostABLe PlanT PotS</t>
  </si>
  <si>
    <t>ECO CAnVAs TOte Bag</t>
  </si>
  <si>
    <t>BiodEgRadaBLE CLeaNING CLoth</t>
  </si>
  <si>
    <t>reusAbLE BAmBoo uTeNSil Set</t>
  </si>
  <si>
    <t>eco cAnVAS tOte bAg</t>
  </si>
  <si>
    <t>ComPosTabLe PlanT POts</t>
  </si>
  <si>
    <t>ReusAbLE BamBOO utENsil SET</t>
  </si>
  <si>
    <t>cOmPoSTable plAnt poTS</t>
  </si>
  <si>
    <t>REuSabLE bamboo utensil SEt</t>
  </si>
  <si>
    <t>cOmPoStable PLant poTS</t>
  </si>
  <si>
    <t>ecO cANvAS tOTe BAg</t>
  </si>
  <si>
    <t>ReUsAble baMbOO utEnsIl set</t>
  </si>
  <si>
    <t>eCo CaNVas TOTe baG</t>
  </si>
  <si>
    <t>solar LeD lANTErn</t>
  </si>
  <si>
    <t>EcO caNvas TOtE baG</t>
  </si>
  <si>
    <t>rEuSable BaMBOo UtEnSIL sET</t>
  </si>
  <si>
    <t>compoStable PLaNt pOts</t>
  </si>
  <si>
    <t>SoLar LED laNTErN</t>
  </si>
  <si>
    <t>COmPOStAblE PlANt PoTS</t>
  </si>
  <si>
    <t>ReUsable BambOo UTENSil Set</t>
  </si>
  <si>
    <t>eco caNVAs toTE BaG</t>
  </si>
  <si>
    <t>COmpoSTAble plant Pots</t>
  </si>
  <si>
    <t>SOlar LEd LaNTERn</t>
  </si>
  <si>
    <t>eCo CanVas tOte bag</t>
  </si>
  <si>
    <t>reUsAbLe BAMBoO UTensiL Set</t>
  </si>
  <si>
    <t>sOLAR lEd LAnterN</t>
  </si>
  <si>
    <t>ecO CANVAS TOTe Bag</t>
  </si>
  <si>
    <t>BiodEgrADABlE cleanInG cLoTh</t>
  </si>
  <si>
    <t>bIOdegrAdABLe CleANing cLOTH</t>
  </si>
  <si>
    <t>SolaR lED lanTERN</t>
  </si>
  <si>
    <t>REuSABlE bAMbOO UtenSIL SeT</t>
  </si>
  <si>
    <t>bIoDEgRADabLE cLEANINg cLoTH</t>
  </si>
  <si>
    <t>ReUsaBLE bAMBOO uTEnSIL Set</t>
  </si>
  <si>
    <t>ReuSABLE bAmBOO utensIL Set</t>
  </si>
  <si>
    <t>sOlAR Led LanTeRn</t>
  </si>
  <si>
    <t>bIodeGrADablE clEAniNg clotH</t>
  </si>
  <si>
    <t>cOMpOstAbLe PLanT poTs</t>
  </si>
  <si>
    <t>SoLar LeD LANtErN</t>
  </si>
  <si>
    <t>SOLar LEd LANTerN</t>
  </si>
  <si>
    <t>BIodegRADaBlE clEANing CloTh</t>
  </si>
  <si>
    <t>ReUSaBlE BAMboO utEnSiL SET</t>
  </si>
  <si>
    <t>rEuSABlE BamBoO UTeNSIl seT</t>
  </si>
  <si>
    <t>rEUsABle BaMBOO UTenSIL SET</t>
  </si>
  <si>
    <t>Reusable BAMBoo uTeNSIL sET</t>
  </si>
  <si>
    <t>SoLar lEd laNTErn</t>
  </si>
  <si>
    <t>compoSTAbLe plaNt pOTs</t>
  </si>
  <si>
    <t>BioDeGRAdaBLE cLeAnING cLoTh</t>
  </si>
  <si>
    <t>rEUSABLE bAmboO utENsIL sET</t>
  </si>
  <si>
    <t>rEusABLE bAmbOo UTENSiL sEt</t>
  </si>
  <si>
    <t>biodeGRADABlE cLEaNING cLoTh</t>
  </si>
  <si>
    <t>BiODegRadAbLe CleanINg clOTh</t>
  </si>
  <si>
    <t>BIoDEgRadAble clEaNiNG cLOtH</t>
  </si>
  <si>
    <t>eCo canVaS tOTe baG</t>
  </si>
  <si>
    <t>coMPOsTaBLe PlaNT POts</t>
  </si>
  <si>
    <t>COmPOstAbLe PlANT POts</t>
  </si>
  <si>
    <t>COMpOstABLE PlaNt Pots</t>
  </si>
  <si>
    <t>SOLar LED laNtern</t>
  </si>
  <si>
    <t>bIODegradaBlE cLEANIng cLOTH</t>
  </si>
  <si>
    <t>soLaR LEd lANTern</t>
  </si>
  <si>
    <t>BIODEgrADABLE cleaNIng cLoth</t>
  </si>
  <si>
    <t>ReUsaBle BamBoO uTensIL set</t>
  </si>
  <si>
    <t>cOMposTAblE PlAnt pOTS</t>
  </si>
  <si>
    <t>eCo caNVAS toTE Bag</t>
  </si>
  <si>
    <t>biOdEgRaDABLE cLEAnINg Cloth</t>
  </si>
  <si>
    <t>ECO CANvaS tOTE baG</t>
  </si>
  <si>
    <t>ReUsablE bamBOO utENsIL Set</t>
  </si>
  <si>
    <t>REusABlE BAmboo UtENsIl set</t>
  </si>
  <si>
    <t>bioDegrADABlE ClEaNIng cLOth</t>
  </si>
  <si>
    <t>SoLaR LeD lAnterN</t>
  </si>
  <si>
    <t>CoMpoSTablE plant POTS</t>
  </si>
  <si>
    <t>ComPoSTaBle PLAnT pOTs</t>
  </si>
  <si>
    <t>SOlAr leD LAnTERN</t>
  </si>
  <si>
    <t>Eco cAnVaS tote bag</t>
  </si>
  <si>
    <t>bIOdEGrAdaBlE CLEaNInG clOtH</t>
  </si>
  <si>
    <t>REuSaBLE baMboo UTenSil SEt</t>
  </si>
  <si>
    <t>sOLAR lEd lANtern</t>
  </si>
  <si>
    <t>REUsABle bAMboO uTeNSIL sEt</t>
  </si>
  <si>
    <t>REUSaBLe BAmbOo UTEnSil SEt</t>
  </si>
  <si>
    <t>eCo canVaS TOtE Bag</t>
  </si>
  <si>
    <t>CoMpOstaBLe plAnt POtS</t>
  </si>
  <si>
    <t>SolAR led LAntErn</t>
  </si>
  <si>
    <t>reUsABle baMboo uTEnSiL sEt</t>
  </si>
  <si>
    <t>COmpoStABle PlANT pOts</t>
  </si>
  <si>
    <t>COMPOsTAbLe PLanT POTs</t>
  </si>
  <si>
    <t>rEUSaBle bamBoo utEnsil seT</t>
  </si>
  <si>
    <t>BioDegradAbLe clEanIng cLOTh</t>
  </si>
  <si>
    <t>eCo CanVaS tOtE bag</t>
  </si>
  <si>
    <t>Eco cAnvaS TOtE bAg</t>
  </si>
  <si>
    <t>EcO CANvaS toTE BAG</t>
  </si>
  <si>
    <t>BioDeGRadABle cLeaNINg Cloth</t>
  </si>
  <si>
    <t>SOlaR led LAnterN</t>
  </si>
  <si>
    <t>ComPOStABlE PlAnt poTs</t>
  </si>
  <si>
    <t>ECO CAnvAs TOtE baG</t>
  </si>
  <si>
    <t>solar LEd LanTERn</t>
  </si>
  <si>
    <t>ecO cAnVAs toTe BAg</t>
  </si>
  <si>
    <t>COMPoStaBle PLaNt Pots</t>
  </si>
  <si>
    <t>biODEGRaDaBLe CLeaniNG cLOth</t>
  </si>
  <si>
    <t>SOLAR LED LANteRN</t>
  </si>
  <si>
    <t>BIODEgRaDaBLE ClEaning CLOtH</t>
  </si>
  <si>
    <t>SoLar lED lAnTERn</t>
  </si>
  <si>
    <t>solAR leD laNtErN</t>
  </si>
  <si>
    <t>COmpoStABle PLAnt pots</t>
  </si>
  <si>
    <t>sOlAR LeD laNterN</t>
  </si>
  <si>
    <t>ReUSAbLe bAMbOO UtEnsIl SeT</t>
  </si>
  <si>
    <t>ECo CANVAs Tote bag</t>
  </si>
  <si>
    <t>biodEGRaDaBle ClEANing ClOth</t>
  </si>
  <si>
    <t>EcO CANvAs tOTE BAg</t>
  </si>
  <si>
    <t>BIoDEgRadabLe CLEanING cLotH</t>
  </si>
  <si>
    <t>biODEGrADaBle CLeaNIng CLOth</t>
  </si>
  <si>
    <t>biOdEGRadAbLe CLEAnIng cLOtH</t>
  </si>
  <si>
    <t>eCO cANVas TOTe bAg</t>
  </si>
  <si>
    <t>BiOdegrADaBle ClEaniNG cLotH</t>
  </si>
  <si>
    <t>eCO CanvaS TOTe bag</t>
  </si>
  <si>
    <t>rEUSABlE BaMboO utENsIL Set</t>
  </si>
  <si>
    <t>reuSaBLe baMboO UtEnsiL set</t>
  </si>
  <si>
    <t>SOLAr LeD lantern</t>
  </si>
  <si>
    <t>COmpOSTAblE plant PoTs</t>
  </si>
  <si>
    <t>EcO caNvaS toTe bAG</t>
  </si>
  <si>
    <t>ecO CAnVAs tOte bAg</t>
  </si>
  <si>
    <t>bIODEGRadaBLE cLeaninG cloTH</t>
  </si>
  <si>
    <t>comPOSTABLe pLaNt Pots</t>
  </si>
  <si>
    <t>eco canvas TotE Bag</t>
  </si>
  <si>
    <t>solAr Led lAnteRn</t>
  </si>
  <si>
    <t>COMpOstabLE plAnt PoTS</t>
  </si>
  <si>
    <t>bIODEGradABle CLeAning cloth</t>
  </si>
  <si>
    <t>solAR Led lANtERN</t>
  </si>
  <si>
    <t>biOdEGRaDaBLE cLeaniNG cloTh</t>
  </si>
  <si>
    <t>bIODEgRaDable cLEANiNG CloTh</t>
  </si>
  <si>
    <t>cOMposTaBLe pLant POTS</t>
  </si>
  <si>
    <t>Eco cANvAS tOTE BaG</t>
  </si>
  <si>
    <t>ECo cANVaS TOte baG</t>
  </si>
  <si>
    <t>biodeGradABLE clEAniNG cLotH</t>
  </si>
  <si>
    <t>BIoDeGRAdabLe CLEanING CLotH</t>
  </si>
  <si>
    <t>reusAbLe BaMboO uTEnSiL SET</t>
  </si>
  <si>
    <t>sOLaR led LAnterN</t>
  </si>
  <si>
    <t>bIODeGrADABLE CleanING ClOth</t>
  </si>
  <si>
    <t>reUsAblE bAmbOO UTenSil seT</t>
  </si>
  <si>
    <t>ECO CANvAS tote baG</t>
  </si>
  <si>
    <t>comPOStABle pLant POts</t>
  </si>
  <si>
    <t>compOstabLe pLant POTs</t>
  </si>
  <si>
    <t>reUSaBLe bAmboO uTENsIL sET</t>
  </si>
  <si>
    <t>sOlar lEd LaNtern</t>
  </si>
  <si>
    <t>BIOdegRaDABle CLeaniNG cLotH</t>
  </si>
  <si>
    <t>SolAR led LAntErN</t>
  </si>
  <si>
    <t>eco canvaS Tote BaG</t>
  </si>
  <si>
    <t>ECo caNvAs totE BAG</t>
  </si>
  <si>
    <t>Eco Canvas TOte bAg</t>
  </si>
  <si>
    <t>Eco Canvas toTE BAg</t>
  </si>
  <si>
    <t>rEuSablE baMbOo uTEnsil SeT</t>
  </si>
  <si>
    <t>REuSablE bAmbOo UtEnsiL Set</t>
  </si>
  <si>
    <t>rEuSABlE BaMBOO UTenSil seT</t>
  </si>
  <si>
    <t>BIODeGradAbLE ClEanINg CLOTH</t>
  </si>
  <si>
    <t>ReUsable bamBOo utENSiL seT</t>
  </si>
  <si>
    <t>COmpoStaBle PLAnT PotS</t>
  </si>
  <si>
    <t>Eco caNVas TOte bAg</t>
  </si>
  <si>
    <t>SOlaR LeD LAntern</t>
  </si>
  <si>
    <t>BIodEgRAdAbLe CLeANiNg CloTH</t>
  </si>
  <si>
    <t>BiODEGrAdabLE ClEaNINg cLoTh</t>
  </si>
  <si>
    <t>REuSABLE bamBOo UteNsIL set</t>
  </si>
  <si>
    <t>BioDeGRadaBle clEAniNg cLOtH</t>
  </si>
  <si>
    <t>soLAr Led LAntErn</t>
  </si>
  <si>
    <t>biODEGradable cleAnINg cloTH</t>
  </si>
  <si>
    <t>reUsABLe Bamboo UTeNsIl SeT</t>
  </si>
  <si>
    <t>cOMPoStABLE PLANt pOtS</t>
  </si>
  <si>
    <t>cOMpostAbLE PlANt pots</t>
  </si>
  <si>
    <t>BiodEGrAdabLe CleanING CLOTH</t>
  </si>
  <si>
    <t>sOLar lED LantERn</t>
  </si>
  <si>
    <t>CoMPoSTAble PLANT pots</t>
  </si>
  <si>
    <t>biOdeGRaDable CLeAninG CloTH</t>
  </si>
  <si>
    <t>biODEgrAdaBlE cLEaniNG cLOTH</t>
  </si>
  <si>
    <t>eCo caNVas TOtE BaG</t>
  </si>
  <si>
    <t>ecO CaNvAS Tote bag</t>
  </si>
  <si>
    <t>bioDegrAdabLE CLeAnIng CLOtH</t>
  </si>
  <si>
    <t>BioDEgrADAbLE cLEaNiNG cLOth</t>
  </si>
  <si>
    <t>rEUSable BAmboo UtENSIl seT</t>
  </si>
  <si>
    <t>COmposTabLe PlanT POTs</t>
  </si>
  <si>
    <t>bIOdEgRadABlE CleANING cLotH</t>
  </si>
  <si>
    <t>biOdEgRADAbLe cLEANiNG Cloth</t>
  </si>
  <si>
    <t>Eco cANVas ToTE BAG</t>
  </si>
  <si>
    <t>BiOdegraDabLE clEAnInG clOtH</t>
  </si>
  <si>
    <t>BIodegraDaBLe CLEANinG CLoTH</t>
  </si>
  <si>
    <t>CompOstAbLe pLanT PoTs</t>
  </si>
  <si>
    <t>EcO caNvAS Tote bag</t>
  </si>
  <si>
    <t>ComposTabLE plaNt pOtS</t>
  </si>
  <si>
    <t>REusabLE baMBOO utENsIl sET</t>
  </si>
  <si>
    <t>BIodEGRadaBlE cLeANInG CLOTh</t>
  </si>
  <si>
    <t>BiodegrAdAbLe ClEaniNG CLOTH</t>
  </si>
  <si>
    <t>BiOdEGRaDablE CLEaninG ClOtH</t>
  </si>
  <si>
    <t>BIODeGraDABlE CleANING clOtH</t>
  </si>
  <si>
    <t>bIODEgrAdabLe CLeAnING CLoTh</t>
  </si>
  <si>
    <t>reuSabLe baMboO UTEnsil sET</t>
  </si>
  <si>
    <t>BIOdegrADABLe CLeaNInG ClotH</t>
  </si>
  <si>
    <t>REUsablE bAmBoo Utensil seT</t>
  </si>
  <si>
    <t>sOLar led LAnTERn</t>
  </si>
  <si>
    <t>REusaBle baMBOo utENSiL SeT</t>
  </si>
  <si>
    <t>eco cAnvAS TotE bAG</t>
  </si>
  <si>
    <t>eco cANvAS toTe baG</t>
  </si>
  <si>
    <t>SoLaR led LaNTern</t>
  </si>
  <si>
    <t>eCo CanVAs ToTE BAG</t>
  </si>
  <si>
    <t>ecO CANVAS tOte BAG</t>
  </si>
  <si>
    <t>eco CANVAS tOTe Bag</t>
  </si>
  <si>
    <t>ecO CaNvAs toTE BAG</t>
  </si>
  <si>
    <t>ReUsabLE Bamboo utENSiL Set</t>
  </si>
  <si>
    <t>biOdEgrADaBLE cLeANiNg CLOTh</t>
  </si>
  <si>
    <t>coMpOstabLE plANT PotS</t>
  </si>
  <si>
    <t>REusABLE BamBOO uTeNSIL SET</t>
  </si>
  <si>
    <t>BIOdEGRaDaBle cLeaNinG cloTH</t>
  </si>
  <si>
    <t>cOMpOSTABlE PLAnT POTs</t>
  </si>
  <si>
    <t>CoMPOstABle plANT pots</t>
  </si>
  <si>
    <t>ReusABlE baMbOO uTEnSiL sET</t>
  </si>
  <si>
    <t>ECo canVas totE BaG</t>
  </si>
  <si>
    <t>cOmpOsTABle PLanT PoTs</t>
  </si>
  <si>
    <t>bIOdegradaBLE CLeaniNg cLOtH</t>
  </si>
  <si>
    <t>ReUSABLe BAMboo UTEnsiL SeT</t>
  </si>
  <si>
    <t>ecO cAnVas TOTe bag</t>
  </si>
  <si>
    <t>ReuSaBle BambOo uTeNsIl set</t>
  </si>
  <si>
    <t>soLaR LEd lanTErN</t>
  </si>
  <si>
    <t>ecO CanVaS TOTe BAg</t>
  </si>
  <si>
    <t>SoLAR Led LantERn</t>
  </si>
  <si>
    <t>rEusABle bambOO UTEnSil seT</t>
  </si>
  <si>
    <t>solaR led laNTeRn</t>
  </si>
  <si>
    <t>Eco CanVAS toTe BAG</t>
  </si>
  <si>
    <t>SolAR LED LAntErn</t>
  </si>
  <si>
    <t>ECO cANVaS tOTE BAG</t>
  </si>
  <si>
    <t>reusaBLE BAMBOO Utensil set</t>
  </si>
  <si>
    <t>SolAr Led lanTeRn</t>
  </si>
  <si>
    <t>eCo cANVaS tOtE bAg</t>
  </si>
  <si>
    <t>COMpostaBLe PLaNt poTs</t>
  </si>
  <si>
    <t>rEUsAblE BAmbOO uTeNSil seT</t>
  </si>
  <si>
    <t>COmPOstABLe PlanT POTS</t>
  </si>
  <si>
    <t>biOdegraDaBle ClEanInG cLoTH</t>
  </si>
  <si>
    <t>soLaR leD lAnteRn</t>
  </si>
  <si>
    <t>SoLar leD LAntErN</t>
  </si>
  <si>
    <t>cOmposTABLe PLAnT POTS</t>
  </si>
  <si>
    <t>biOdEGRadable ClEAnIng CLotH</t>
  </si>
  <si>
    <t>Compostable plANt POTs</t>
  </si>
  <si>
    <t>ReuSABLe baMboo UtenSIL sEt</t>
  </si>
  <si>
    <t>REusABLE BaMbOo uteNSIL SEt</t>
  </si>
  <si>
    <t>Solar lEd laNTERn</t>
  </si>
  <si>
    <t>Solar Led lANTERN</t>
  </si>
  <si>
    <t>ECo caNvas toTe baG</t>
  </si>
  <si>
    <t>SOlAR led LanTERn</t>
  </si>
  <si>
    <t>coMPOsTABle pLaNT pots</t>
  </si>
  <si>
    <t>SoLAr Led laNterN</t>
  </si>
  <si>
    <t>sOLAR Led laNTeRN</t>
  </si>
  <si>
    <t>sOlaR LED LANTERn</t>
  </si>
  <si>
    <t>CoMPOStABle plaNT pOtS</t>
  </si>
  <si>
    <t>compostAblE PLaNt pOTs</t>
  </si>
  <si>
    <t>SOlaR LEd lantERN</t>
  </si>
  <si>
    <t>SOLaR lED LanTERn</t>
  </si>
  <si>
    <t>ReUsabLE baMBOO utENSIL Set</t>
  </si>
  <si>
    <t>eco CaNvAS TOTE BAG</t>
  </si>
  <si>
    <t>COmposTABLE PLAnt PoTS</t>
  </si>
  <si>
    <t>rEUSABle bAMBOO UtensIl set</t>
  </si>
  <si>
    <t>SOLaR lED LANteRN</t>
  </si>
  <si>
    <t>ReusabLE BaMBoO UTeNsIl SET</t>
  </si>
  <si>
    <t>bIODegRaDAbLe cleANInG cLOth</t>
  </si>
  <si>
    <t>ECO cAnvas tote bAg</t>
  </si>
  <si>
    <t>bIodeGRadaBLE cLeaNInG CLotH</t>
  </si>
  <si>
    <t>CoMpostablE PlaNt PoTS</t>
  </si>
  <si>
    <t>comPOSTABlE pLAnt POtS</t>
  </si>
  <si>
    <t>bIOdEGraDABLe CLeanIng ClOth</t>
  </si>
  <si>
    <t>biodeGRadaBle CLEaNiNg cloTH</t>
  </si>
  <si>
    <t>soLAR lEd LanteRN</t>
  </si>
  <si>
    <t>cOmPOstABLe planT POts</t>
  </si>
  <si>
    <t>COmPoSTaBLe Plant POTS</t>
  </si>
  <si>
    <t>eCO canvAS TOtE bAG</t>
  </si>
  <si>
    <t>ecO caNVas TotE baG</t>
  </si>
  <si>
    <t>CoMPoStaBLE PLanT pots</t>
  </si>
  <si>
    <t>soLar leD LanterN</t>
  </si>
  <si>
    <t>SoLAR led laNTERn</t>
  </si>
  <si>
    <t>cOMpostaBLe pLAnT pOTS</t>
  </si>
  <si>
    <t>SOlAR LEd LANTeRN</t>
  </si>
  <si>
    <t>SoLAR LEd lANteRn</t>
  </si>
  <si>
    <t>reuSable bAMboO UteNsIL Set</t>
  </si>
  <si>
    <t>COmpOSTaBLE planT PoTs</t>
  </si>
  <si>
    <t>Solar leD lANTeRn</t>
  </si>
  <si>
    <t>SolAr led Lantern</t>
  </si>
  <si>
    <t>ECO CanVAs tOTE bag</t>
  </si>
  <si>
    <t>COMposTaBLe plAnt pOts</t>
  </si>
  <si>
    <t>soLAr lEd lantERn</t>
  </si>
  <si>
    <t>reusABle bAMboO uTenSIl sET</t>
  </si>
  <si>
    <t>SoLaR led LANteRN</t>
  </si>
  <si>
    <t>solAr Led lantERn</t>
  </si>
  <si>
    <t>solAR lEd LAnTerN</t>
  </si>
  <si>
    <t>coMPOSTAble PlAnT POts</t>
  </si>
  <si>
    <t>coMpoStABlE PlAnT POTS</t>
  </si>
  <si>
    <t>cOMPoStable plAnt POtS</t>
  </si>
  <si>
    <t>soLAR lED LANTERN</t>
  </si>
  <si>
    <t>rEUSablE bAmBoo uTENSIL SEt</t>
  </si>
  <si>
    <t>SOlAr Led lanTeRn</t>
  </si>
  <si>
    <t>sOlAr LeD LAntern</t>
  </si>
  <si>
    <t>sOlAR led lAnterN</t>
  </si>
  <si>
    <t>ReuSabLE BamboO uteNsil SEt</t>
  </si>
  <si>
    <t>BIoDegRAdabLe ClEaNInG CLOTh</t>
  </si>
  <si>
    <t>BIODEGRAdaBLe cLeAnIng cLOTH</t>
  </si>
  <si>
    <t>COMPoStAble Plant pOtS</t>
  </si>
  <si>
    <t>eco CaNvAS TOtE bag</t>
  </si>
  <si>
    <t>biodegRAdablE CleANIng ClOtH</t>
  </si>
  <si>
    <t>BIODeGradAble clEANiNG CLOth</t>
  </si>
  <si>
    <t>eCo canvAS tOTE Bag</t>
  </si>
  <si>
    <t>COMPOSTAblE PlaNT Pots</t>
  </si>
  <si>
    <t>solaR leD LANTERn</t>
  </si>
  <si>
    <t>BIODegrADablE cLEANinG cLOth</t>
  </si>
  <si>
    <t>SoLaR lED lanteRN</t>
  </si>
  <si>
    <t>eco canvas tOte BaG</t>
  </si>
  <si>
    <t>cOmpOSTAblE PLANT PotS</t>
  </si>
  <si>
    <t>EcO CaNvas tOte Bag</t>
  </si>
  <si>
    <t>rEUSAbLe BAMboo uteNsil Set</t>
  </si>
  <si>
    <t>SOlAr leD laNtern</t>
  </si>
  <si>
    <t>eCO canvas tote bAg</t>
  </si>
  <si>
    <t>BIoDeGraDAble clEAninG ClOTH</t>
  </si>
  <si>
    <t>eco cAnVaS tOtE BAg</t>
  </si>
  <si>
    <t>ComPOstable pLANT PotS</t>
  </si>
  <si>
    <t>REUSabLe bAmboo uTENSiL sEt</t>
  </si>
  <si>
    <t>eCo cANvAs totE BAG</t>
  </si>
  <si>
    <t>REusablE BambOo uTEnsIL sEt</t>
  </si>
  <si>
    <t>cOMPostAble plAnT POTs</t>
  </si>
  <si>
    <t>reusabLe BAMBoo UtEnSIl SET</t>
  </si>
  <si>
    <t>COmposTABlE pLAnT POTs</t>
  </si>
  <si>
    <t>ECO CAnVAS tote bag</t>
  </si>
  <si>
    <t>bIOdEGrADAblE ClEaninG cLOTH</t>
  </si>
  <si>
    <t>coMpOstAbLE plaNT Pots</t>
  </si>
  <si>
    <t>COMPostable plAnt POtS</t>
  </si>
  <si>
    <t>ReUsable baMboO uteNSil sET</t>
  </si>
  <si>
    <t>REuSablE baMBoO UTensiL set</t>
  </si>
  <si>
    <t>Eco cAnVaS tOtE bAg</t>
  </si>
  <si>
    <t>COmpOSTaBlE PlaNT PoTS</t>
  </si>
  <si>
    <t>EcO CANVaS Tote bag</t>
  </si>
  <si>
    <t>BIoDegradAble clEAninG cLoth</t>
  </si>
  <si>
    <t>bIoDEgradaBLe ClEaning CLOTH</t>
  </si>
  <si>
    <t>SOlaR LEd lanTErn</t>
  </si>
  <si>
    <t>solAR lED lanteRn</t>
  </si>
  <si>
    <t>ecO CaNVas tOtE BaG</t>
  </si>
  <si>
    <t>sOLAr LEd LAnteRN</t>
  </si>
  <si>
    <t>ECo CaNVaS Tote baG</t>
  </si>
  <si>
    <t>SOlAr LeD laNTErN</t>
  </si>
  <si>
    <t>soLaR lED lANTerN</t>
  </si>
  <si>
    <t>EcO caNvAs totE bAG</t>
  </si>
  <si>
    <t>REusaBlE bAMBOO uTENsIL Set</t>
  </si>
  <si>
    <t>SolAR LED LanterN</t>
  </si>
  <si>
    <t>BiODEGradABlE CleanInG cLotH</t>
  </si>
  <si>
    <t>bIODeGRAdAble cleaNiNg CLOTh</t>
  </si>
  <si>
    <t>EcO caNvaS totE Bag</t>
  </si>
  <si>
    <t>bIOdegRAdABlE cLEaNING CLoTH</t>
  </si>
  <si>
    <t>Eco caNVas tOTE bag</t>
  </si>
  <si>
    <t>SOLAr Led laNtERn</t>
  </si>
  <si>
    <t>SoLAR led laNterN</t>
  </si>
  <si>
    <t>BIODEgraDAblE cLEaNING cLOth</t>
  </si>
  <si>
    <t>ecO CANvas TOTE Bag</t>
  </si>
  <si>
    <t>Eco cANvas tote Bag</t>
  </si>
  <si>
    <t>BIOdegRAdABlE cleanInG ClotH</t>
  </si>
  <si>
    <t>coMPOStAble plANT PoTS</t>
  </si>
  <si>
    <t>eCO caNVas tOTe BaG</t>
  </si>
  <si>
    <t>ECo cANVaS ToTe bag</t>
  </si>
  <si>
    <t>ReUSABle bAmBOo UTENsIl sEt</t>
  </si>
  <si>
    <t>bIODEgraDAbLe cLeAniNG ClOTH</t>
  </si>
  <si>
    <t>Gardening</t>
  </si>
  <si>
    <t>Lighting</t>
  </si>
  <si>
    <t>Bags</t>
  </si>
  <si>
    <t>Kitchenware</t>
  </si>
  <si>
    <t>Cleaning</t>
  </si>
  <si>
    <t>C0165</t>
  </si>
  <si>
    <t>C0189</t>
  </si>
  <si>
    <t>C0123</t>
  </si>
  <si>
    <t>C0144</t>
  </si>
  <si>
    <t>C0023</t>
  </si>
  <si>
    <t>C0088</t>
  </si>
  <si>
    <t>C0154</t>
  </si>
  <si>
    <t>C0069</t>
  </si>
  <si>
    <t>C0187</t>
  </si>
  <si>
    <t>C0122</t>
  </si>
  <si>
    <t>C0051</t>
  </si>
  <si>
    <t>C0055</t>
  </si>
  <si>
    <t>C0102</t>
  </si>
  <si>
    <t>C0039</t>
  </si>
  <si>
    <t>C0110</t>
  </si>
  <si>
    <t>C0104</t>
  </si>
  <si>
    <t>C0003</t>
  </si>
  <si>
    <t>C0029</t>
  </si>
  <si>
    <t>C0103</t>
  </si>
  <si>
    <t>C0012</t>
  </si>
  <si>
    <t>C0058</t>
  </si>
  <si>
    <t>C0049</t>
  </si>
  <si>
    <t>C0142</t>
  </si>
  <si>
    <t>C0076</t>
  </si>
  <si>
    <t>C0034</t>
  </si>
  <si>
    <t>C0008</t>
  </si>
  <si>
    <t>C0050</t>
  </si>
  <si>
    <t>C0162</t>
  </si>
  <si>
    <t>C0145</t>
  </si>
  <si>
    <t>C0089</t>
  </si>
  <si>
    <t>C0147</t>
  </si>
  <si>
    <t>C0052</t>
  </si>
  <si>
    <t>C0195</t>
  </si>
  <si>
    <t>C0150</t>
  </si>
  <si>
    <t>C0014</t>
  </si>
  <si>
    <t>C0133</t>
  </si>
  <si>
    <t>C0030</t>
  </si>
  <si>
    <t>C0072</t>
  </si>
  <si>
    <t>C0096</t>
  </si>
  <si>
    <t>C0125</t>
  </si>
  <si>
    <t>C0038</t>
  </si>
  <si>
    <t>C0025</t>
  </si>
  <si>
    <t>C0137</t>
  </si>
  <si>
    <t>C0116</t>
  </si>
  <si>
    <t>C0164</t>
  </si>
  <si>
    <t>C0188</t>
  </si>
  <si>
    <t>C0083</t>
  </si>
  <si>
    <t>C0019</t>
  </si>
  <si>
    <t>C0036</t>
  </si>
  <si>
    <t>C0198</t>
  </si>
  <si>
    <t>C0191</t>
  </si>
  <si>
    <t>C0114</t>
  </si>
  <si>
    <t>C0141</t>
  </si>
  <si>
    <t>C0183</t>
  </si>
  <si>
    <t>C0139</t>
  </si>
  <si>
    <t>C0157</t>
  </si>
  <si>
    <t>C0152</t>
  </si>
  <si>
    <t>C0001</t>
  </si>
  <si>
    <t>C0158</t>
  </si>
  <si>
    <t>C0078</t>
  </si>
  <si>
    <t>C0120</t>
  </si>
  <si>
    <t>C0197</t>
  </si>
  <si>
    <t>C0131</t>
  </si>
  <si>
    <t>C0185</t>
  </si>
  <si>
    <t>C0200</t>
  </si>
  <si>
    <t>C0075</t>
  </si>
  <si>
    <t>C0168</t>
  </si>
  <si>
    <t>C0169</t>
  </si>
  <si>
    <t>C0180</t>
  </si>
  <si>
    <t>C0092</t>
  </si>
  <si>
    <t>C0138</t>
  </si>
  <si>
    <t>C0045</t>
  </si>
  <si>
    <t>C0026</t>
  </si>
  <si>
    <t>C0146</t>
  </si>
  <si>
    <t>C0084</t>
  </si>
  <si>
    <t>C0005</t>
  </si>
  <si>
    <t>C0015</t>
  </si>
  <si>
    <t>C0182</t>
  </si>
  <si>
    <t>C0044</t>
  </si>
  <si>
    <t>C0057</t>
  </si>
  <si>
    <t>C0107</t>
  </si>
  <si>
    <t>C0048</t>
  </si>
  <si>
    <t>C0127</t>
  </si>
  <si>
    <t>C0081</t>
  </si>
  <si>
    <t>C0196</t>
  </si>
  <si>
    <t>C0155</t>
  </si>
  <si>
    <t>C0004</t>
  </si>
  <si>
    <t>C0065</t>
  </si>
  <si>
    <t>C0073</t>
  </si>
  <si>
    <t>C0136</t>
  </si>
  <si>
    <t>C0163</t>
  </si>
  <si>
    <t>C0017</t>
  </si>
  <si>
    <t>C0175</t>
  </si>
  <si>
    <t>C0126</t>
  </si>
  <si>
    <t>C0064</t>
  </si>
  <si>
    <t>C0161</t>
  </si>
  <si>
    <t>C0033</t>
  </si>
  <si>
    <t>C0112</t>
  </si>
  <si>
    <t>C0128</t>
  </si>
  <si>
    <t>C0194</t>
  </si>
  <si>
    <t>C0013</t>
  </si>
  <si>
    <t>C0186</t>
  </si>
  <si>
    <t>C0042</t>
  </si>
  <si>
    <t>C0091</t>
  </si>
  <si>
    <t>C0184</t>
  </si>
  <si>
    <t>C0190</t>
  </si>
  <si>
    <t>C0031</t>
  </si>
  <si>
    <t>C0059</t>
  </si>
  <si>
    <t>C0111</t>
  </si>
  <si>
    <t>C0018</t>
  </si>
  <si>
    <t>C0085</t>
  </si>
  <si>
    <t>C0077</t>
  </si>
  <si>
    <t>C0009</t>
  </si>
  <si>
    <t>C0007</t>
  </si>
  <si>
    <t>C0070</t>
  </si>
  <si>
    <t>C0063</t>
  </si>
  <si>
    <t>C0021</t>
  </si>
  <si>
    <t>C0156</t>
  </si>
  <si>
    <t>C0071</t>
  </si>
  <si>
    <t>C0093</t>
  </si>
  <si>
    <t>C0100</t>
  </si>
  <si>
    <t>C0124</t>
  </si>
  <si>
    <t>C0166</t>
  </si>
  <si>
    <t>C0176</t>
  </si>
  <si>
    <t>C0006</t>
  </si>
  <si>
    <t>C0074</t>
  </si>
  <si>
    <t>C0178</t>
  </si>
  <si>
    <t>C0193</t>
  </si>
  <si>
    <t>C0037</t>
  </si>
  <si>
    <t>C0020</t>
  </si>
  <si>
    <t>C0118</t>
  </si>
  <si>
    <t>C0082</t>
  </si>
  <si>
    <t>C0179</t>
  </si>
  <si>
    <t>C0086</t>
  </si>
  <si>
    <t>C0171</t>
  </si>
  <si>
    <t>C0098</t>
  </si>
  <si>
    <t>C0109</t>
  </si>
  <si>
    <t>C0068</t>
  </si>
  <si>
    <t>C0199</t>
  </si>
  <si>
    <t>C0032</t>
  </si>
  <si>
    <t>C0174</t>
  </si>
  <si>
    <t>C0119</t>
  </si>
  <si>
    <t>C0134</t>
  </si>
  <si>
    <t>C0149</t>
  </si>
  <si>
    <t>C0087</t>
  </si>
  <si>
    <t>C0105</t>
  </si>
  <si>
    <t>C0097</t>
  </si>
  <si>
    <t>C0130</t>
  </si>
  <si>
    <t>C0132</t>
  </si>
  <si>
    <t>C0041</t>
  </si>
  <si>
    <t>C0181</t>
  </si>
  <si>
    <t>C0094</t>
  </si>
  <si>
    <t>C0108</t>
  </si>
  <si>
    <t>C0121</t>
  </si>
  <si>
    <t>C0167</t>
  </si>
  <si>
    <t>C0148</t>
  </si>
  <si>
    <t>C0022</t>
  </si>
  <si>
    <t>C0027</t>
  </si>
  <si>
    <t>C0090</t>
  </si>
  <si>
    <t>C0170</t>
  </si>
  <si>
    <t>C0002</t>
  </si>
  <si>
    <t>C0151</t>
  </si>
  <si>
    <t>C0028</t>
  </si>
  <si>
    <t>C0079</t>
  </si>
  <si>
    <t>C0040</t>
  </si>
  <si>
    <t>C0192</t>
  </si>
  <si>
    <t>C0177</t>
  </si>
  <si>
    <t>C0043</t>
  </si>
  <si>
    <t>C0099</t>
  </si>
  <si>
    <t>C0160</t>
  </si>
  <si>
    <t>C0106</t>
  </si>
  <si>
    <t>C0060</t>
  </si>
  <si>
    <t>C0053</t>
  </si>
  <si>
    <t>C0101</t>
  </si>
  <si>
    <t>C0066</t>
  </si>
  <si>
    <t>C0024</t>
  </si>
  <si>
    <t>C0173</t>
  </si>
  <si>
    <t>C0135</t>
  </si>
  <si>
    <t>C0011</t>
  </si>
  <si>
    <t>C0115</t>
  </si>
  <si>
    <t>C0061</t>
  </si>
  <si>
    <t>C0067</t>
  </si>
  <si>
    <t>C0047</t>
  </si>
  <si>
    <t>C0016</t>
  </si>
  <si>
    <t>C0143</t>
  </si>
  <si>
    <t>C0113</t>
  </si>
  <si>
    <t>C0140</t>
  </si>
  <si>
    <t>C0080</t>
  </si>
  <si>
    <t>C0095</t>
  </si>
  <si>
    <t>C0172</t>
  </si>
  <si>
    <t>C0054</t>
  </si>
  <si>
    <t>C0159</t>
  </si>
  <si>
    <t>C0035</t>
  </si>
  <si>
    <t>C0046</t>
  </si>
  <si>
    <t>C0129</t>
  </si>
  <si>
    <t>C0062</t>
  </si>
  <si>
    <t>C0117</t>
  </si>
  <si>
    <t>C0056</t>
  </si>
  <si>
    <t>C0010</t>
  </si>
  <si>
    <t>haRper dAVIs</t>
  </si>
  <si>
    <t>mIa milLeR</t>
  </si>
  <si>
    <t>olIvIa DAVis</t>
  </si>
  <si>
    <t>lIAM jOneS</t>
  </si>
  <si>
    <t>nOAH gARciA</t>
  </si>
  <si>
    <t>lIAm GaRciA</t>
  </si>
  <si>
    <t>lIAm jOhnsOn</t>
  </si>
  <si>
    <t>LiaM GarCia</t>
  </si>
  <si>
    <t>avA rODRIgUeZ</t>
  </si>
  <si>
    <t>aIDeN DAVIS</t>
  </si>
  <si>
    <t>EvELyn MarTinez</t>
  </si>
  <si>
    <t>lucaS RoDRIguez</t>
  </si>
  <si>
    <t>Liam bROwn</t>
  </si>
  <si>
    <t>mAsoN joHnSon</t>
  </si>
  <si>
    <t>olIVIa garCIa</t>
  </si>
  <si>
    <t>mAsOn roDRiguez</t>
  </si>
  <si>
    <t>SOpHia GaRcIa</t>
  </si>
  <si>
    <t>hARpER MARtIneZ</t>
  </si>
  <si>
    <t>lIam garCia</t>
  </si>
  <si>
    <t>OLIVIA MaRTinEZ</t>
  </si>
  <si>
    <t>aMElIA johNson</t>
  </si>
  <si>
    <t>AmElIA jOHNSon</t>
  </si>
  <si>
    <t>haRpeR GArCiA</t>
  </si>
  <si>
    <t>mIa JONeS</t>
  </si>
  <si>
    <t>EtHan RodrIgUEz</t>
  </si>
  <si>
    <t>NoAh wiLLiaMs</t>
  </si>
  <si>
    <t>amelia JohnSON</t>
  </si>
  <si>
    <t>Ethan mILLeR</t>
  </si>
  <si>
    <t>SoPHiA brown</t>
  </si>
  <si>
    <t>LiAM DavIs</t>
  </si>
  <si>
    <t>LuCaS williAmS</t>
  </si>
  <si>
    <t>Mia joHnSon</t>
  </si>
  <si>
    <t>MASoN dAVis</t>
  </si>
  <si>
    <t>NOAh roDrigUEz</t>
  </si>
  <si>
    <t>CHARlOtTe GArCIA</t>
  </si>
  <si>
    <t>HarPER Jones</t>
  </si>
  <si>
    <t>cHARLoTTe DAvIs</t>
  </si>
  <si>
    <t>EVeLYn GarcIa</t>
  </si>
  <si>
    <t>EthAn joHnSoN</t>
  </si>
  <si>
    <t>lucas BrowN</t>
  </si>
  <si>
    <t>Noah MARtINez</t>
  </si>
  <si>
    <t>isABeLlA garcIa</t>
  </si>
  <si>
    <t>loGAn smitH</t>
  </si>
  <si>
    <t>liAM jONes</t>
  </si>
  <si>
    <t>ChArLotTE daviS</t>
  </si>
  <si>
    <t>LUCAS wiLlIaMS</t>
  </si>
  <si>
    <t>jAmEs bRown</t>
  </si>
  <si>
    <t>AIDeN MArtIneZ</t>
  </si>
  <si>
    <t>iSaBElLA MILLER</t>
  </si>
  <si>
    <t>ELiJAH jOneS</t>
  </si>
  <si>
    <t>lIaM roDrIGUEZ</t>
  </si>
  <si>
    <t>cHARlottE Jones</t>
  </si>
  <si>
    <t>eVeLYn mARtiNez</t>
  </si>
  <si>
    <t>AIDEN davIS</t>
  </si>
  <si>
    <t>AmELIa GARCIa</t>
  </si>
  <si>
    <t>oLivIa jOHNsON</t>
  </si>
  <si>
    <t>ETHAn GArCIa</t>
  </si>
  <si>
    <t>nOAH SmITH</t>
  </si>
  <si>
    <t>isABElla jOneS</t>
  </si>
  <si>
    <t>olIvEr jOHnson</t>
  </si>
  <si>
    <t>HARper SmiTh</t>
  </si>
  <si>
    <t>noah wIlliaMS</t>
  </si>
  <si>
    <t>eliJaH MarTIneZ</t>
  </si>
  <si>
    <t>haRper sMITH</t>
  </si>
  <si>
    <t>mASON JOhNSoN</t>
  </si>
  <si>
    <t>jaMes brOwn</t>
  </si>
  <si>
    <t>mIa broWn</t>
  </si>
  <si>
    <t>MaSOn DaVIs</t>
  </si>
  <si>
    <t>lUCAS BROwN</t>
  </si>
  <si>
    <t>HarPEr GARCIa</t>
  </si>
  <si>
    <t>jAMeS WIlliaMS</t>
  </si>
  <si>
    <t>lIaM smith</t>
  </si>
  <si>
    <t>eVeLYn BroWn</t>
  </si>
  <si>
    <t>isAbeLla GARCia</t>
  </si>
  <si>
    <t>EtHaN jOnES</t>
  </si>
  <si>
    <t>eLiJAH garCiA</t>
  </si>
  <si>
    <t>Emma bROwN</t>
  </si>
  <si>
    <t>AVA MilLEr</t>
  </si>
  <si>
    <t>soPHiA DaVIs</t>
  </si>
  <si>
    <t>EvElyn MiLLeR</t>
  </si>
  <si>
    <t>MAson DAVIs</t>
  </si>
  <si>
    <t>ELIJah bROwn</t>
  </si>
  <si>
    <t>NOAH MArtiNEZ</t>
  </si>
  <si>
    <t>MasoN mILLeR</t>
  </si>
  <si>
    <t>mia MILLER</t>
  </si>
  <si>
    <t>jAmEs MIlLeR</t>
  </si>
  <si>
    <t>AIDEn GArcia</t>
  </si>
  <si>
    <t>avA rodRiGUEz</t>
  </si>
  <si>
    <t>HarPEr bRowN</t>
  </si>
  <si>
    <t>luCAS smITH</t>
  </si>
  <si>
    <t>aidEN sMIth</t>
  </si>
  <si>
    <t>LIAM rODRIgueZ</t>
  </si>
  <si>
    <t>Aiden RoDrIGUEz</t>
  </si>
  <si>
    <t>lUcas SMitH</t>
  </si>
  <si>
    <t>sOPHia mARtinEZ</t>
  </si>
  <si>
    <t>CHARlOttE gArCiA</t>
  </si>
  <si>
    <t>miA roDriGuez</t>
  </si>
  <si>
    <t>eLijAh wIlLIAMs</t>
  </si>
  <si>
    <t>jamEs wILLIAmS</t>
  </si>
  <si>
    <t>NoaH bROWn</t>
  </si>
  <si>
    <t>eVelYN martiNEZ</t>
  </si>
  <si>
    <t>ISabellA bRoWN</t>
  </si>
  <si>
    <t>jamES BrOwn</t>
  </si>
  <si>
    <t>aIDen WIlliAMs</t>
  </si>
  <si>
    <t>IsAbELla JohNSoN</t>
  </si>
  <si>
    <t>mASON WILliaMS</t>
  </si>
  <si>
    <t>harpEr rOdrIguEz</t>
  </si>
  <si>
    <t>LOGaN rODrIgUEz</t>
  </si>
  <si>
    <t>emMA dAVIs</t>
  </si>
  <si>
    <t>miA brOWn</t>
  </si>
  <si>
    <t>eThan mARTIneZ</t>
  </si>
  <si>
    <t>MaSon WillIAMs</t>
  </si>
  <si>
    <t>eThAN WIlLIamS</t>
  </si>
  <si>
    <t>ava BRoWN</t>
  </si>
  <si>
    <t>sOPHIa JOHNSOn</t>
  </si>
  <si>
    <t>oliVer MilLeR</t>
  </si>
  <si>
    <t>isABelLA RoDriGUEZ</t>
  </si>
  <si>
    <t>cHARlottE GArciA</t>
  </si>
  <si>
    <t>AvA mARTINeZ</t>
  </si>
  <si>
    <t>NoAh RODrIguEz</t>
  </si>
  <si>
    <t>logAn sMItH</t>
  </si>
  <si>
    <t>hArper MIllEr</t>
  </si>
  <si>
    <t>NOAh wIlLIamS</t>
  </si>
  <si>
    <t>oLiver Miller</t>
  </si>
  <si>
    <t>oliVEr smiTh</t>
  </si>
  <si>
    <t>EMMa garcIA</t>
  </si>
  <si>
    <t>LucAS gARCia</t>
  </si>
  <si>
    <t>aVA SmIth</t>
  </si>
  <si>
    <t>AVa dAVIs</t>
  </si>
  <si>
    <t>JAmES joNeS</t>
  </si>
  <si>
    <t>loGAn martInEZ</t>
  </si>
  <si>
    <t>avA joNEs</t>
  </si>
  <si>
    <t>OLiViA mIlLEr</t>
  </si>
  <si>
    <t>OlIVER johnsOn</t>
  </si>
  <si>
    <t>MiA DAvis</t>
  </si>
  <si>
    <t>IsAbElLA brOWn</t>
  </si>
  <si>
    <t>amEliA jOHNSOn</t>
  </si>
  <si>
    <t>LOGan jOhNson</t>
  </si>
  <si>
    <t>oLIvIA MILLEr</t>
  </si>
  <si>
    <t>olIVER JONes</t>
  </si>
  <si>
    <t>mASOn JOHNSon</t>
  </si>
  <si>
    <t>mAson ROdrigUEz</t>
  </si>
  <si>
    <t>JAmeS BROWn</t>
  </si>
  <si>
    <t>soPhiA rODriGuEZ</t>
  </si>
  <si>
    <t>emmA DaviS</t>
  </si>
  <si>
    <t>elIjah DavIS</t>
  </si>
  <si>
    <t>OlIVIa GarCIA</t>
  </si>
  <si>
    <t>avA rOdrIGueZ</t>
  </si>
  <si>
    <t>amEliA JonEs</t>
  </si>
  <si>
    <t>Elijah DAVis</t>
  </si>
  <si>
    <t>OlIvIA GARcia</t>
  </si>
  <si>
    <t>aIDen jones</t>
  </si>
  <si>
    <t>HarpEr MILLeR</t>
  </si>
  <si>
    <t>aideN jOneS</t>
  </si>
  <si>
    <t>aidEN bROWn</t>
  </si>
  <si>
    <t>aVA RODrIGUEZ</t>
  </si>
  <si>
    <t>jAmES sMiTH</t>
  </si>
  <si>
    <t>harpER jOneS</t>
  </si>
  <si>
    <t>masOn jOnes</t>
  </si>
  <si>
    <t>avA rOdRIguEZ</t>
  </si>
  <si>
    <t>SOpHia BrowN</t>
  </si>
  <si>
    <t>Emma SMITh</t>
  </si>
  <si>
    <t>Lucas JoNEs</t>
  </si>
  <si>
    <t>OlIVIA willIams</t>
  </si>
  <si>
    <t>amELia milLer</t>
  </si>
  <si>
    <t>charLoTtE jOhnsON</t>
  </si>
  <si>
    <t>MIa MaRtInez</t>
  </si>
  <si>
    <t>logan roDRIgUEZ</t>
  </si>
  <si>
    <t>AIDen rOdRIgUEz</t>
  </si>
  <si>
    <t>LucAs gaRcia</t>
  </si>
  <si>
    <t>aVA MartINez</t>
  </si>
  <si>
    <t>liaM jONES</t>
  </si>
  <si>
    <t>mIa JOhnsON</t>
  </si>
  <si>
    <t>lIam GArCiA</t>
  </si>
  <si>
    <t>JaMeS garcIA</t>
  </si>
  <si>
    <t>IsAbELla WILLiamS</t>
  </si>
  <si>
    <t>aMEliA MaRTiNez</t>
  </si>
  <si>
    <t>HArPeR DavIs</t>
  </si>
  <si>
    <t>jaMEs wilLIAMs</t>
  </si>
  <si>
    <t>AvA GarCIA</t>
  </si>
  <si>
    <t>AiDEn miLleR</t>
  </si>
  <si>
    <t>lOGan SMITh</t>
  </si>
  <si>
    <t>oLiver jOHNSoN</t>
  </si>
  <si>
    <t>charLOtTE jONeS</t>
  </si>
  <si>
    <t>jAmEs mIllER</t>
  </si>
  <si>
    <t>EVElYn smitH</t>
  </si>
  <si>
    <t>AIdeN SMiTh</t>
  </si>
  <si>
    <t>EVELYN martinEZ</t>
  </si>
  <si>
    <t>hARPeR rODrIGueZ</t>
  </si>
  <si>
    <t>loGAN mIlLeR</t>
  </si>
  <si>
    <t>IsabELLA RoDRIgUEz</t>
  </si>
  <si>
    <t>LoGAn martineZ</t>
  </si>
  <si>
    <t>EVeLyN marTinez</t>
  </si>
  <si>
    <t>elIJah SMItH</t>
  </si>
  <si>
    <t>lIaM mIller</t>
  </si>
  <si>
    <t>emma dAviS</t>
  </si>
  <si>
    <t>lOGan JoNEs</t>
  </si>
  <si>
    <t>olIvia jonES</t>
  </si>
  <si>
    <t>nOAH GaRCIa</t>
  </si>
  <si>
    <t>Delivered</t>
  </si>
  <si>
    <t>Pending</t>
  </si>
  <si>
    <t>Shipped</t>
  </si>
  <si>
    <t>Returned</t>
  </si>
  <si>
    <t>Michigan</t>
  </si>
  <si>
    <t>Florida</t>
  </si>
  <si>
    <t>North Carolina</t>
  </si>
  <si>
    <t>Pennsylvania</t>
  </si>
  <si>
    <t>Ohio</t>
  </si>
  <si>
    <t>New York</t>
  </si>
  <si>
    <t>Texas</t>
  </si>
  <si>
    <t>Illinois</t>
  </si>
  <si>
    <t>Georgia</t>
  </si>
  <si>
    <t>California</t>
  </si>
  <si>
    <t>OR0001</t>
  </si>
  <si>
    <t>OR0002</t>
  </si>
  <si>
    <t>OR0003</t>
  </si>
  <si>
    <t>OR0004</t>
  </si>
  <si>
    <t>OR0005</t>
  </si>
  <si>
    <t>OR0006</t>
  </si>
  <si>
    <t>OR0007</t>
  </si>
  <si>
    <t>OR0008</t>
  </si>
  <si>
    <t>OR0009</t>
  </si>
  <si>
    <t>OR0010</t>
  </si>
  <si>
    <t>OR0011</t>
  </si>
  <si>
    <t>OR0012</t>
  </si>
  <si>
    <t>OR0013</t>
  </si>
  <si>
    <t>OR0014</t>
  </si>
  <si>
    <t>OR0015</t>
  </si>
  <si>
    <t>OR0016</t>
  </si>
  <si>
    <t>OR0017</t>
  </si>
  <si>
    <t>OR0018</t>
  </si>
  <si>
    <t>OR0019</t>
  </si>
  <si>
    <t>OR0020</t>
  </si>
  <si>
    <t>OR0021</t>
  </si>
  <si>
    <t>OR0022</t>
  </si>
  <si>
    <t>OR0023</t>
  </si>
  <si>
    <t>OR0024</t>
  </si>
  <si>
    <t>OR0025</t>
  </si>
  <si>
    <t>OR0026</t>
  </si>
  <si>
    <t>OR0027</t>
  </si>
  <si>
    <t>OR0028</t>
  </si>
  <si>
    <t>OR0029</t>
  </si>
  <si>
    <t>OR0030</t>
  </si>
  <si>
    <t>OR0031</t>
  </si>
  <si>
    <t>OR0032</t>
  </si>
  <si>
    <t>OR0033</t>
  </si>
  <si>
    <t>OR0034</t>
  </si>
  <si>
    <t>OR0035</t>
  </si>
  <si>
    <t>OR0036</t>
  </si>
  <si>
    <t>OR0037</t>
  </si>
  <si>
    <t>OR0038</t>
  </si>
  <si>
    <t>OR0039</t>
  </si>
  <si>
    <t>OR0040</t>
  </si>
  <si>
    <t>OR0041</t>
  </si>
  <si>
    <t>OR0042</t>
  </si>
  <si>
    <t>OR0043</t>
  </si>
  <si>
    <t>OR0044</t>
  </si>
  <si>
    <t>OR0045</t>
  </si>
  <si>
    <t>OR0046</t>
  </si>
  <si>
    <t>OR0047</t>
  </si>
  <si>
    <t>OR0048</t>
  </si>
  <si>
    <t>OR0049</t>
  </si>
  <si>
    <t>OR0050</t>
  </si>
  <si>
    <t>OR0051</t>
  </si>
  <si>
    <t>OR0052</t>
  </si>
  <si>
    <t>OR0053</t>
  </si>
  <si>
    <t>OR0054</t>
  </si>
  <si>
    <t>OR0055</t>
  </si>
  <si>
    <t>OR0056</t>
  </si>
  <si>
    <t>OR0057</t>
  </si>
  <si>
    <t>OR0058</t>
  </si>
  <si>
    <t>OR0059</t>
  </si>
  <si>
    <t>OR0060</t>
  </si>
  <si>
    <t>OR0061</t>
  </si>
  <si>
    <t>OR0062</t>
  </si>
  <si>
    <t>OR0063</t>
  </si>
  <si>
    <t>OR0064</t>
  </si>
  <si>
    <t>OR0065</t>
  </si>
  <si>
    <t>OR0066</t>
  </si>
  <si>
    <t>OR0067</t>
  </si>
  <si>
    <t>OR0068</t>
  </si>
  <si>
    <t>OR0069</t>
  </si>
  <si>
    <t>OR0070</t>
  </si>
  <si>
    <t>OR0071</t>
  </si>
  <si>
    <t>OR0072</t>
  </si>
  <si>
    <t>OR0073</t>
  </si>
  <si>
    <t>OR0074</t>
  </si>
  <si>
    <t>OR0075</t>
  </si>
  <si>
    <t>OR0076</t>
  </si>
  <si>
    <t>OR0077</t>
  </si>
  <si>
    <t>OR0078</t>
  </si>
  <si>
    <t>OR0079</t>
  </si>
  <si>
    <t>OR0080</t>
  </si>
  <si>
    <t>OR0081</t>
  </si>
  <si>
    <t>OR0082</t>
  </si>
  <si>
    <t>OR0083</t>
  </si>
  <si>
    <t>OR0084</t>
  </si>
  <si>
    <t>OR0085</t>
  </si>
  <si>
    <t>OR0086</t>
  </si>
  <si>
    <t>OR0087</t>
  </si>
  <si>
    <t>OR0088</t>
  </si>
  <si>
    <t>OR0089</t>
  </si>
  <si>
    <t>OR0090</t>
  </si>
  <si>
    <t>OR0091</t>
  </si>
  <si>
    <t>OR0092</t>
  </si>
  <si>
    <t>OR0093</t>
  </si>
  <si>
    <t>OR0094</t>
  </si>
  <si>
    <t>OR0095</t>
  </si>
  <si>
    <t>OR0096</t>
  </si>
  <si>
    <t>OR0097</t>
  </si>
  <si>
    <t>OR0098</t>
  </si>
  <si>
    <t>OR0099</t>
  </si>
  <si>
    <t>OR0100</t>
  </si>
  <si>
    <t>OR0101</t>
  </si>
  <si>
    <t>OR0102</t>
  </si>
  <si>
    <t>OR0103</t>
  </si>
  <si>
    <t>OR0104</t>
  </si>
  <si>
    <t>OR0105</t>
  </si>
  <si>
    <t>OR0106</t>
  </si>
  <si>
    <t>OR0107</t>
  </si>
  <si>
    <t>OR0108</t>
  </si>
  <si>
    <t>OR0109</t>
  </si>
  <si>
    <t>OR0110</t>
  </si>
  <si>
    <t>OR0111</t>
  </si>
  <si>
    <t>OR0112</t>
  </si>
  <si>
    <t>OR0113</t>
  </si>
  <si>
    <t>OR0114</t>
  </si>
  <si>
    <t>OR0115</t>
  </si>
  <si>
    <t>OR0116</t>
  </si>
  <si>
    <t>OR0117</t>
  </si>
  <si>
    <t>OR0118</t>
  </si>
  <si>
    <t>OR0119</t>
  </si>
  <si>
    <t>OR0120</t>
  </si>
  <si>
    <t>OR0121</t>
  </si>
  <si>
    <t>OR0122</t>
  </si>
  <si>
    <t>OR0123</t>
  </si>
  <si>
    <t>OR0124</t>
  </si>
  <si>
    <t>OR0125</t>
  </si>
  <si>
    <t>OR0126</t>
  </si>
  <si>
    <t>OR0127</t>
  </si>
  <si>
    <t>OR0128</t>
  </si>
  <si>
    <t>OR0129</t>
  </si>
  <si>
    <t>OR0130</t>
  </si>
  <si>
    <t>OR0131</t>
  </si>
  <si>
    <t>OR0132</t>
  </si>
  <si>
    <t>OR0133</t>
  </si>
  <si>
    <t>OR0134</t>
  </si>
  <si>
    <t>OR0135</t>
  </si>
  <si>
    <t>OR0136</t>
  </si>
  <si>
    <t>OR0137</t>
  </si>
  <si>
    <t>OR0138</t>
  </si>
  <si>
    <t>OR0139</t>
  </si>
  <si>
    <t>OR0140</t>
  </si>
  <si>
    <t>OR0141</t>
  </si>
  <si>
    <t>OR0142</t>
  </si>
  <si>
    <t>OR0143</t>
  </si>
  <si>
    <t>OR0144</t>
  </si>
  <si>
    <t>OR0145</t>
  </si>
  <si>
    <t>OR0146</t>
  </si>
  <si>
    <t>OR0147</t>
  </si>
  <si>
    <t>OR0148</t>
  </si>
  <si>
    <t>OR0149</t>
  </si>
  <si>
    <t>OR0150</t>
  </si>
  <si>
    <t>OR0151</t>
  </si>
  <si>
    <t>OR0152</t>
  </si>
  <si>
    <t>OR0153</t>
  </si>
  <si>
    <t>OR0154</t>
  </si>
  <si>
    <t>OR0155</t>
  </si>
  <si>
    <t>OR0156</t>
  </si>
  <si>
    <t>OR0157</t>
  </si>
  <si>
    <t>OR0158</t>
  </si>
  <si>
    <t>OR0159</t>
  </si>
  <si>
    <t>OR0160</t>
  </si>
  <si>
    <t>OR0161</t>
  </si>
  <si>
    <t>OR0162</t>
  </si>
  <si>
    <t>OR0163</t>
  </si>
  <si>
    <t>OR0164</t>
  </si>
  <si>
    <t>OR0165</t>
  </si>
  <si>
    <t>OR0166</t>
  </si>
  <si>
    <t>OR0167</t>
  </si>
  <si>
    <t>OR0168</t>
  </si>
  <si>
    <t>OR0169</t>
  </si>
  <si>
    <t>OR0170</t>
  </si>
  <si>
    <t>OR0171</t>
  </si>
  <si>
    <t>OR0172</t>
  </si>
  <si>
    <t>OR0173</t>
  </si>
  <si>
    <t>OR0174</t>
  </si>
  <si>
    <t>OR0175</t>
  </si>
  <si>
    <t>OR0176</t>
  </si>
  <si>
    <t>OR0177</t>
  </si>
  <si>
    <t>OR0178</t>
  </si>
  <si>
    <t>OR0179</t>
  </si>
  <si>
    <t>OR0180</t>
  </si>
  <si>
    <t>OR0181</t>
  </si>
  <si>
    <t>OR0182</t>
  </si>
  <si>
    <t>OR0183</t>
  </si>
  <si>
    <t>OR0184</t>
  </si>
  <si>
    <t>OR0185</t>
  </si>
  <si>
    <t>OR0186</t>
  </si>
  <si>
    <t>OR0187</t>
  </si>
  <si>
    <t>OR0188</t>
  </si>
  <si>
    <t>OR0189</t>
  </si>
  <si>
    <t>OR0190</t>
  </si>
  <si>
    <t>OR0191</t>
  </si>
  <si>
    <t>OR0192</t>
  </si>
  <si>
    <t>OR0193</t>
  </si>
  <si>
    <t>OR0194</t>
  </si>
  <si>
    <t>OR0195</t>
  </si>
  <si>
    <t>OR0196</t>
  </si>
  <si>
    <t>OR0197</t>
  </si>
  <si>
    <t>OR0198</t>
  </si>
  <si>
    <t>OR0199</t>
  </si>
  <si>
    <t>OR0200</t>
  </si>
  <si>
    <t>OR0201</t>
  </si>
  <si>
    <t>OR0202</t>
  </si>
  <si>
    <t>OR0203</t>
  </si>
  <si>
    <t>OR0204</t>
  </si>
  <si>
    <t>OR0205</t>
  </si>
  <si>
    <t>OR0206</t>
  </si>
  <si>
    <t>OR0207</t>
  </si>
  <si>
    <t>OR0208</t>
  </si>
  <si>
    <t>OR0209</t>
  </si>
  <si>
    <t>OR0210</t>
  </si>
  <si>
    <t>OR0211</t>
  </si>
  <si>
    <t>OR0212</t>
  </si>
  <si>
    <t>OR0213</t>
  </si>
  <si>
    <t>OR0214</t>
  </si>
  <si>
    <t>OR0215</t>
  </si>
  <si>
    <t>OR0216</t>
  </si>
  <si>
    <t>OR0217</t>
  </si>
  <si>
    <t>OR0218</t>
  </si>
  <si>
    <t>OR0219</t>
  </si>
  <si>
    <t>OR0220</t>
  </si>
  <si>
    <t>OR0221</t>
  </si>
  <si>
    <t>OR0222</t>
  </si>
  <si>
    <t>OR0223</t>
  </si>
  <si>
    <t>OR0224</t>
  </si>
  <si>
    <t>OR0225</t>
  </si>
  <si>
    <t>OR0226</t>
  </si>
  <si>
    <t>OR0227</t>
  </si>
  <si>
    <t>OR0228</t>
  </si>
  <si>
    <t>OR0229</t>
  </si>
  <si>
    <t>OR0230</t>
  </si>
  <si>
    <t>OR0231</t>
  </si>
  <si>
    <t>OR0232</t>
  </si>
  <si>
    <t>OR0233</t>
  </si>
  <si>
    <t>OR0234</t>
  </si>
  <si>
    <t>OR0235</t>
  </si>
  <si>
    <t>OR0236</t>
  </si>
  <si>
    <t>OR0237</t>
  </si>
  <si>
    <t>OR0238</t>
  </si>
  <si>
    <t>OR0239</t>
  </si>
  <si>
    <t>OR0240</t>
  </si>
  <si>
    <t>OR0241</t>
  </si>
  <si>
    <t>OR0242</t>
  </si>
  <si>
    <t>OR0243</t>
  </si>
  <si>
    <t>OR0244</t>
  </si>
  <si>
    <t>OR0245</t>
  </si>
  <si>
    <t>OR0246</t>
  </si>
  <si>
    <t>OR0247</t>
  </si>
  <si>
    <t>OR0248</t>
  </si>
  <si>
    <t>OR0249</t>
  </si>
  <si>
    <t>OR0250</t>
  </si>
  <si>
    <t>OR0251</t>
  </si>
  <si>
    <t>OR0252</t>
  </si>
  <si>
    <t>OR0253</t>
  </si>
  <si>
    <t>OR0254</t>
  </si>
  <si>
    <t>OR0255</t>
  </si>
  <si>
    <t>OR0256</t>
  </si>
  <si>
    <t>OR0257</t>
  </si>
  <si>
    <t>OR0258</t>
  </si>
  <si>
    <t>OR0259</t>
  </si>
  <si>
    <t>OR0260</t>
  </si>
  <si>
    <t>OR0261</t>
  </si>
  <si>
    <t>OR0262</t>
  </si>
  <si>
    <t>OR0263</t>
  </si>
  <si>
    <t>OR0264</t>
  </si>
  <si>
    <t>OR0265</t>
  </si>
  <si>
    <t>OR0266</t>
  </si>
  <si>
    <t>OR0267</t>
  </si>
  <si>
    <t>OR0268</t>
  </si>
  <si>
    <t>OR0269</t>
  </si>
  <si>
    <t>OR0270</t>
  </si>
  <si>
    <t>OR0271</t>
  </si>
  <si>
    <t>OR0272</t>
  </si>
  <si>
    <t>OR0273</t>
  </si>
  <si>
    <t>OR0274</t>
  </si>
  <si>
    <t>OR0275</t>
  </si>
  <si>
    <t>OR0276</t>
  </si>
  <si>
    <t>OR0277</t>
  </si>
  <si>
    <t>OR0278</t>
  </si>
  <si>
    <t>OR0279</t>
  </si>
  <si>
    <t>OR0280</t>
  </si>
  <si>
    <t>OR0281</t>
  </si>
  <si>
    <t>OR0282</t>
  </si>
  <si>
    <t>OR0283</t>
  </si>
  <si>
    <t>OR0284</t>
  </si>
  <si>
    <t>OR0285</t>
  </si>
  <si>
    <t>OR0286</t>
  </si>
  <si>
    <t>OR0287</t>
  </si>
  <si>
    <t>OR0288</t>
  </si>
  <si>
    <t>OR0289</t>
  </si>
  <si>
    <t>OR0290</t>
  </si>
  <si>
    <t>OR0291</t>
  </si>
  <si>
    <t>OR0292</t>
  </si>
  <si>
    <t>OR0293</t>
  </si>
  <si>
    <t>OR0294</t>
  </si>
  <si>
    <t>OR0295</t>
  </si>
  <si>
    <t>OR0296</t>
  </si>
  <si>
    <t>OR0297</t>
  </si>
  <si>
    <t>OR0298</t>
  </si>
  <si>
    <t>OR0299</t>
  </si>
  <si>
    <t>OR0300</t>
  </si>
  <si>
    <t>OR0301</t>
  </si>
  <si>
    <t>OR0302</t>
  </si>
  <si>
    <t>OR0303</t>
  </si>
  <si>
    <t>OR0304</t>
  </si>
  <si>
    <t>OR0305</t>
  </si>
  <si>
    <t>OR0306</t>
  </si>
  <si>
    <t>OR0307</t>
  </si>
  <si>
    <t>OR0308</t>
  </si>
  <si>
    <t>OR0309</t>
  </si>
  <si>
    <t>OR0310</t>
  </si>
  <si>
    <t>OR0311</t>
  </si>
  <si>
    <t>OR0312</t>
  </si>
  <si>
    <t>OR0313</t>
  </si>
  <si>
    <t>OR0314</t>
  </si>
  <si>
    <t>OR0315</t>
  </si>
  <si>
    <t>OR0316</t>
  </si>
  <si>
    <t>OR0317</t>
  </si>
  <si>
    <t>OR0318</t>
  </si>
  <si>
    <t>OR0319</t>
  </si>
  <si>
    <t>OR0320</t>
  </si>
  <si>
    <t>OR0321</t>
  </si>
  <si>
    <t>OR0322</t>
  </si>
  <si>
    <t>OR0323</t>
  </si>
  <si>
    <t>OR0324</t>
  </si>
  <si>
    <t>OR0325</t>
  </si>
  <si>
    <t>OR0326</t>
  </si>
  <si>
    <t>OR0327</t>
  </si>
  <si>
    <t>OR0328</t>
  </si>
  <si>
    <t>OR0329</t>
  </si>
  <si>
    <t>OR0330</t>
  </si>
  <si>
    <t>OR0331</t>
  </si>
  <si>
    <t>OR0332</t>
  </si>
  <si>
    <t>OR0333</t>
  </si>
  <si>
    <t>OR0334</t>
  </si>
  <si>
    <t>OR0335</t>
  </si>
  <si>
    <t>OR0336</t>
  </si>
  <si>
    <t>OR0337</t>
  </si>
  <si>
    <t>OR0338</t>
  </si>
  <si>
    <t>OR0339</t>
  </si>
  <si>
    <t>OR0340</t>
  </si>
  <si>
    <t>OR0341</t>
  </si>
  <si>
    <t>OR0342</t>
  </si>
  <si>
    <t>OR0343</t>
  </si>
  <si>
    <t>OR0344</t>
  </si>
  <si>
    <t>OR0345</t>
  </si>
  <si>
    <t>OR0346</t>
  </si>
  <si>
    <t>OR0347</t>
  </si>
  <si>
    <t>OR0348</t>
  </si>
  <si>
    <t>OR0349</t>
  </si>
  <si>
    <t>OR0350</t>
  </si>
  <si>
    <t>OR0351</t>
  </si>
  <si>
    <t>OR0352</t>
  </si>
  <si>
    <t>OR0353</t>
  </si>
  <si>
    <t>OR0354</t>
  </si>
  <si>
    <t>OR0355</t>
  </si>
  <si>
    <t>OR0356</t>
  </si>
  <si>
    <t>OR0357</t>
  </si>
  <si>
    <t>OR0358</t>
  </si>
  <si>
    <t>OR0359</t>
  </si>
  <si>
    <t>OR0360</t>
  </si>
  <si>
    <t>OR0361</t>
  </si>
  <si>
    <t>OR0362</t>
  </si>
  <si>
    <t>OR0363</t>
  </si>
  <si>
    <t>OR0364</t>
  </si>
  <si>
    <t>OR0365</t>
  </si>
  <si>
    <t>OR0366</t>
  </si>
  <si>
    <t>OR0367</t>
  </si>
  <si>
    <t>OR0368</t>
  </si>
  <si>
    <t>OR0369</t>
  </si>
  <si>
    <t>OR0370</t>
  </si>
  <si>
    <t>OR0371</t>
  </si>
  <si>
    <t>OR0372</t>
  </si>
  <si>
    <t>OR0373</t>
  </si>
  <si>
    <t>OR0374</t>
  </si>
  <si>
    <t>OR0375</t>
  </si>
  <si>
    <t>OR0376</t>
  </si>
  <si>
    <t>OR0377</t>
  </si>
  <si>
    <t>OR0378</t>
  </si>
  <si>
    <t>OR0379</t>
  </si>
  <si>
    <t>OR0380</t>
  </si>
  <si>
    <t>OR0381</t>
  </si>
  <si>
    <t>OR0382</t>
  </si>
  <si>
    <t>OR0383</t>
  </si>
  <si>
    <t>OR0384</t>
  </si>
  <si>
    <t>OR0385</t>
  </si>
  <si>
    <t>OR0386</t>
  </si>
  <si>
    <t>OR0387</t>
  </si>
  <si>
    <t>OR0388</t>
  </si>
  <si>
    <t>OR0389</t>
  </si>
  <si>
    <t>OR0390</t>
  </si>
  <si>
    <t>OR0391</t>
  </si>
  <si>
    <t>OR0392</t>
  </si>
  <si>
    <t>OR0393</t>
  </si>
  <si>
    <t>OR0394</t>
  </si>
  <si>
    <t>OR0395</t>
  </si>
  <si>
    <t>OR0396</t>
  </si>
  <si>
    <t>OR0397</t>
  </si>
  <si>
    <t>OR0398</t>
  </si>
  <si>
    <t>OR0399</t>
  </si>
  <si>
    <t>OR0400</t>
  </si>
  <si>
    <t>OR0401</t>
  </si>
  <si>
    <t>OR0402</t>
  </si>
  <si>
    <t>OR0403</t>
  </si>
  <si>
    <t>OR0404</t>
  </si>
  <si>
    <t>OR0405</t>
  </si>
  <si>
    <t>OR0406</t>
  </si>
  <si>
    <t>OR0407</t>
  </si>
  <si>
    <t>OR0408</t>
  </si>
  <si>
    <t>OR0409</t>
  </si>
  <si>
    <t>OR0410</t>
  </si>
  <si>
    <t>OR0411</t>
  </si>
  <si>
    <t>OR0412</t>
  </si>
  <si>
    <t>OR0413</t>
  </si>
  <si>
    <t>OR0414</t>
  </si>
  <si>
    <t>OR0415</t>
  </si>
  <si>
    <t>OR0416</t>
  </si>
  <si>
    <t>OR0417</t>
  </si>
  <si>
    <t>OR0418</t>
  </si>
  <si>
    <t>OR0419</t>
  </si>
  <si>
    <t>OR0420</t>
  </si>
  <si>
    <t>OR0421</t>
  </si>
  <si>
    <t>OR0422</t>
  </si>
  <si>
    <t>OR0423</t>
  </si>
  <si>
    <t>OR0424</t>
  </si>
  <si>
    <t>OR0425</t>
  </si>
  <si>
    <t>OR0426</t>
  </si>
  <si>
    <t>OR0427</t>
  </si>
  <si>
    <t>OR0428</t>
  </si>
  <si>
    <t>OR0429</t>
  </si>
  <si>
    <t>OR0430</t>
  </si>
  <si>
    <t>OR0431</t>
  </si>
  <si>
    <t>OR0432</t>
  </si>
  <si>
    <t>OR0433</t>
  </si>
  <si>
    <t>OR0434</t>
  </si>
  <si>
    <t>OR0435</t>
  </si>
  <si>
    <t>OR0436</t>
  </si>
  <si>
    <t>OR0437</t>
  </si>
  <si>
    <t>OR0438</t>
  </si>
  <si>
    <t>OR0439</t>
  </si>
  <si>
    <t>OR0440</t>
  </si>
  <si>
    <t>OR0441</t>
  </si>
  <si>
    <t>OR0442</t>
  </si>
  <si>
    <t>OR0443</t>
  </si>
  <si>
    <t>OR0444</t>
  </si>
  <si>
    <t>OR0445</t>
  </si>
  <si>
    <t>OR0446</t>
  </si>
  <si>
    <t>OR0447</t>
  </si>
  <si>
    <t>OR0448</t>
  </si>
  <si>
    <t>OR0449</t>
  </si>
  <si>
    <t>OR0450</t>
  </si>
  <si>
    <t>OR0451</t>
  </si>
  <si>
    <t>OR0452</t>
  </si>
  <si>
    <t>OR0453</t>
  </si>
  <si>
    <t>OR0454</t>
  </si>
  <si>
    <t>OR0455</t>
  </si>
  <si>
    <t>OR0456</t>
  </si>
  <si>
    <t>OR0457</t>
  </si>
  <si>
    <t>OR0458</t>
  </si>
  <si>
    <t>OR0459</t>
  </si>
  <si>
    <t>OR0460</t>
  </si>
  <si>
    <t>OR0461</t>
  </si>
  <si>
    <t>OR0462</t>
  </si>
  <si>
    <t>OR0463</t>
  </si>
  <si>
    <t>OR0464</t>
  </si>
  <si>
    <t>OR0465</t>
  </si>
  <si>
    <t>OR0466</t>
  </si>
  <si>
    <t>OR0467</t>
  </si>
  <si>
    <t>OR0468</t>
  </si>
  <si>
    <t>OR0469</t>
  </si>
  <si>
    <t>OR0470</t>
  </si>
  <si>
    <t>OR0471</t>
  </si>
  <si>
    <t>OR0472</t>
  </si>
  <si>
    <t>OR0473</t>
  </si>
  <si>
    <t>OR0474</t>
  </si>
  <si>
    <t>OR0475</t>
  </si>
  <si>
    <t>OR0476</t>
  </si>
  <si>
    <t>OR0477</t>
  </si>
  <si>
    <t>OR0478</t>
  </si>
  <si>
    <t>OR0479</t>
  </si>
  <si>
    <t>OR0480</t>
  </si>
  <si>
    <t>OR0481</t>
  </si>
  <si>
    <t>OR0482</t>
  </si>
  <si>
    <t>OR0483</t>
  </si>
  <si>
    <t>OR0484</t>
  </si>
  <si>
    <t>OR0485</t>
  </si>
  <si>
    <t>OR0486</t>
  </si>
  <si>
    <t>OR0487</t>
  </si>
  <si>
    <t>OR0488</t>
  </si>
  <si>
    <t>OR0489</t>
  </si>
  <si>
    <t>OR0490</t>
  </si>
  <si>
    <t>OR0491</t>
  </si>
  <si>
    <t>OR0492</t>
  </si>
  <si>
    <t>OR0493</t>
  </si>
  <si>
    <t>OR0494</t>
  </si>
  <si>
    <t>OR0495</t>
  </si>
  <si>
    <t>OR0496</t>
  </si>
  <si>
    <t>OR0497</t>
  </si>
  <si>
    <t>OR0498</t>
  </si>
  <si>
    <t>OR0499</t>
  </si>
  <si>
    <t>OR0500</t>
  </si>
  <si>
    <t>OR0501</t>
  </si>
  <si>
    <t>OR0502</t>
  </si>
  <si>
    <t>OR0503</t>
  </si>
  <si>
    <t>OR0504</t>
  </si>
  <si>
    <t>OR0505</t>
  </si>
  <si>
    <t>OR0506</t>
  </si>
  <si>
    <t>OR0507</t>
  </si>
  <si>
    <t>OR0508</t>
  </si>
  <si>
    <t>OR0509</t>
  </si>
  <si>
    <t>OR0510</t>
  </si>
  <si>
    <t>OR0511</t>
  </si>
  <si>
    <t>OR0512</t>
  </si>
  <si>
    <t>OR0513</t>
  </si>
  <si>
    <t>OR0514</t>
  </si>
  <si>
    <t>OR0515</t>
  </si>
  <si>
    <t>OR0516</t>
  </si>
  <si>
    <t>OR0517</t>
  </si>
  <si>
    <t>OR0518</t>
  </si>
  <si>
    <t>OR0519</t>
  </si>
  <si>
    <t>OR0520</t>
  </si>
  <si>
    <t>OR0521</t>
  </si>
  <si>
    <t>OR0522</t>
  </si>
  <si>
    <t>OR0523</t>
  </si>
  <si>
    <t>OR0524</t>
  </si>
  <si>
    <t>OR0525</t>
  </si>
  <si>
    <t>OR0526</t>
  </si>
  <si>
    <t>OR0527</t>
  </si>
  <si>
    <t>OR0528</t>
  </si>
  <si>
    <t>OR0529</t>
  </si>
  <si>
    <t>OR0530</t>
  </si>
  <si>
    <t>OR0531</t>
  </si>
  <si>
    <t>OR0532</t>
  </si>
  <si>
    <t>OR0533</t>
  </si>
  <si>
    <t>OR0534</t>
  </si>
  <si>
    <t>OR0535</t>
  </si>
  <si>
    <t>OR0536</t>
  </si>
  <si>
    <t>OR0537</t>
  </si>
  <si>
    <t>OR0538</t>
  </si>
  <si>
    <t>OR0539</t>
  </si>
  <si>
    <t>OR0540</t>
  </si>
  <si>
    <t>OR0541</t>
  </si>
  <si>
    <t>OR0542</t>
  </si>
  <si>
    <t>OR0543</t>
  </si>
  <si>
    <t>OR0544</t>
  </si>
  <si>
    <t>OR0545</t>
  </si>
  <si>
    <t>OR0546</t>
  </si>
  <si>
    <t>OR0547</t>
  </si>
  <si>
    <t>OR0548</t>
  </si>
  <si>
    <t>OR0549</t>
  </si>
  <si>
    <t>OR0550</t>
  </si>
  <si>
    <t>OR0551</t>
  </si>
  <si>
    <t>OR0552</t>
  </si>
  <si>
    <t>OR0553</t>
  </si>
  <si>
    <t>OR0554</t>
  </si>
  <si>
    <t>OR0555</t>
  </si>
  <si>
    <t>OR0556</t>
  </si>
  <si>
    <t>OR0557</t>
  </si>
  <si>
    <t>OR0558</t>
  </si>
  <si>
    <t>OR0559</t>
  </si>
  <si>
    <t>OR0560</t>
  </si>
  <si>
    <t>OR0561</t>
  </si>
  <si>
    <t>OR0562</t>
  </si>
  <si>
    <t>OR0563</t>
  </si>
  <si>
    <t>OR0564</t>
  </si>
  <si>
    <t>OR0565</t>
  </si>
  <si>
    <t>OR0566</t>
  </si>
  <si>
    <t>OR0567</t>
  </si>
  <si>
    <t>OR0568</t>
  </si>
  <si>
    <t>OR0569</t>
  </si>
  <si>
    <t>OR0570</t>
  </si>
  <si>
    <t>OR0571</t>
  </si>
  <si>
    <t>OR0572</t>
  </si>
  <si>
    <t>OR0573</t>
  </si>
  <si>
    <t>OR0574</t>
  </si>
  <si>
    <t>OR0575</t>
  </si>
  <si>
    <t>OR0576</t>
  </si>
  <si>
    <t>OR0577</t>
  </si>
  <si>
    <t>OR0578</t>
  </si>
  <si>
    <t>OR0579</t>
  </si>
  <si>
    <t>OR0580</t>
  </si>
  <si>
    <t>OR0581</t>
  </si>
  <si>
    <t>OR0582</t>
  </si>
  <si>
    <t>OR0583</t>
  </si>
  <si>
    <t>OR0584</t>
  </si>
  <si>
    <t>OR0585</t>
  </si>
  <si>
    <t>OR0586</t>
  </si>
  <si>
    <t>OR0587</t>
  </si>
  <si>
    <t>OR0588</t>
  </si>
  <si>
    <t>OR0589</t>
  </si>
  <si>
    <t>OR0590</t>
  </si>
  <si>
    <t>OR0591</t>
  </si>
  <si>
    <t>OR0592</t>
  </si>
  <si>
    <t>OR0593</t>
  </si>
  <si>
    <t>OR0594</t>
  </si>
  <si>
    <t>OR0595</t>
  </si>
  <si>
    <t>OR0596</t>
  </si>
  <si>
    <t>OR0597</t>
  </si>
  <si>
    <t>OR0598</t>
  </si>
  <si>
    <t>OR0599</t>
  </si>
  <si>
    <t>OR0600</t>
  </si>
  <si>
    <t>OR0601</t>
  </si>
  <si>
    <t>OR0602</t>
  </si>
  <si>
    <t>OR0603</t>
  </si>
  <si>
    <t>OR0604</t>
  </si>
  <si>
    <t>OR0605</t>
  </si>
  <si>
    <t>OR0606</t>
  </si>
  <si>
    <t>OR0607</t>
  </si>
  <si>
    <t>OR0608</t>
  </si>
  <si>
    <t>OR0609</t>
  </si>
  <si>
    <t>OR0610</t>
  </si>
  <si>
    <t>OR0611</t>
  </si>
  <si>
    <t>OR0612</t>
  </si>
  <si>
    <t>OR0613</t>
  </si>
  <si>
    <t>OR0614</t>
  </si>
  <si>
    <t>OR0615</t>
  </si>
  <si>
    <t>OR0616</t>
  </si>
  <si>
    <t>OR0617</t>
  </si>
  <si>
    <t>OR0618</t>
  </si>
  <si>
    <t>OR0619</t>
  </si>
  <si>
    <t>OR0620</t>
  </si>
  <si>
    <t>OR0621</t>
  </si>
  <si>
    <t>OR0622</t>
  </si>
  <si>
    <t>OR0623</t>
  </si>
  <si>
    <t>OR0624</t>
  </si>
  <si>
    <t>OR0625</t>
  </si>
  <si>
    <t>OR0626</t>
  </si>
  <si>
    <t>OR0627</t>
  </si>
  <si>
    <t>OR0628</t>
  </si>
  <si>
    <t>OR0629</t>
  </si>
  <si>
    <t>OR0630</t>
  </si>
  <si>
    <t>OR0631</t>
  </si>
  <si>
    <t>OR0632</t>
  </si>
  <si>
    <t>OR0633</t>
  </si>
  <si>
    <t>OR0634</t>
  </si>
  <si>
    <t>OR0635</t>
  </si>
  <si>
    <t>OR0636</t>
  </si>
  <si>
    <t>OR0637</t>
  </si>
  <si>
    <t>OR0638</t>
  </si>
  <si>
    <t>OR0639</t>
  </si>
  <si>
    <t>OR0640</t>
  </si>
  <si>
    <t>OR0641</t>
  </si>
  <si>
    <t>OR0642</t>
  </si>
  <si>
    <t>OR0643</t>
  </si>
  <si>
    <t>OR0644</t>
  </si>
  <si>
    <t>OR0645</t>
  </si>
  <si>
    <t>OR0646</t>
  </si>
  <si>
    <t>OR0647</t>
  </si>
  <si>
    <t>OR0648</t>
  </si>
  <si>
    <t>OR0649</t>
  </si>
  <si>
    <t>OR0650</t>
  </si>
  <si>
    <t>OR0651</t>
  </si>
  <si>
    <t>OR0652</t>
  </si>
  <si>
    <t>OR0653</t>
  </si>
  <si>
    <t>OR0654</t>
  </si>
  <si>
    <t>OR0655</t>
  </si>
  <si>
    <t>OR0656</t>
  </si>
  <si>
    <t>OR0657</t>
  </si>
  <si>
    <t>OR0658</t>
  </si>
  <si>
    <t>OR0659</t>
  </si>
  <si>
    <t>OR0660</t>
  </si>
  <si>
    <t>OR0661</t>
  </si>
  <si>
    <t>OR0662</t>
  </si>
  <si>
    <t>OR0663</t>
  </si>
  <si>
    <t>OR0664</t>
  </si>
  <si>
    <t>OR0665</t>
  </si>
  <si>
    <t>OR0666</t>
  </si>
  <si>
    <t>OR0667</t>
  </si>
  <si>
    <t>OR0668</t>
  </si>
  <si>
    <t>OR0669</t>
  </si>
  <si>
    <t>OR0670</t>
  </si>
  <si>
    <t>OR0671</t>
  </si>
  <si>
    <t>OR0672</t>
  </si>
  <si>
    <t>OR0673</t>
  </si>
  <si>
    <t>OR0674</t>
  </si>
  <si>
    <t>OR0675</t>
  </si>
  <si>
    <t>OR0676</t>
  </si>
  <si>
    <t>OR0677</t>
  </si>
  <si>
    <t>OR0678</t>
  </si>
  <si>
    <t>OR0679</t>
  </si>
  <si>
    <t>OR0680</t>
  </si>
  <si>
    <t>OR0681</t>
  </si>
  <si>
    <t>OR0682</t>
  </si>
  <si>
    <t>OR0683</t>
  </si>
  <si>
    <t>OR0684</t>
  </si>
  <si>
    <t>OR0685</t>
  </si>
  <si>
    <t>OR0686</t>
  </si>
  <si>
    <t>OR0687</t>
  </si>
  <si>
    <t>OR0688</t>
  </si>
  <si>
    <t>OR0689</t>
  </si>
  <si>
    <t>OR0690</t>
  </si>
  <si>
    <t>OR0691</t>
  </si>
  <si>
    <t>OR0692</t>
  </si>
  <si>
    <t>OR0693</t>
  </si>
  <si>
    <t>OR0694</t>
  </si>
  <si>
    <t>OR0695</t>
  </si>
  <si>
    <t>OR0696</t>
  </si>
  <si>
    <t>OR0697</t>
  </si>
  <si>
    <t>OR0698</t>
  </si>
  <si>
    <t>OR0699</t>
  </si>
  <si>
    <t>OR0700</t>
  </si>
  <si>
    <t>OR0701</t>
  </si>
  <si>
    <t>OR0702</t>
  </si>
  <si>
    <t>OR0703</t>
  </si>
  <si>
    <t>OR0704</t>
  </si>
  <si>
    <t>OR0705</t>
  </si>
  <si>
    <t>OR0706</t>
  </si>
  <si>
    <t>OR0707</t>
  </si>
  <si>
    <t>OR0708</t>
  </si>
  <si>
    <t>OR0709</t>
  </si>
  <si>
    <t>OR0710</t>
  </si>
  <si>
    <t>OR0711</t>
  </si>
  <si>
    <t>OR0712</t>
  </si>
  <si>
    <t>OR0713</t>
  </si>
  <si>
    <t>OR0714</t>
  </si>
  <si>
    <t>OR0715</t>
  </si>
  <si>
    <t>OR0716</t>
  </si>
  <si>
    <t>OR0717</t>
  </si>
  <si>
    <t>OR0718</t>
  </si>
  <si>
    <t>OR0719</t>
  </si>
  <si>
    <t>OR0720</t>
  </si>
  <si>
    <t>OR0721</t>
  </si>
  <si>
    <t>OR0722</t>
  </si>
  <si>
    <t>OR0723</t>
  </si>
  <si>
    <t>OR0724</t>
  </si>
  <si>
    <t>OR0725</t>
  </si>
  <si>
    <t>OR0726</t>
  </si>
  <si>
    <t>OR0727</t>
  </si>
  <si>
    <t>OR0728</t>
  </si>
  <si>
    <t>OR0729</t>
  </si>
  <si>
    <t>OR0730</t>
  </si>
  <si>
    <t>OR0731</t>
  </si>
  <si>
    <t>OR0732</t>
  </si>
  <si>
    <t>OR0733</t>
  </si>
  <si>
    <t>OR0734</t>
  </si>
  <si>
    <t>OR0735</t>
  </si>
  <si>
    <t>OR0736</t>
  </si>
  <si>
    <t>OR0737</t>
  </si>
  <si>
    <t>OR0738</t>
  </si>
  <si>
    <t>OR0739</t>
  </si>
  <si>
    <t>OR0740</t>
  </si>
  <si>
    <t>OR0741</t>
  </si>
  <si>
    <t>OR0742</t>
  </si>
  <si>
    <t>OR0743</t>
  </si>
  <si>
    <t>OR0744</t>
  </si>
  <si>
    <t>OR0745</t>
  </si>
  <si>
    <t>OR0746</t>
  </si>
  <si>
    <t>OR0747</t>
  </si>
  <si>
    <t>OR0748</t>
  </si>
  <si>
    <t>OR0749</t>
  </si>
  <si>
    <t>OR0750</t>
  </si>
  <si>
    <t>OR0751</t>
  </si>
  <si>
    <t>OR0752</t>
  </si>
  <si>
    <t>OR0753</t>
  </si>
  <si>
    <t>OR0754</t>
  </si>
  <si>
    <t>OR0755</t>
  </si>
  <si>
    <t>OR0756</t>
  </si>
  <si>
    <t>OR0757</t>
  </si>
  <si>
    <t>OR0758</t>
  </si>
  <si>
    <t>OR0759</t>
  </si>
  <si>
    <t>OR0760</t>
  </si>
  <si>
    <t>OR0761</t>
  </si>
  <si>
    <t>OR0762</t>
  </si>
  <si>
    <t>OR0763</t>
  </si>
  <si>
    <t>OR0764</t>
  </si>
  <si>
    <t>OR0765</t>
  </si>
  <si>
    <t>OR0766</t>
  </si>
  <si>
    <t>OR0767</t>
  </si>
  <si>
    <t>OR0768</t>
  </si>
  <si>
    <t>OR0769</t>
  </si>
  <si>
    <t>OR0770</t>
  </si>
  <si>
    <t>OR0771</t>
  </si>
  <si>
    <t>OR0772</t>
  </si>
  <si>
    <t>OR0773</t>
  </si>
  <si>
    <t>OR0774</t>
  </si>
  <si>
    <t>OR0775</t>
  </si>
  <si>
    <t>OR0776</t>
  </si>
  <si>
    <t>OR0777</t>
  </si>
  <si>
    <t>OR0778</t>
  </si>
  <si>
    <t>OR0779</t>
  </si>
  <si>
    <t>OR0780</t>
  </si>
  <si>
    <t>OR0781</t>
  </si>
  <si>
    <t>OR0782</t>
  </si>
  <si>
    <t>OR0783</t>
  </si>
  <si>
    <t>OR0784</t>
  </si>
  <si>
    <t>OR0785</t>
  </si>
  <si>
    <t>OR0786</t>
  </si>
  <si>
    <t>OR0787</t>
  </si>
  <si>
    <t>OR0788</t>
  </si>
  <si>
    <t>OR0789</t>
  </si>
  <si>
    <t>OR0790</t>
  </si>
  <si>
    <t>OR0791</t>
  </si>
  <si>
    <t>OR0792</t>
  </si>
  <si>
    <t>OR0793</t>
  </si>
  <si>
    <t>OR0794</t>
  </si>
  <si>
    <t>OR0795</t>
  </si>
  <si>
    <t>OR0796</t>
  </si>
  <si>
    <t>OR0797</t>
  </si>
  <si>
    <t>OR0798</t>
  </si>
  <si>
    <t>OR0799</t>
  </si>
  <si>
    <t>OR0800</t>
  </si>
  <si>
    <t>OR0801</t>
  </si>
  <si>
    <t>OR0802</t>
  </si>
  <si>
    <t>OR0803</t>
  </si>
  <si>
    <t>OR0804</t>
  </si>
  <si>
    <t>OR0805</t>
  </si>
  <si>
    <t>OR0806</t>
  </si>
  <si>
    <t>OR0807</t>
  </si>
  <si>
    <t>OR0808</t>
  </si>
  <si>
    <t>OR0809</t>
  </si>
  <si>
    <t>OR0810</t>
  </si>
  <si>
    <t>OR0811</t>
  </si>
  <si>
    <t>OR0812</t>
  </si>
  <si>
    <t>OR0813</t>
  </si>
  <si>
    <t>OR0814</t>
  </si>
  <si>
    <t>OR0815</t>
  </si>
  <si>
    <t>OR0816</t>
  </si>
  <si>
    <t>OR0817</t>
  </si>
  <si>
    <t>OR0818</t>
  </si>
  <si>
    <t>OR0819</t>
  </si>
  <si>
    <t>OR0820</t>
  </si>
  <si>
    <t>OR0821</t>
  </si>
  <si>
    <t>OR0822</t>
  </si>
  <si>
    <t>OR0823</t>
  </si>
  <si>
    <t>OR0824</t>
  </si>
  <si>
    <t>OR0825</t>
  </si>
  <si>
    <t>OR0826</t>
  </si>
  <si>
    <t>OR0827</t>
  </si>
  <si>
    <t>OR0828</t>
  </si>
  <si>
    <t>OR0829</t>
  </si>
  <si>
    <t>OR0830</t>
  </si>
  <si>
    <t>OR0831</t>
  </si>
  <si>
    <t>OR0832</t>
  </si>
  <si>
    <t>OR0833</t>
  </si>
  <si>
    <t>OR0834</t>
  </si>
  <si>
    <t>OR0835</t>
  </si>
  <si>
    <t>OR0836</t>
  </si>
  <si>
    <t>OR0837</t>
  </si>
  <si>
    <t>OR0838</t>
  </si>
  <si>
    <t>OR0839</t>
  </si>
  <si>
    <t>OR0840</t>
  </si>
  <si>
    <t>OR0841</t>
  </si>
  <si>
    <t>OR0842</t>
  </si>
  <si>
    <t>OR0843</t>
  </si>
  <si>
    <t>OR0844</t>
  </si>
  <si>
    <t>OR0845</t>
  </si>
  <si>
    <t>OR0846</t>
  </si>
  <si>
    <t>OR0847</t>
  </si>
  <si>
    <t>OR0848</t>
  </si>
  <si>
    <t>OR0849</t>
  </si>
  <si>
    <t>OR0850</t>
  </si>
  <si>
    <t>OR0851</t>
  </si>
  <si>
    <t>OR0852</t>
  </si>
  <si>
    <t>OR0853</t>
  </si>
  <si>
    <t>OR0854</t>
  </si>
  <si>
    <t>OR0855</t>
  </si>
  <si>
    <t>OR0856</t>
  </si>
  <si>
    <t>OR0857</t>
  </si>
  <si>
    <t>OR0858</t>
  </si>
  <si>
    <t>OR0859</t>
  </si>
  <si>
    <t>OR0860</t>
  </si>
  <si>
    <t>OR0861</t>
  </si>
  <si>
    <t>OR0862</t>
  </si>
  <si>
    <t>OR0863</t>
  </si>
  <si>
    <t>OR0864</t>
  </si>
  <si>
    <t>OR0865</t>
  </si>
  <si>
    <t>OR0866</t>
  </si>
  <si>
    <t>OR0867</t>
  </si>
  <si>
    <t>OR0868</t>
  </si>
  <si>
    <t>OR0869</t>
  </si>
  <si>
    <t>OR0870</t>
  </si>
  <si>
    <t>OR0871</t>
  </si>
  <si>
    <t>OR0872</t>
  </si>
  <si>
    <t>OR0873</t>
  </si>
  <si>
    <t>OR0874</t>
  </si>
  <si>
    <t>OR0875</t>
  </si>
  <si>
    <t>OR0876</t>
  </si>
  <si>
    <t>OR0877</t>
  </si>
  <si>
    <t>OR0878</t>
  </si>
  <si>
    <t>OR0879</t>
  </si>
  <si>
    <t>OR0880</t>
  </si>
  <si>
    <t>OR0881</t>
  </si>
  <si>
    <t>OR0882</t>
  </si>
  <si>
    <t>OR0883</t>
  </si>
  <si>
    <t>OR0884</t>
  </si>
  <si>
    <t>OR0885</t>
  </si>
  <si>
    <t>OR0886</t>
  </si>
  <si>
    <t>OR0887</t>
  </si>
  <si>
    <t>OR0888</t>
  </si>
  <si>
    <t>OR0889</t>
  </si>
  <si>
    <t>OR0890</t>
  </si>
  <si>
    <t>OR0891</t>
  </si>
  <si>
    <t>OR0892</t>
  </si>
  <si>
    <t>OR0893</t>
  </si>
  <si>
    <t>OR0894</t>
  </si>
  <si>
    <t>OR0895</t>
  </si>
  <si>
    <t>OR0896</t>
  </si>
  <si>
    <t>OR0897</t>
  </si>
  <si>
    <t>OR0898</t>
  </si>
  <si>
    <t>OR0899</t>
  </si>
  <si>
    <t>OR0900</t>
  </si>
  <si>
    <t>OR0901</t>
  </si>
  <si>
    <t>OR0902</t>
  </si>
  <si>
    <t>OR0903</t>
  </si>
  <si>
    <t>OR0904</t>
  </si>
  <si>
    <t>OR0905</t>
  </si>
  <si>
    <t>OR0906</t>
  </si>
  <si>
    <t>OR0907</t>
  </si>
  <si>
    <t>OR0908</t>
  </si>
  <si>
    <t>OR0909</t>
  </si>
  <si>
    <t>OR0910</t>
  </si>
  <si>
    <t>OR0911</t>
  </si>
  <si>
    <t>OR0912</t>
  </si>
  <si>
    <t>OR0913</t>
  </si>
  <si>
    <t>OR0914</t>
  </si>
  <si>
    <t>OR0915</t>
  </si>
  <si>
    <t>OR0916</t>
  </si>
  <si>
    <t>OR0917</t>
  </si>
  <si>
    <t>OR0918</t>
  </si>
  <si>
    <t>OR0919</t>
  </si>
  <si>
    <t>OR0920</t>
  </si>
  <si>
    <t>OR0921</t>
  </si>
  <si>
    <t>OR0922</t>
  </si>
  <si>
    <t>OR0923</t>
  </si>
  <si>
    <t>OR0924</t>
  </si>
  <si>
    <t>OR0925</t>
  </si>
  <si>
    <t>OR0926</t>
  </si>
  <si>
    <t>OR0927</t>
  </si>
  <si>
    <t>OR0928</t>
  </si>
  <si>
    <t>OR0929</t>
  </si>
  <si>
    <t>OR0930</t>
  </si>
  <si>
    <t>OR0931</t>
  </si>
  <si>
    <t>OR0932</t>
  </si>
  <si>
    <t>OR0933</t>
  </si>
  <si>
    <t>OR0934</t>
  </si>
  <si>
    <t>OR0935</t>
  </si>
  <si>
    <t>OR0936</t>
  </si>
  <si>
    <t>OR0937</t>
  </si>
  <si>
    <t>OR0938</t>
  </si>
  <si>
    <t>OR0939</t>
  </si>
  <si>
    <t>OR0940</t>
  </si>
  <si>
    <t>OR0941</t>
  </si>
  <si>
    <t>OR0942</t>
  </si>
  <si>
    <t>OR0943</t>
  </si>
  <si>
    <t>OR0944</t>
  </si>
  <si>
    <t>OR0945</t>
  </si>
  <si>
    <t>OR0946</t>
  </si>
  <si>
    <t>OR0947</t>
  </si>
  <si>
    <t>OR0948</t>
  </si>
  <si>
    <t>OR0949</t>
  </si>
  <si>
    <t>OR0950</t>
  </si>
  <si>
    <t>OR0951</t>
  </si>
  <si>
    <t>OR0952</t>
  </si>
  <si>
    <t>OR0953</t>
  </si>
  <si>
    <t>OR0954</t>
  </si>
  <si>
    <t>OR0955</t>
  </si>
  <si>
    <t>OR0956</t>
  </si>
  <si>
    <t>OR0957</t>
  </si>
  <si>
    <t>OR0958</t>
  </si>
  <si>
    <t>OR0959</t>
  </si>
  <si>
    <t>OR0960</t>
  </si>
  <si>
    <t>OR0961</t>
  </si>
  <si>
    <t>OR0962</t>
  </si>
  <si>
    <t>OR0963</t>
  </si>
  <si>
    <t>OR0964</t>
  </si>
  <si>
    <t>OR0965</t>
  </si>
  <si>
    <t>OR0966</t>
  </si>
  <si>
    <t>OR0967</t>
  </si>
  <si>
    <t>OR0968</t>
  </si>
  <si>
    <t>OR0969</t>
  </si>
  <si>
    <t>OR0970</t>
  </si>
  <si>
    <t>OR0971</t>
  </si>
  <si>
    <t>OR0972</t>
  </si>
  <si>
    <t>OR0973</t>
  </si>
  <si>
    <t>OR0974</t>
  </si>
  <si>
    <t>OR0975</t>
  </si>
  <si>
    <t>OR0976</t>
  </si>
  <si>
    <t>OR0977</t>
  </si>
  <si>
    <t>OR0978</t>
  </si>
  <si>
    <t>OR0979</t>
  </si>
  <si>
    <t>OR0980</t>
  </si>
  <si>
    <t>OR0981</t>
  </si>
  <si>
    <t>OR0982</t>
  </si>
  <si>
    <t>OR0983</t>
  </si>
  <si>
    <t>OR0984</t>
  </si>
  <si>
    <t>OR0985</t>
  </si>
  <si>
    <t>OR0986</t>
  </si>
  <si>
    <t>OR0987</t>
  </si>
  <si>
    <t>OR0988</t>
  </si>
  <si>
    <t>OR0989</t>
  </si>
  <si>
    <t>OR0990</t>
  </si>
  <si>
    <t>OR0991</t>
  </si>
  <si>
    <t>OR0992</t>
  </si>
  <si>
    <t>OR0993</t>
  </si>
  <si>
    <t>OR0994</t>
  </si>
  <si>
    <t>OR0995</t>
  </si>
  <si>
    <t>OR0996</t>
  </si>
  <si>
    <t>OR0997</t>
  </si>
  <si>
    <t>OR0998</t>
  </si>
  <si>
    <t>OR0999</t>
  </si>
  <si>
    <t>OR1000</t>
  </si>
  <si>
    <t>KPI</t>
  </si>
  <si>
    <t>RESULT</t>
  </si>
  <si>
    <t>Total Revenue</t>
  </si>
  <si>
    <t>Average Order Value (AOV)</t>
  </si>
  <si>
    <t>Total Order</t>
  </si>
  <si>
    <t>Gross Profit / loss</t>
  </si>
  <si>
    <t>Gross profit/loss</t>
  </si>
  <si>
    <t>Total Unit Cost</t>
  </si>
  <si>
    <t xml:space="preserve"> Unit  price per quantity</t>
  </si>
  <si>
    <t xml:space="preserve"> Unit cost per quantity</t>
  </si>
  <si>
    <t>Month</t>
  </si>
  <si>
    <t>Year</t>
  </si>
  <si>
    <t>MRR</t>
  </si>
  <si>
    <t>Jan</t>
  </si>
  <si>
    <t>Feb</t>
  </si>
  <si>
    <t>Mar</t>
  </si>
  <si>
    <t>Apr</t>
  </si>
  <si>
    <t>May</t>
  </si>
  <si>
    <t>Jun</t>
  </si>
  <si>
    <t>Jul</t>
  </si>
  <si>
    <t>Aug</t>
  </si>
  <si>
    <t>Sep</t>
  </si>
  <si>
    <t>Oct</t>
  </si>
  <si>
    <t>Nov</t>
  </si>
  <si>
    <t>Dec</t>
  </si>
  <si>
    <t>Result</t>
  </si>
  <si>
    <t xml:space="preserve">Delivered </t>
  </si>
  <si>
    <t>Grand Total</t>
  </si>
  <si>
    <t>Months</t>
  </si>
  <si>
    <t>MRR.</t>
  </si>
  <si>
    <t>States</t>
  </si>
  <si>
    <t>Revenue</t>
  </si>
  <si>
    <t>Biodegradable Cleaning Cloth</t>
  </si>
  <si>
    <t>Compostable Plant Pots</t>
  </si>
  <si>
    <t>Eco Canvas Tote Bag</t>
  </si>
  <si>
    <t>Reusable Bamboo Utensil Set</t>
  </si>
  <si>
    <t>Solar Led Lantern</t>
  </si>
  <si>
    <t>Qty Sold</t>
  </si>
  <si>
    <t>Gross Profit</t>
  </si>
  <si>
    <t>RESULT.</t>
  </si>
  <si>
    <t xml:space="preserve">  Result</t>
  </si>
  <si>
    <t>Delivery Rate</t>
  </si>
  <si>
    <t>Mason Johnson</t>
  </si>
  <si>
    <t>Aiden Davis</t>
  </si>
  <si>
    <t>Mia Jones</t>
  </si>
  <si>
    <t>Liam Garcia</t>
  </si>
  <si>
    <t>Ethan Miller</t>
  </si>
  <si>
    <t>Charlotte Jones</t>
  </si>
  <si>
    <t>Mia Johnson</t>
  </si>
  <si>
    <t>Ava Martinez</t>
  </si>
  <si>
    <t>Harper Davis</t>
  </si>
  <si>
    <t>Oliver Miller</t>
  </si>
  <si>
    <t>Sophia Rodriguez</t>
  </si>
  <si>
    <t>Isabella Johnson</t>
  </si>
  <si>
    <t>Evelyn Smith</t>
  </si>
  <si>
    <t>Olivia Martinez</t>
  </si>
  <si>
    <t>Ava Jones</t>
  </si>
  <si>
    <t>Harper Miller</t>
  </si>
  <si>
    <t>Evelyn Martinez</t>
  </si>
  <si>
    <t>Liam Rodriguez</t>
  </si>
  <si>
    <t>Charlotte Garcia</t>
  </si>
  <si>
    <t>Lucas Garcia</t>
  </si>
  <si>
    <t>Olivia Miller</t>
  </si>
  <si>
    <t>Mason Rodriguez</t>
  </si>
  <si>
    <t>Noah Martinez</t>
  </si>
  <si>
    <t>Aiden Brown</t>
  </si>
  <si>
    <t>Emma Smith</t>
  </si>
  <si>
    <t>Mia Rodriguez</t>
  </si>
  <si>
    <t>Olivia Garcia</t>
  </si>
  <si>
    <t>Olivia Johnson</t>
  </si>
  <si>
    <t>Ethan Jones</t>
  </si>
  <si>
    <t>Ethan Martinez</t>
  </si>
  <si>
    <t>Lucas Williams</t>
  </si>
  <si>
    <t>Logan Rodriguez</t>
  </si>
  <si>
    <t>James Smith</t>
  </si>
  <si>
    <t>Mason Miller</t>
  </si>
  <si>
    <t>Charlotte Davis</t>
  </si>
  <si>
    <t>Oliver Johnson</t>
  </si>
  <si>
    <t>Isabella Jones</t>
  </si>
  <si>
    <t>Isabella Rodriguez</t>
  </si>
  <si>
    <t>Harper Brown</t>
  </si>
  <si>
    <t>Mason Williams</t>
  </si>
  <si>
    <t>Ethan Rodriguez</t>
  </si>
  <si>
    <t>James Garcia</t>
  </si>
  <si>
    <t>Mia Miller</t>
  </si>
  <si>
    <t>Sophia Brown</t>
  </si>
  <si>
    <t>Aiden Jones</t>
  </si>
  <si>
    <t>Elijah Davis</t>
  </si>
  <si>
    <t>Sophia Martinez</t>
  </si>
  <si>
    <t>Amelia Garcia</t>
  </si>
  <si>
    <t>Ava Rodriguez</t>
  </si>
  <si>
    <t>Emma Davis</t>
  </si>
  <si>
    <t>James Williams</t>
  </si>
  <si>
    <t>Liam Smith</t>
  </si>
  <si>
    <t>Logan Smith</t>
  </si>
  <si>
    <t>Ethan Williams</t>
  </si>
  <si>
    <t>Evelyn Miller</t>
  </si>
  <si>
    <t>Harper Smith</t>
  </si>
  <si>
    <t>Mason Davis</t>
  </si>
  <si>
    <t>Ava Miller</t>
  </si>
  <si>
    <t>Isabella Garcia</t>
  </si>
  <si>
    <t>Mia Davis</t>
  </si>
  <si>
    <t>Noah Brown</t>
  </si>
  <si>
    <t>Harper Rodriguez</t>
  </si>
  <si>
    <t>Mia Brown</t>
  </si>
  <si>
    <t>Noah Garcia</t>
  </si>
  <si>
    <t>Ava Davis</t>
  </si>
  <si>
    <t>Ava Brown</t>
  </si>
  <si>
    <t>Charlotte Johnson</t>
  </si>
  <si>
    <t>Ava Smith</t>
  </si>
  <si>
    <t>Noah Williams</t>
  </si>
  <si>
    <t>Elijah Martinez</t>
  </si>
  <si>
    <t>Elijah Williams</t>
  </si>
  <si>
    <t>James Brown</t>
  </si>
  <si>
    <t>Aiden Williams</t>
  </si>
  <si>
    <t>Harper Jones</t>
  </si>
  <si>
    <t>Amelia Johnson</t>
  </si>
  <si>
    <t>Oliver Smith</t>
  </si>
  <si>
    <t>Noah Rodriguez</t>
  </si>
  <si>
    <t>Emma Brown</t>
  </si>
  <si>
    <t>Sophia Davis</t>
  </si>
  <si>
    <t>Aiden Rodriguez</t>
  </si>
  <si>
    <t>Liam Jones</t>
  </si>
  <si>
    <t>Liam Johnson</t>
  </si>
  <si>
    <t>Ethan Johnson</t>
  </si>
  <si>
    <t>Lucas Brown</t>
  </si>
  <si>
    <t>Amelia Miller</t>
  </si>
  <si>
    <t>Liam Brown</t>
  </si>
  <si>
    <t>Sophia Garcia</t>
  </si>
  <si>
    <t>Elijah Brown</t>
  </si>
  <si>
    <t>Evelyn Garcia</t>
  </si>
  <si>
    <t>James Miller</t>
  </si>
  <si>
    <t>Lucas Smith</t>
  </si>
  <si>
    <t>Lucas Rodriguez</t>
  </si>
  <si>
    <t>Noah Smith</t>
  </si>
  <si>
    <t>Isabella Miller</t>
  </si>
  <si>
    <t>Aiden Garcia</t>
  </si>
  <si>
    <t>Aiden Smith</t>
  </si>
  <si>
    <t>Logan Johnson</t>
  </si>
  <si>
    <t>Amelia Jones</t>
  </si>
  <si>
    <t>Isabella Brown</t>
  </si>
  <si>
    <t>Elijah Garcia</t>
  </si>
  <si>
    <t>Olivia Williams</t>
  </si>
  <si>
    <t>Ethan Garcia</t>
  </si>
  <si>
    <t>Harper Garcia</t>
  </si>
  <si>
    <t>Logan Miller</t>
  </si>
  <si>
    <t>Isabella Williams</t>
  </si>
  <si>
    <t>Logan Martinez</t>
  </si>
  <si>
    <t>Elijah Smith</t>
  </si>
  <si>
    <t>Liam Miller</t>
  </si>
  <si>
    <t>Evelyn Brown</t>
  </si>
  <si>
    <t>Elijah Jones</t>
  </si>
  <si>
    <t>Mia Martinez</t>
  </si>
  <si>
    <t>James Jones</t>
  </si>
  <si>
    <t>Aiden Miller</t>
  </si>
  <si>
    <t>Oliver Jones</t>
  </si>
  <si>
    <t>Ava Garcia</t>
  </si>
  <si>
    <t>Liam Davis</t>
  </si>
  <si>
    <t>Mason Jones</t>
  </si>
  <si>
    <t>Sophia Johnson</t>
  </si>
  <si>
    <t>Aiden Martinez</t>
  </si>
  <si>
    <t>Amelia Martinez</t>
  </si>
  <si>
    <t>Emma Garcia</t>
  </si>
  <si>
    <t>Olivia Jones</t>
  </si>
  <si>
    <t>Logan Jones</t>
  </si>
  <si>
    <t>Olivia Davis</t>
  </si>
  <si>
    <t>Harper Martinez</t>
  </si>
  <si>
    <t>Lucas Jones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</si>
</sst>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_(&quot;$&quot;* \(#,##0.00\);_(&quot;$&quot;* &quot;-&quot;??_);_(@_)"/>
    <numFmt numFmtId="165" formatCode="_(* #,##0.00_);_(* \(#,##0.00\);_(* &quot;-&quot;??_);_(@_)"/>
    <numFmt numFmtId="166" formatCode="yyyy\-mm\-dd"/>
    <numFmt numFmtId="167" formatCode="&quot;$&quot;#,##0.00"/>
    <numFmt numFmtId="168" formatCode="&quot;$&quot;#,##0"/>
    <numFmt numFmtId="169" formatCode="0.0%"/>
    <numFmt numFmtId="170" formatCode="&quot;$&quot;#,##0.000"/>
    <numFmt numFmtId="171" formatCode="_(* #,##0_);_(* \(#,##0\);_(* &quot;-&quot;??_);_(@_)"/>
  </numFmts>
  <fonts count="6"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4">
    <xf numFmtId="0" fontId="0" fillId="0" borderId="0"/>
    <xf numFmtId="164"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cellStyleXfs>
  <cellXfs count="35">
    <xf numFmtId="0" fontId="0" fillId="0" borderId="0" xfId="0"/>
    <xf numFmtId="0" fontId="1" fillId="0" borderId="1" xfId="0" applyFont="1" applyBorder="1" applyAlignment="1">
      <alignment horizontal="center" vertical="top"/>
    </xf>
    <xf numFmtId="166" fontId="0" fillId="0" borderId="0" xfId="0" applyNumberFormat="1"/>
    <xf numFmtId="0" fontId="1" fillId="0" borderId="2" xfId="0" applyFont="1" applyBorder="1" applyAlignment="1">
      <alignment horizontal="center" vertical="top"/>
    </xf>
    <xf numFmtId="14" fontId="1" fillId="0" borderId="2" xfId="0" applyNumberFormat="1" applyFont="1" applyBorder="1" applyAlignment="1">
      <alignment horizontal="center" vertical="top"/>
    </xf>
    <xf numFmtId="14" fontId="0" fillId="0" borderId="0" xfId="0" applyNumberFormat="1"/>
    <xf numFmtId="49" fontId="1" fillId="0" borderId="2" xfId="0" applyNumberFormat="1" applyFont="1" applyBorder="1" applyAlignment="1">
      <alignment horizontal="center" vertical="top"/>
    </xf>
    <xf numFmtId="49" fontId="0" fillId="0" borderId="0" xfId="0" applyNumberFormat="1"/>
    <xf numFmtId="1" fontId="1" fillId="0" borderId="2" xfId="0" applyNumberFormat="1" applyFont="1" applyBorder="1" applyAlignment="1">
      <alignment horizontal="center" vertical="top"/>
    </xf>
    <xf numFmtId="1" fontId="0" fillId="0" borderId="0" xfId="0" applyNumberFormat="1"/>
    <xf numFmtId="168" fontId="1" fillId="0" borderId="2" xfId="1" applyNumberFormat="1" applyFont="1" applyBorder="1" applyAlignment="1">
      <alignment horizontal="center" vertical="top"/>
    </xf>
    <xf numFmtId="168" fontId="0" fillId="0" borderId="0" xfId="1" applyNumberFormat="1" applyFont="1"/>
    <xf numFmtId="167" fontId="1" fillId="0" borderId="2" xfId="0" applyNumberFormat="1" applyFont="1" applyBorder="1" applyAlignment="1">
      <alignment horizontal="center" vertical="top"/>
    </xf>
    <xf numFmtId="167" fontId="0" fillId="0" borderId="0" xfId="0" applyNumberFormat="1"/>
    <xf numFmtId="168" fontId="0" fillId="0" borderId="0" xfId="0" applyNumberFormat="1"/>
    <xf numFmtId="167" fontId="0" fillId="2" borderId="1" xfId="0" applyNumberFormat="1" applyFill="1" applyBorder="1"/>
    <xf numFmtId="167" fontId="0" fillId="2" borderId="0" xfId="0" applyNumberFormat="1" applyFill="1"/>
    <xf numFmtId="0" fontId="0" fillId="3" borderId="0" xfId="0" applyFill="1"/>
    <xf numFmtId="168" fontId="0" fillId="3" borderId="0" xfId="0" applyNumberFormat="1" applyFill="1"/>
    <xf numFmtId="170" fontId="0" fillId="3" borderId="0" xfId="0" applyNumberFormat="1" applyFill="1"/>
    <xf numFmtId="167" fontId="0" fillId="3" borderId="0" xfId="0" applyNumberFormat="1" applyFill="1"/>
    <xf numFmtId="0" fontId="4" fillId="3" borderId="0" xfId="0" applyFont="1" applyFill="1"/>
    <xf numFmtId="0" fontId="5" fillId="3" borderId="3" xfId="0" applyFont="1" applyFill="1" applyBorder="1"/>
    <xf numFmtId="0" fontId="5" fillId="3" borderId="4" xfId="0" applyFont="1" applyFill="1" applyBorder="1"/>
    <xf numFmtId="0" fontId="0" fillId="3" borderId="5" xfId="0" applyFill="1" applyBorder="1"/>
    <xf numFmtId="169" fontId="0" fillId="3" borderId="6" xfId="2" applyNumberFormat="1" applyFont="1" applyFill="1" applyBorder="1"/>
    <xf numFmtId="0" fontId="0" fillId="3" borderId="7" xfId="0" applyFill="1" applyBorder="1"/>
    <xf numFmtId="169" fontId="0" fillId="3" borderId="8" xfId="2" applyNumberFormat="1" applyFont="1" applyFill="1" applyBorder="1"/>
    <xf numFmtId="0" fontId="0" fillId="0" borderId="0" xfId="0" pivotButton="1"/>
    <xf numFmtId="0" fontId="0" fillId="0" borderId="0" xfId="0" applyAlignment="1">
      <alignment horizontal="left"/>
    </xf>
    <xf numFmtId="169" fontId="0" fillId="0" borderId="0" xfId="0" applyNumberFormat="1"/>
    <xf numFmtId="0" fontId="0" fillId="4" borderId="0" xfId="0" applyFill="1"/>
    <xf numFmtId="164" fontId="0" fillId="0" borderId="0" xfId="1" applyFont="1"/>
    <xf numFmtId="171" fontId="0" fillId="0" borderId="0" xfId="3" applyNumberFormat="1" applyFont="1"/>
    <xf numFmtId="10" fontId="0" fillId="0" borderId="0" xfId="0" applyNumberFormat="1"/>
  </cellXfs>
  <cellStyles count="4">
    <cellStyle name="Comma" xfId="3" builtinId="3"/>
    <cellStyle name="Currency" xfId="1" builtinId="4"/>
    <cellStyle name="Normal" xfId="0" builtinId="0"/>
    <cellStyle name="Percent" xfId="2" builtinId="5"/>
  </cellStyles>
  <dxfs count="27">
    <dxf>
      <fill>
        <patternFill patternType="solid">
          <fgColor indexed="64"/>
          <bgColor theme="4" tint="0.79998168889431442"/>
        </patternFill>
      </fill>
    </dxf>
    <dxf>
      <font>
        <b/>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dxf>
    <dxf>
      <font>
        <b val="0"/>
        <i val="0"/>
        <strike val="0"/>
        <condense val="0"/>
        <extend val="0"/>
        <outline val="0"/>
        <shadow val="0"/>
        <u val="none"/>
        <vertAlign val="baseline"/>
        <sz val="11"/>
        <color theme="1"/>
        <name val="Calibri"/>
        <family val="2"/>
        <scheme val="minor"/>
      </font>
      <numFmt numFmtId="169" formatCode="0.0%"/>
      <fill>
        <patternFill patternType="solid">
          <fgColor indexed="64"/>
          <bgColor theme="4" tint="0.79998168889431442"/>
        </patternFill>
      </fill>
      <border diagonalUp="0" diagonalDown="0" outline="0">
        <left style="thin">
          <color auto="1"/>
        </left>
        <right/>
        <top style="thin">
          <color auto="1"/>
        </top>
        <bottom style="thin">
          <color auto="1"/>
        </bottom>
      </border>
    </dxf>
    <dxf>
      <fill>
        <patternFill patternType="solid">
          <fgColor indexed="64"/>
          <bgColor theme="4" tint="0.79998168889431442"/>
        </patternFill>
      </fill>
      <border diagonalUp="0" diagonalDown="0" outline="0">
        <left/>
        <right style="thin">
          <color auto="1"/>
        </right>
        <top style="thin">
          <color auto="1"/>
        </top>
        <bottom style="thin">
          <color auto="1"/>
        </bottom>
      </border>
    </dxf>
    <dxf>
      <border>
        <top style="thin">
          <color auto="1"/>
        </top>
      </border>
    </dxf>
    <dxf>
      <border diagonalUp="0" diagonalDown="0">
        <left style="thin">
          <color auto="1"/>
        </left>
        <right style="thin">
          <color auto="1"/>
        </right>
        <top style="thin">
          <color auto="1"/>
        </top>
        <bottom style="thin">
          <color auto="1"/>
        </bottom>
      </border>
    </dxf>
    <dxf>
      <fill>
        <patternFill patternType="solid">
          <fgColor indexed="64"/>
          <bgColor theme="4" tint="0.79998168889431442"/>
        </patternFill>
      </fill>
    </dxf>
    <dxf>
      <border>
        <bottom style="thin">
          <color auto="1"/>
        </bottom>
      </border>
    </dxf>
    <dxf>
      <fill>
        <patternFill patternType="solid">
          <fgColor indexed="64"/>
          <bgColor theme="4" tint="0.79998168889431442"/>
        </patternFill>
      </fill>
      <border diagonalUp="0" diagonalDown="0" outline="0">
        <left style="thin">
          <color auto="1"/>
        </left>
        <right style="thin">
          <color auto="1"/>
        </right>
        <top/>
        <bottom/>
      </border>
    </dxf>
    <dxf>
      <numFmt numFmtId="168" formatCode="&quot;$&quot;#,##0"/>
    </dxf>
    <dxf>
      <numFmt numFmtId="167" formatCode="&quot;$&quot;#,##0.00"/>
    </dxf>
    <dxf>
      <numFmt numFmtId="167" formatCode="&quot;$&quot;#,##0.00"/>
    </dxf>
    <dxf>
      <numFmt numFmtId="168" formatCode="&quot;$&quot;#,##0"/>
    </dxf>
    <dxf>
      <numFmt numFmtId="30" formatCode="@"/>
    </dxf>
    <dxf>
      <numFmt numFmtId="30" formatCode="@"/>
    </dxf>
    <dxf>
      <numFmt numFmtId="0" formatCode="General"/>
    </dxf>
    <dxf>
      <numFmt numFmtId="167" formatCode="&quot;$&quot;#,##0.00"/>
    </dxf>
    <dxf>
      <numFmt numFmtId="168" formatCode="&quot;$&quot;#,##0"/>
    </dxf>
    <dxf>
      <numFmt numFmtId="1" formatCode="0"/>
    </dxf>
    <dxf>
      <numFmt numFmtId="30" formatCode="@"/>
    </dxf>
    <dxf>
      <numFmt numFmtId="172" formatCode="m/d/yyyy"/>
    </dxf>
    <dxf>
      <numFmt numFmtId="172" formatCode="m/d/yyyy"/>
    </dxf>
    <dxf>
      <numFmt numFmtId="172" formatCode="m/d/yyyy"/>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EEECE2"/>
      <color rgb="FFF6F5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[GREENLEAF CAPSTONE COMPLETION.xlsx]Pivot table!SALESTREND</c:name>
    <c:fmtId val="3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latin typeface="Georgia" panose="02040502050405020303" pitchFamily="18" charset="0"/>
              </a:rPr>
              <a:t>SALES</a:t>
            </a:r>
            <a:r>
              <a:rPr lang="en-US" baseline="0">
                <a:latin typeface="Georgia" panose="02040502050405020303" pitchFamily="18" charset="0"/>
              </a:rPr>
              <a:t> TREND</a:t>
            </a:r>
            <a:endParaRPr lang="en-US">
              <a:latin typeface="Georgia" panose="02040502050405020303" pitchFamily="18" charset="0"/>
            </a:endParaRPr>
          </a:p>
        </c:rich>
      </c:tx>
      <c:layout>
        <c:manualLayout>
          <c:xMode val="edge"/>
          <c:yMode val="edge"/>
          <c:x val="0.27669208864895511"/>
          <c:y val="3.644408138875159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6">
                <a:lumMod val="75000"/>
              </a:schemeClr>
            </a:solidFill>
            <a:round/>
          </a:ln>
          <a:effectLst>
            <a:outerShdw blurRad="40000" dist="23000" dir="5400000" rotWithShape="0">
              <a:srgbClr val="000000">
                <a:alpha val="35000"/>
              </a:srgbClr>
            </a:outerShdw>
          </a:effectLst>
        </c:spPr>
        <c:marker>
          <c:symbol val="circle"/>
          <c:size val="6"/>
          <c:spPr>
            <a:solidFill>
              <a:schemeClr val="accent6">
                <a:lumMod val="75000"/>
              </a:schemeClr>
            </a:soli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9879206383675"/>
          <c:y val="0.20755672532358391"/>
          <c:w val="0.86007586009175452"/>
          <c:h val="0.64358954742772578"/>
        </c:manualLayout>
      </c:layout>
      <c:lineChart>
        <c:grouping val="standard"/>
        <c:varyColors val="0"/>
        <c:ser>
          <c:idx val="0"/>
          <c:order val="0"/>
          <c:tx>
            <c:strRef>
              <c:f>'Pivot table'!$B$3</c:f>
              <c:strCache>
                <c:ptCount val="1"/>
                <c:pt idx="0">
                  <c:v>Total</c:v>
                </c:pt>
              </c:strCache>
            </c:strRef>
          </c:tx>
          <c:spPr>
            <a:ln w="34925" cap="rnd">
              <a:solidFill>
                <a:schemeClr val="accent6">
                  <a:lumMod val="75000"/>
                </a:schemeClr>
              </a:solidFill>
              <a:round/>
            </a:ln>
            <a:effectLst>
              <a:outerShdw blurRad="40000" dist="23000" dir="5400000" rotWithShape="0">
                <a:srgbClr val="000000">
                  <a:alpha val="35000"/>
                </a:srgbClr>
              </a:outerShdw>
            </a:effectLst>
          </c:spPr>
          <c:marker>
            <c:symbol val="circle"/>
            <c:size val="6"/>
            <c:spPr>
              <a:solidFill>
                <a:schemeClr val="accent6">
                  <a:lumMod val="75000"/>
                </a:schemeClr>
              </a:soli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'Pivot table'!$A$4:$A$16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table'!$B$4:$B$16</c:f>
              <c:numCache>
                <c:formatCode>"$"#,##0</c:formatCode>
                <c:ptCount val="12"/>
                <c:pt idx="0">
                  <c:v>12522</c:v>
                </c:pt>
                <c:pt idx="1">
                  <c:v>9126</c:v>
                </c:pt>
                <c:pt idx="2">
                  <c:v>10068</c:v>
                </c:pt>
                <c:pt idx="3">
                  <c:v>11214</c:v>
                </c:pt>
                <c:pt idx="4">
                  <c:v>11006</c:v>
                </c:pt>
                <c:pt idx="5">
                  <c:v>7062</c:v>
                </c:pt>
                <c:pt idx="6">
                  <c:v>9817</c:v>
                </c:pt>
                <c:pt idx="7">
                  <c:v>9506</c:v>
                </c:pt>
                <c:pt idx="8">
                  <c:v>7099</c:v>
                </c:pt>
                <c:pt idx="9">
                  <c:v>11384</c:v>
                </c:pt>
                <c:pt idx="10">
                  <c:v>8308</c:v>
                </c:pt>
                <c:pt idx="11">
                  <c:v>10166</c:v>
                </c:pt>
              </c:numCache>
            </c:numRef>
          </c:val>
          <c:smooth val="0"/>
          <c:extLst>
            <c:ext xmlns:c16="http://schemas.microsoft.com/office/drawing/2014/chart" uri="{C3380CC4-5D6E-409C-BE32-E72D297353CC}">
              <c16:uniqueId val="{00000000-C74B-4F4E-9CB0-70C871B66659}"/>
            </c:ext>
          </c:extLst>
        </c:ser>
        <c:dLbls>
          <c:showLegendKey val="0"/>
          <c:showVal val="0"/>
          <c:showCatName val="0"/>
          <c:showSerName val="0"/>
          <c:showPercent val="0"/>
          <c:showBubbleSize val="0"/>
        </c:dLbls>
        <c:marker val="1"/>
        <c:smooth val="0"/>
        <c:axId val="1041093712"/>
        <c:axId val="1041092752"/>
      </c:lineChart>
      <c:catAx>
        <c:axId val="104109371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1092752"/>
        <c:crosses val="autoZero"/>
        <c:auto val="1"/>
        <c:lblAlgn val="ctr"/>
        <c:lblOffset val="100"/>
        <c:noMultiLvlLbl val="0"/>
      </c:catAx>
      <c:valAx>
        <c:axId val="1041092752"/>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109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[GREENLEAF CAPSTONE COMPLETION.xlsx]Pivot table!DELIVERYRATE</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1"/>
              <a:t>  </a:t>
            </a:r>
            <a:r>
              <a:rPr lang="en-US" sz="1400" b="1">
                <a:latin typeface="Georgia" panose="02040502050405020303" pitchFamily="18" charset="0"/>
              </a:rPr>
              <a:t> DELIVERY</a:t>
            </a:r>
            <a:r>
              <a:rPr lang="en-US" sz="1400" b="1" baseline="0">
                <a:latin typeface="Georgia" panose="02040502050405020303" pitchFamily="18" charset="0"/>
              </a:rPr>
              <a:t> RATE</a:t>
            </a:r>
            <a:endParaRPr lang="en-US" sz="1400" b="1">
              <a:latin typeface="Georgia" panose="02040502050405020303" pitchFamily="18" charset="0"/>
            </a:endParaRPr>
          </a:p>
        </c:rich>
      </c:tx>
      <c:layout>
        <c:manualLayout>
          <c:xMode val="edge"/>
          <c:yMode val="edge"/>
          <c:x val="0.16318562583594939"/>
          <c:y val="5.1119592396924179E-2"/>
        </c:manualLayout>
      </c:layout>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pivotFmt>
      <c:pivotFmt>
        <c:idx val="3"/>
      </c:pivotFmt>
      <c:pivotFmt>
        <c:idx val="4"/>
      </c:pivotFmt>
      <c:pivotFmt>
        <c:idx val="5"/>
      </c:pivotFmt>
      <c:pivotFmt>
        <c:idx val="6"/>
        <c:marker>
          <c:symbol val="none"/>
        </c:marker>
        <c:dLbl>
          <c:idx val="0"/>
          <c:delete val="1"/>
          <c:extLst>
            <c:ext xmlns:c15="http://schemas.microsoft.com/office/drawing/2012/chart" uri="{CE6537A1-D6FC-4f65-9D91-7224C49458BB}"/>
          </c:extLst>
        </c:dLbl>
      </c:pivotFmt>
      <c:pivotFmt>
        <c:idx val="7"/>
        <c:spPr>
          <a:solidFill>
            <a:schemeClr val="accent6">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2867435739501488E-3"/>
              <c:y val="7.5920828714312492E-3"/>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4811497439591056E-3"/>
              <c:y val="-8.826334529168655E-3"/>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6041614539775942E-2"/>
              <c:y val="6.7214652037100545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597296768408622"/>
                  <c:h val="0.14283924675969589"/>
                </c:manualLayout>
              </c15:layout>
            </c:ext>
          </c:extLst>
        </c:dLbl>
      </c:pivotFmt>
      <c:pivotFmt>
        <c:idx val="10"/>
        <c:spPr>
          <a:solidFill>
            <a:schemeClr val="bg1">
              <a:lumMod val="8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5.6569538431163718E-2"/>
              <c:y val="0.15636985625186731"/>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table'!$F$3</c:f>
              <c:strCache>
                <c:ptCount val="1"/>
                <c:pt idx="0">
                  <c:v>Total</c:v>
                </c:pt>
              </c:strCache>
            </c:strRef>
          </c:tx>
          <c:dPt>
            <c:idx val="0"/>
            <c:bubble3D val="0"/>
            <c:spPr>
              <a:solidFill>
                <a:schemeClr val="accent6">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8274-451F-AF97-BA677A04A4E4}"/>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8274-451F-AF97-BA677A04A4E4}"/>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8274-451F-AF97-BA677A04A4E4}"/>
              </c:ext>
            </c:extLst>
          </c:dPt>
          <c:dPt>
            <c:idx val="3"/>
            <c:bubble3D val="0"/>
            <c:spPr>
              <a:solidFill>
                <a:schemeClr val="bg1">
                  <a:lumMod val="8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8274-451F-AF97-BA677A04A4E4}"/>
              </c:ext>
            </c:extLst>
          </c:dPt>
          <c:dLbls>
            <c:dLbl>
              <c:idx val="0"/>
              <c:layout>
                <c:manualLayout>
                  <c:x val="8.2867435739501488E-3"/>
                  <c:y val="7.592082871431249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274-451F-AF97-BA677A04A4E4}"/>
                </c:ext>
              </c:extLst>
            </c:dLbl>
            <c:dLbl>
              <c:idx val="1"/>
              <c:layout>
                <c:manualLayout>
                  <c:x val="-7.4811497439591056E-3"/>
                  <c:y val="-8.82633452916865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274-451F-AF97-BA677A04A4E4}"/>
                </c:ext>
              </c:extLst>
            </c:dLbl>
            <c:dLbl>
              <c:idx val="2"/>
              <c:layout>
                <c:manualLayout>
                  <c:x val="-1.6041614539775942E-2"/>
                  <c:y val="6.7214652037100545E-2"/>
                </c:manualLayout>
              </c:layout>
              <c:showLegendKey val="0"/>
              <c:showVal val="1"/>
              <c:showCatName val="0"/>
              <c:showSerName val="0"/>
              <c:showPercent val="0"/>
              <c:showBubbleSize val="0"/>
              <c:extLst>
                <c:ext xmlns:c15="http://schemas.microsoft.com/office/drawing/2012/chart" uri="{CE6537A1-D6FC-4f65-9D91-7224C49458BB}">
                  <c15:layout>
                    <c:manualLayout>
                      <c:w val="0.12597296768408622"/>
                      <c:h val="0.14283924675969589"/>
                    </c:manualLayout>
                  </c15:layout>
                </c:ext>
                <c:ext xmlns:c16="http://schemas.microsoft.com/office/drawing/2014/chart" uri="{C3380CC4-5D6E-409C-BE32-E72D297353CC}">
                  <c16:uniqueId val="{00000005-8274-451F-AF97-BA677A04A4E4}"/>
                </c:ext>
              </c:extLst>
            </c:dLbl>
            <c:dLbl>
              <c:idx val="3"/>
              <c:layout>
                <c:manualLayout>
                  <c:x val="-5.6569538431163718E-2"/>
                  <c:y val="0.156369856251867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274-451F-AF97-BA677A04A4E4}"/>
                </c:ext>
              </c:extLst>
            </c:dLbl>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'Pivot table'!$E$4:$E$8</c:f>
              <c:strCache>
                <c:ptCount val="4"/>
                <c:pt idx="0">
                  <c:v>Delivered </c:v>
                </c:pt>
                <c:pt idx="1">
                  <c:v>Pending</c:v>
                </c:pt>
                <c:pt idx="2">
                  <c:v>Returned</c:v>
                </c:pt>
                <c:pt idx="3">
                  <c:v>Shipped</c:v>
                </c:pt>
              </c:strCache>
            </c:strRef>
          </c:cat>
          <c:val>
            <c:numRef>
              <c:f>'Pivot table'!$F$4:$F$8</c:f>
              <c:numCache>
                <c:formatCode>0.0%</c:formatCode>
                <c:ptCount val="4"/>
                <c:pt idx="0">
                  <c:v>0.60199999999999998</c:v>
                </c:pt>
                <c:pt idx="1">
                  <c:v>9.0999999999999998E-2</c:v>
                </c:pt>
                <c:pt idx="2">
                  <c:v>7.1999999999999995E-2</c:v>
                </c:pt>
                <c:pt idx="3">
                  <c:v>0.23499999999999999</c:v>
                </c:pt>
              </c:numCache>
            </c:numRef>
          </c:val>
          <c:extLst>
            <c:ext xmlns:c16="http://schemas.microsoft.com/office/drawing/2014/chart" uri="{C3380CC4-5D6E-409C-BE32-E72D297353CC}">
              <c16:uniqueId val="{00000008-8274-451F-AF97-BA677A04A4E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[GREENLEAF CAPSTONE COMPLETION.xlsx]Pivot table!STATE REVENUE</c:name>
    <c:fmtId val="19"/>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sz="1400" b="1">
                <a:latin typeface="Georgia" panose="02040502050405020303" pitchFamily="18" charset="0"/>
              </a:rPr>
              <a:t>State Revenue</a:t>
            </a:r>
          </a:p>
        </c:rich>
      </c:tx>
      <c:layout>
        <c:manualLayout>
          <c:xMode val="edge"/>
          <c:yMode val="edge"/>
          <c:x val="0.30334384874990095"/>
          <c:y val="5.4501124762753074E-2"/>
        </c:manualLayout>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alpha val="88000"/>
            </a:schemeClr>
          </a:solidFill>
          <a:ln>
            <a:noFill/>
          </a:ln>
          <a:effectLst/>
          <a:scene3d>
            <a:camera prst="orthographicFront"/>
            <a:lightRig rig="threePt" dir="t"/>
          </a:scene3d>
          <a:sp3d prstMaterial="flat"/>
        </c:spPr>
        <c:marker>
          <c:symbol val="none"/>
        </c:marker>
        <c:dLbl>
          <c:idx val="0"/>
          <c:spPr>
            <a:solidFill>
              <a:srgbClr val="4F81BD">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alpha val="88000"/>
            </a:schemeClr>
          </a:solidFill>
          <a:ln>
            <a:noFill/>
          </a:ln>
          <a:effectLst/>
          <a:scene3d>
            <a:camera prst="orthographicFront"/>
            <a:lightRig rig="threePt" dir="t"/>
          </a:scene3d>
          <a:sp3d prstMaterial="flat"/>
        </c:spPr>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table'!$M$3</c:f>
              <c:strCache>
                <c:ptCount val="1"/>
                <c:pt idx="0">
                  <c:v>Total</c:v>
                </c:pt>
              </c:strCache>
            </c:strRef>
          </c:tx>
          <c:spPr>
            <a:solidFill>
              <a:schemeClr val="accent6">
                <a:lumMod val="75000"/>
                <a:alpha val="88000"/>
              </a:schemeClr>
            </a:solidFill>
            <a:ln>
              <a:noFill/>
            </a:ln>
            <a:effectLst/>
            <a:scene3d>
              <a:camera prst="orthographicFront"/>
              <a:lightRig rig="threePt" dir="t"/>
            </a:scene3d>
            <a:sp3d prstMaterial="flat"/>
          </c:spPr>
          <c:invertIfNegative val="0"/>
          <c:dLbls>
            <c:spPr>
              <a:solidFill>
                <a:srgbClr val="4F81BD">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table'!$L$4:$L$14</c:f>
              <c:strCache>
                <c:ptCount val="10"/>
                <c:pt idx="0">
                  <c:v>Ohio</c:v>
                </c:pt>
                <c:pt idx="1">
                  <c:v>Michigan</c:v>
                </c:pt>
                <c:pt idx="2">
                  <c:v>Illinois</c:v>
                </c:pt>
                <c:pt idx="3">
                  <c:v>North Carolina</c:v>
                </c:pt>
                <c:pt idx="4">
                  <c:v>Pennsylvania</c:v>
                </c:pt>
                <c:pt idx="5">
                  <c:v>Texas</c:v>
                </c:pt>
                <c:pt idx="6">
                  <c:v>Georgia</c:v>
                </c:pt>
                <c:pt idx="7">
                  <c:v>Florida</c:v>
                </c:pt>
                <c:pt idx="8">
                  <c:v>New York</c:v>
                </c:pt>
                <c:pt idx="9">
                  <c:v>California</c:v>
                </c:pt>
              </c:strCache>
            </c:strRef>
          </c:cat>
          <c:val>
            <c:numRef>
              <c:f>'Pivot table'!$M$4:$M$14</c:f>
              <c:numCache>
                <c:formatCode>"$"#,##0</c:formatCode>
                <c:ptCount val="10"/>
                <c:pt idx="0">
                  <c:v>14440</c:v>
                </c:pt>
                <c:pt idx="1">
                  <c:v>12594</c:v>
                </c:pt>
                <c:pt idx="2">
                  <c:v>12244</c:v>
                </c:pt>
                <c:pt idx="3">
                  <c:v>12208</c:v>
                </c:pt>
                <c:pt idx="4">
                  <c:v>11417</c:v>
                </c:pt>
                <c:pt idx="5">
                  <c:v>11289</c:v>
                </c:pt>
                <c:pt idx="6">
                  <c:v>11161</c:v>
                </c:pt>
                <c:pt idx="7">
                  <c:v>10935</c:v>
                </c:pt>
                <c:pt idx="8">
                  <c:v>10540</c:v>
                </c:pt>
                <c:pt idx="9">
                  <c:v>10450</c:v>
                </c:pt>
              </c:numCache>
            </c:numRef>
          </c:val>
          <c:extLst>
            <c:ext xmlns:c16="http://schemas.microsoft.com/office/drawing/2014/chart" uri="{C3380CC4-5D6E-409C-BE32-E72D297353CC}">
              <c16:uniqueId val="{00000000-A118-4B13-AB5A-1AA54A808AF3}"/>
            </c:ext>
          </c:extLst>
        </c:ser>
        <c:dLbls>
          <c:showLegendKey val="0"/>
          <c:showVal val="1"/>
          <c:showCatName val="0"/>
          <c:showSerName val="0"/>
          <c:showPercent val="0"/>
          <c:showBubbleSize val="0"/>
        </c:dLbls>
        <c:gapWidth val="84"/>
        <c:gapDepth val="53"/>
        <c:shape val="box"/>
        <c:axId val="1222681776"/>
        <c:axId val="1222682256"/>
        <c:axId val="0"/>
      </c:bar3DChart>
      <c:catAx>
        <c:axId val="122268177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22682256"/>
        <c:crosses val="autoZero"/>
        <c:auto val="1"/>
        <c:lblAlgn val="ctr"/>
        <c:lblOffset val="100"/>
        <c:noMultiLvlLbl val="0"/>
      </c:catAx>
      <c:valAx>
        <c:axId val="1222682256"/>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22681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[GREENLEAF CAPSTONE COMPLETION.xlsx]Pivot table!ProductPIVOTTABLE</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b="1">
                <a:latin typeface="Georgia" panose="02040502050405020303" pitchFamily="18" charset="0"/>
              </a:rPr>
              <a:t>TOP SELLING PRODUCTS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table'!$P$3</c:f>
              <c:strCache>
                <c:ptCount val="1"/>
                <c:pt idx="0">
                  <c:v>Total</c:v>
                </c:pt>
              </c:strCache>
            </c:strRef>
          </c:tx>
          <c:spPr>
            <a:solidFill>
              <a:schemeClr val="accent6">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table'!$O$4:$O$9</c:f>
              <c:strCache>
                <c:ptCount val="5"/>
                <c:pt idx="0">
                  <c:v>Compostable Plant Pots</c:v>
                </c:pt>
                <c:pt idx="1">
                  <c:v>Biodegradable Cleaning Cloth</c:v>
                </c:pt>
                <c:pt idx="2">
                  <c:v>Reusable Bamboo Utensil Set</c:v>
                </c:pt>
                <c:pt idx="3">
                  <c:v>Eco Canvas Tote Bag</c:v>
                </c:pt>
                <c:pt idx="4">
                  <c:v>Solar Led Lantern</c:v>
                </c:pt>
              </c:strCache>
            </c:strRef>
          </c:cat>
          <c:val>
            <c:numRef>
              <c:f>'Pivot table'!$P$4:$P$9</c:f>
              <c:numCache>
                <c:formatCode>0</c:formatCode>
                <c:ptCount val="5"/>
                <c:pt idx="0">
                  <c:v>939</c:v>
                </c:pt>
                <c:pt idx="1">
                  <c:v>1032</c:v>
                </c:pt>
                <c:pt idx="2">
                  <c:v>1106</c:v>
                </c:pt>
                <c:pt idx="3">
                  <c:v>1148</c:v>
                </c:pt>
                <c:pt idx="4">
                  <c:v>1260</c:v>
                </c:pt>
              </c:numCache>
            </c:numRef>
          </c:val>
          <c:extLst>
            <c:ext xmlns:c16="http://schemas.microsoft.com/office/drawing/2014/chart" uri="{C3380CC4-5D6E-409C-BE32-E72D297353CC}">
              <c16:uniqueId val="{00000000-3B61-4C52-917B-C388497D5119}"/>
            </c:ext>
          </c:extLst>
        </c:ser>
        <c:dLbls>
          <c:showLegendKey val="0"/>
          <c:showVal val="0"/>
          <c:showCatName val="0"/>
          <c:showSerName val="0"/>
          <c:showPercent val="0"/>
          <c:showBubbleSize val="0"/>
        </c:dLbls>
        <c:gapWidth val="115"/>
        <c:overlap val="-20"/>
        <c:axId val="1050937232"/>
        <c:axId val="1050946352"/>
      </c:barChart>
      <c:catAx>
        <c:axId val="105093723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0946352"/>
        <c:crosses val="autoZero"/>
        <c:auto val="1"/>
        <c:lblAlgn val="ctr"/>
        <c:lblOffset val="100"/>
        <c:noMultiLvlLbl val="0"/>
      </c:catAx>
      <c:valAx>
        <c:axId val="105094635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0937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GROSS PROFIT PER STATE</cx:v>
        </cx:txData>
      </cx:tx>
      <cx:txPr>
        <a:bodyPr spcFirstLastPara="1" vertOverflow="ellipsis" horzOverflow="overflow" wrap="square" lIns="0" tIns="0" rIns="0" bIns="0" anchor="ctr" anchorCtr="1"/>
        <a:lstStyle/>
        <a:p>
          <a:pPr algn="ctr" rtl="0">
            <a:defRPr>
              <a:ln>
                <a:noFill/>
              </a:ln>
              <a:solidFill>
                <a:schemeClr val="bg1"/>
              </a:solidFill>
            </a:defRPr>
          </a:pPr>
          <a:r>
            <a:rPr lang="en-US" sz="1400" b="1" i="0" u="none" strike="noStrike" baseline="0">
              <a:ln>
                <a:noFill/>
              </a:ln>
              <a:solidFill>
                <a:schemeClr val="bg1"/>
              </a:solidFill>
              <a:latin typeface="Georgia" panose="02040502050405020303" pitchFamily="18" charset="0"/>
            </a:rPr>
            <a:t>GROSS PROFIT PER STATE</a:t>
          </a:r>
        </a:p>
      </cx:txPr>
    </cx:title>
    <cx:plotArea>
      <cx:plotAreaRegion>
        <cx:series layoutId="regionMap" uniqueId="{BBC16037-BE92-4321-8753-348E3DFD9333}">
          <cx:dataPt idx="0">
            <cx:spPr>
              <a:solidFill>
                <a:srgbClr val="F79646">
                  <a:lumMod val="75000"/>
                </a:srgbClr>
              </a:solidFill>
            </cx:spPr>
          </cx:dataPt>
          <cx:dataPt idx="1">
            <cx:spPr>
              <a:solidFill>
                <a:sysClr val="window" lastClr="FFFFFF">
                  <a:lumMod val="75000"/>
                </a:sysClr>
              </a:solidFill>
            </cx:spPr>
          </cx:dataPt>
          <cx:dataPt idx="2">
            <cx:spPr>
              <a:solidFill>
                <a:srgbClr val="F79646">
                  <a:lumMod val="75000"/>
                </a:srgbClr>
              </a:solidFill>
            </cx:spPr>
          </cx:dataPt>
          <cx:dataPt idx="3">
            <cx:spPr>
              <a:solidFill>
                <a:srgbClr val="F79646">
                  <a:lumMod val="75000"/>
                </a:srgbClr>
              </a:solidFill>
            </cx:spPr>
          </cx:dataPt>
          <cx:dataPt idx="4">
            <cx:spPr>
              <a:solidFill>
                <a:sysClr val="window" lastClr="FFFFFF">
                  <a:lumMod val="75000"/>
                </a:sysClr>
              </a:solidFill>
            </cx:spPr>
          </cx:dataPt>
          <cx:dataPt idx="5">
            <cx:spPr>
              <a:solidFill>
                <a:srgbClr val="F79646">
                  <a:lumMod val="75000"/>
                </a:srgbClr>
              </a:solidFill>
            </cx:spPr>
          </cx:dataPt>
          <cx:dataPt idx="6">
            <cx:spPr>
              <a:solidFill>
                <a:sysClr val="window" lastClr="FFFFFF">
                  <a:lumMod val="75000"/>
                </a:sysClr>
              </a:solidFill>
            </cx:spPr>
          </cx:dataPt>
          <cx:dataPt idx="7">
            <cx:spPr>
              <a:solidFill>
                <a:srgbClr val="F79646">
                  <a:lumMod val="75000"/>
                </a:srgbClr>
              </a:solidFill>
            </cx:spPr>
          </cx:dataPt>
          <cx:dataPt idx="8">
            <cx:spPr>
              <a:solidFill>
                <a:srgbClr val="F79646">
                  <a:lumMod val="75000"/>
                </a:srgbClr>
              </a:solidFill>
            </cx:spPr>
          </cx:dataPt>
          <cx:dataPt idx="9">
            <cx:spPr>
              <a:solidFill>
                <a:sysClr val="window" lastClr="FFFFFF">
                  <a:lumMod val="65000"/>
                </a:sysClr>
              </a:solidFill>
            </cx:spPr>
          </cx:dataPt>
          <cx:dataLabels>
            <cx:visibility seriesName="0" categoryName="0" value="1"/>
          </cx:dataLabels>
          <cx:dataId val="0"/>
          <cx:layoutPr>
            <cx:geography cultureLanguage="en-US" cultureRegion="US" attribution="Powered by Bing">
              <cx:geoCache provider="{E9337A44-BEBE-4D9F-B70C-5C5E7DAFC167}">
                <cx:binary>7Htrc9w20u5fcfnzoUIAxG1rs1WHl5nR6C7LtpwvLFmWSPACkACv+PWnR7IdW3Gy2dpUvZV6jytl
Z4YEAaK70c/zdM8/75d/3DcPd/bV0jba/eN++fl1OQzdP376yd2XD+2dO2rVvTXOPA5H96b9yTw+
qvuHnz7Zu1np4iccouin+/LODg/L63/9E55WPJhTc383KKOvxge7Xj+4sRncH1z74aVXd59apVPl
BqvuB/Tz65uH5c69fvWgBzWsN2v38PPr7255/eqnlw/6zaSvGljXMH6CsQQdRYyISCAUPv1Br181
RhefLwdSHhFCsOQcy6c/4svc53ctjP+3y3lazN2nT/bBOXiZp3+/Dvtu5fDt7etX92bUw2G7Cti5
n1+/1Wp4+PTqzXA3PMBrK2eS5xsSc1j+2zdP7/vT9xv+r3+++AJ24MU339jk5Xb9u0u/MclFqcyX
XfnvLRKFRxGiFBNKni2Cv7eIwEc8lISTiD9fJ1/mfrbIv1vNjw3yPOqFPS52fwt7/LHLfBsp3935
n0aKPKIhoTwiv+77i0gJkSCMyOg5UqLv7fLCk39/WT820Ivh373J3yNMztR9qYo7/WVb/oJQiY4E
j7jkAn09nL41iaBHnISSS/n5Ovsy93Oo/JkV/dgav458ETJnx3+LkPlu1ZBVNo2x6tPdl+35702D
xRGVlCL2eeel/M0pFgk4w7D4fMq9OMX+xIJ+bJmvA797RXjD07+lYc6NHcpXyZ01jdJ/oX0IPaIE
sggkmefQ4d/bh8sjJCgRjLHnLPMidP78un5sppfjX1jrPPlbWuu4ASsZ5f66OAI0gHCEmIiezRC+
RANgp0gwQgV9tiPE2XNqeT7i/syKfmyhX0e+sM3x3zOSLh+0dmsz3Wn1F8YR2EdIxqT4bJ7wBX7m
/EgQIQA/f46zF/j5z67qxzb6fvQLO13+379lDG0fjC3+ShMRfMQigUUkf0xxBDmKIkB1UfjZiC9S
0Z9Y0I+t83XgC8Ns/56GOX+YX30wtv5ywPz3ICHCR5JIHAHB/EplvsVvnB4xuEIZ+gypXyahP7Gi
H5vm13d5YZvzD3/LoEnuGvVo7F96tBF+hGkEZxuSz9Z5cbQhJI8Y4pij6DPI++IZz6nnz63px/b5
duwLCyX/Q9Hz+wLCV30lvRvusidh5hsN4Y+vPr0+aEUvhr76lh5+twFf9vj400G8iVD4DY09POTz
yGcTvDHjD9DjN0Mf7tzw8+uAA1qHR/ED2kOUYfr61fzwdAUOR0IZDRnIDez5ij5AUpicHuGQIiow
ISzClENmc4f54BI+CiMRUk4hdEHJiKKvmtiladbC6K+b8vnzKz22l0bpwf38mkrAON3zfYel0khy
GtIw4vBMRhAQBrh+f3cNwhvcjv7PqHCtbaXMbpk4mjNZ1mROtFZyW+q+2zCNozHRRSWupCJ+irHS
6nxmi0mnphQitWREN1WuyHvmyvXSMKzfTI7lv8gILZedJ3O347Onu86SNo8l7NGJCiaT8lqbJZmX
mrXpECyVi0vCJTkVTVCe18gEddxElOxH3zd91ktV+Niu64ySemTlkvqp0o+uHVUXc7lGmzpw0UWJ
quWyLvMoCcwyBVnYB2Rv81W3MZhAV2lASlweT4vr4sms7AwHNu+SAefkeGwJ2c9ekGO5qFBnS9NP
H8IWFpX2bT48wCxoim2kJUryUTsSi65XJTy4WTO5UnK85JrZpGaDqTMVzHSnQkAvGfFh+6jA4Dua
0+WSaToXGfIq/+QZ7fu4RrN73/mAw3NhZe+jjrr3eg7ra1mHy2W+qPJiHnN90zlhLgZnp/Vk6ZeC
ptGIwzLOSy5c3LQNypMQ9SaMfdmJq6WGdfWsg42sUJ63cUhUvsRRtfArr3z3CyqEuMwbM5t48TZE
aS55pFPZzGbDReti6vnx0rXdRY16eUldqcrTKpJ052D/NpPp5WnDVL/1ZTmflqPEm6Wc2jZRVJs3
CPXiKojAW6q6bBO5CrprUdEmbW7RTW7q6FitYJ2gUdHxMnJzUdt+Ct74qF0zxiu0j9w8J31Tj1Gq
KKZu54N2gHdGZEO06j/Ovu0/2NHg9124RiSRvqcsoQV1n1DQigxCbWCxmFd5tXRFGa9rJN9gq4qr
hfilyORiA5nQifyC88W5GDyP4nQog/lO+FoktUPytOsILzbjGhb7aKm02uW8H/zxOK543ap8DE5x
HkxzMmPeZiRchC5jR2Q1HJe0pnNczN14zZGk9WlJFnnZiQCRGFnG3mq0RmelC8K5SEgTBWEsqsp4
mjBkPdkWyxrKPA6qau7WOICNsLuVKiM+9JOZ4mCQc5+UHSM52CeYpziSZOznTHAhNoVFHo+73Nhg
2A+sG8Pjpu9X9R53Tg57Cn9srMF9bnleBG/W2boE1/kZb9vpRE2De1/27XkuSXHajK2S9xUNqgnH
mLQmCvZFG3KdctyEb4EFq43yaxmHfvBZbtd6EzL4OJCwOe59Mb9TA1ZpIEtz5qqyz1w3XFcjKlPV
dJjFvMJIxDX40DvG8oLtILyDG12QfGus9TYeKWm7JBSoS1WF+5TVS7EJBuyKT1TDGnZrqJYxnkY8
puuwLCeBCKtjM4Y0XaW+Nl6cDpXLj6sJuUQKs+xnVY0ZX1STRUNZxr1ZtnMQBZ+oh5OmyW3S5367
CFRtV4VRvHYDP3fr8mbwrkh5MW/FUNF3yNo1rsZxjP06motZhNcI4Fg8WQ9mc7JMi6gv4qnJOzgq
WLHJtUtcRfVJqDv3UK38PPQ4/9Dbet4tc9+80WwSF9VkXLLWkY+jxk2XaMzJpjdBE8+qXLcR8+eq
F+u2icIhKUvXbFZUo3gJYBSq1zpR1pourYX/YHJOk7XhF76zZ8Nc50mHyympibHbPtd2U7EgPLM2
ny+Ya0QMFYKPEk7brVZIZCpf8w3kqyrROXWJQbjfeWNU0kxTsK9ahU7WZp3ikRe/GIVdWqBSJTVf
dYrlaOJmMPb9XPXzLmyL4W012gEcYw62hV0eR8ua7VpWazbYGd1MCOe/kJoGbbzkZXTMqqit4kDg
8HhkZq53pI3oie5Vt5HSBiruCqO23VhHe5EHTbIEAb8au1JulYfUVLVObQcateAVzPPz1fVax1Pt
VZWJXg3X0vX5O9lTCFna5hnk3vLcS9F/1KY2dewXVd92vGk3aJxsnCssNq0b5Nb4qfvQzXn4Xtoi
yIZp1ImZtT/XApuTtZ/triWtuCJw4cyxJbhwonjHi74NEyT7cVM4z84tztESj8tQoz1dquJU1q2Q
caFpnzSDGnlSY2JU3DPl02hu15gOkUkmjMg5yfMy9m252DjotNpyk4st73i9D2zRpLYrxrgPxuDd
0IXuPXic7lM1zt1JSOw1yytztfghPCdVrVMxwE6PDbhBNG/CBbtkQWW0w9jm8eSi4NjmvHogLmof
xta2KStJ65NpyGcKeZCte80hYyfV2tOUUYXemnKcrktZi0+LGIusk7047XP8SyDHRwWQ45ZhtsTB
qsPERfStjmhwBjFVJ5jUUzwhOOf82udvCxttF1L9krPxXuCebr2JhtjnfkqIWm/XaZXp0Biccm7v
+rap44mEx3W51JlFuHsocj7FdRWYFDTSajfhUZsE+zXKPMvRZeOYzWo311casXNdDPq09XbM2gGH
a4yLSQ3JXNq5yxxq/XmxDnnWte7TWJU3q0kBSgG+UJ6geCZTs+Oo8inNQ9zH8nC41rQ/gJleJENk
XbxAlstKnas7XNc3AWYmJXMf/lJirnZGCf5gkb0eJ/SYt30srOoTGfAPukFh2tNBbZc65Hu55v60
C8co5qT/YArfbbwc97Ouczg7uy6bdF+nopjIrlrW9phM3TFdQxxXDL1V81qfNuDzsVYMbZB1cour
oUy6sNraqen2ZljeRL50G+RLHTcTTcay8p8GwJ/JQEbzJhfLlCjnYa/zlqxps+opo8wM8apdu1lG
08Y2EPd5gW9RX+Qfwp6SCyJ5k7SCXvVoAL+i9y1u0bHyo8u6UnUnnZ7MydjjB97OCeCCT07UfZmO
sKQEaTfvRJdXsYu6KFN9WcWTYOUWEAu/RsFapGUzV5sQ0OMF1jy/tLnZWzC6aexWleF5ubooobwD
F0WiSNdywalFFTonXfV2qTt2nS/luO1mRceYY22ux3I0SeWCmE8M3q4wcQQp/TToHUsd8++GSm0P
YLNH+sLwoUiiWZ7gzjxSVex63DZxGYQX+ewufKPiphxcYh2Pq679xTZSx94tN7MbLzs0XAyBPgO0
phJ48Apxny/Juo41YMCxSNYKwpyKppxSShTN44VH9FRXQpyyttdJyWyMV05dHNStv8RW1yfflnO/
4wr3plsB9sBqnijT14//ujEt/PdU3/31y0MF/tdPUK15Lt3/4V0g1xxYk3t504H4fX0WzP6ZCB7I
1ncffsP8fofbPXcC/M7FP0f8MEEIBPuvlf7fEL+DvrF/sO5h/ZYvfh72hfSRIxlixiWIX4QeagFf
WR8ILxS+ERyHPCTowAc/s74IHREg/VxgoGkcCjhQ5fzC+sSRhMeBXiNxCGwSsf+E9RECL/Q96wPO
xymU9oTAPELiBevDvdUtGandySlQJNGWDBlwS1uflPlET5YQoPgbANL53oSqHI8noJdXZRdM7bau
EIAMC6dGG5e1VAnPRxLno61i3C1FUhR5pK7k5MItUDwSF7KvEr8E83lRo5KkaM3zmwVresv0dNeg
NSngUTdTn9M3Q238lbPyxnRFlTS6q6PYsCYHKoK4iy2p/Nk4R1QDUhbo2jFD4qEbwltZo4rFQaDw
tdZzvQeONGSmFSphHQycGQ+yiPLlvF2MS1GA0HXucZC1LpCPDlvgTJ0hyxxPkAiOi6lqbRzBCXFH
JjRkfnYy8ZGr4qeNqn0PvJeXH8H+KgkCB6NnNNljWlsvtgJhCYdIOx77uooSTkYY6OjscIp1t1Yx
a2Ur30+V74tENwIgeDv4M9ZNQEaw9Ls2XPxumJ09noIRZkdinmNdBevGqUEmszJkjMtBWhpHCvh7
PDvid7YSY5virgg+jCOhbwCitm3MRoJOrXAy3M4UNe/WuuEinYoR3dpWAJCqlxCe1gCguBBdEzz6
cpbJQvp8D+m0/BQ0bjnvqBDbp/W5w6rAsw/AF/4+xs0AxtAtJGbOuAYUYUe9BXI0JUZ0fqMMbLIT
65BpP43AlQeFTwuBAOLH41DX8ynDeVnu8gbVfsegU4dsSsprtSWeGBNXuQ9iHZh67yNzPNlowPFQ
TeNmUJBnuiAUbAOoQYRbcBW/G4cWfEF09b4anUthdpVI56jKItBT3pjWN+9sQJo3ZWfX274r3anQ
RN5UfhKbkmDLgOr3ZK/pWJzkfVS+r9aOxA2w+5OgA2MLVtUsrgeqEpAPpqTyNMiox05vaSijGFL/
MMdMAu9cqs5/8HpetyKCdNs0mDzODOQQyHNta2IEHBQYAq5UvZFVOIDo0Rh4lhwbkF1AR5lxEpEJ
LAyEwvAqG4raXeetXM+Un+uEmFqlAOXys5a1akmmYhZbNEi0sU1J3jWjqLetAFoQ16yUTboMqhXb
GoXuzWCiWzo042lLw/daLGuVrFM/l0BmfOCzqW7O2iL3Q+IQYxslfJ5EHHfJGNZ6X+QiwrEahb3w
vjGXkL3aKxcQtpnXtb2kKkL7sdAyBr5QZC1n0c5zNmRYRn5fRn3dxDWeSTI3lLxdEAtj2q5iiXPL
IFCXeYwjV0NgYK3Aqea83uhhWjJshqiJw7zyyTi7YNt3xJ2NQLQvFkHqEw1yy+VAC5xN5TTAjdyF
Y1y0DcAHEcjotJG9GtN5Cfnt5AN1liNU3K+2qkAtNMd2BdP7TtapZoTNIJgYQBtrRZhOQhhz53vA
smlQ2UXvCtP2b3oZdlU2T6jMxnIiCvKw9m8XgFyZr/ryfCKd3fuwM+8CRtct7nmIM7IGAJhs0YVB
plePQIRqhijFpXYZGTUFQAkHBYrHZg7TibH1ZM47c1Uu3r2X8P7kOMr9Uh13reEuZb6w+zGvyiRY
2ejjehb1ELeaKnj/fhwTX3KDEq47m9gGlzeMF6FPlsYC4LZtdTINVb0mkwURK6wwUzFhHQAWOS3b
Mix0Mq/tnfFhn1m14mOT9/zcrGNwU9cNHP4jLv1GzktFYIpm6BIvvL20oq73XE8iBV3JX2E2wank
2Jh/eDpZ+nrIH+XS1vvGQIRi5FH4HEUgZNA3i4czys6tSIGZwrE6YTPBqbFChrGG6e1SwPHc6QZH
EA4zvkb0MNFQ2iXV2MFKGiB5Z3M4T11czoHU55Dt13Nna7Omxvghc6P2Z1aACvn/4dLv90E+S+gH
BRkYHojTv4+WEqP1w/2g7sfhW7j0POwLWkJHXIDyyziGHi8MCfJXtESOOOjfYUi4iBCXDGrwX+AS
KOH0UHxkUGA8AJlfRXKoHEsoHVNBKOUIC4n+E7gEFcsXcAm6aaCWFmJo5QS5PMQv4BLFK5PMqGkH
3Z0IwhWEo9JrSNfDcLuy+qMIpwoABLiXHheZ1BUcZcuy1nuBalCuBnEjJgEMvRnqs2VsTidICTEP
2DkAMUgvYaBBBYP0v47REgvw0E1EWmB/BSSfUvRy08kAMhkbZcIlvuryKUzDMtdxFYk6Qz1f4gLB
nEERQk5CGuYM+zCtanc7NfJmBNUw7juDE0arjyzowrRp4fYaQd42E4eQmuwtEiXEMMih8VNWa3P+
LpjD64qgjxNILjC2u20MlMqKgcSL4YD8GL5CJWjPWMP7sG4ZMgCOtwxVMh4s1/EcwOtBpQEnS6vh
RAv4sbXiuNDDkOUOtmaSeVYMLYl9VT/iOlhixmArjbAuDXt4aDPBFkR18RZeAbYhFMetgnMjt3DX
FMIapi4KsjLHLh5LbHZVZLuNaUAJYaCeJFMdXc0CQNRhZBXloHHJsYo9ZjouVtiCrgHkSwfkrwrT
XEnoccgad0j5hacnNOph+TPB2djDgkjH6jT0xdvaSchXfBSpNPpx1b3Z9cTihOZrnc71iotYNsV9
3gQI9kHeQA1wyIgGTuvCqkrKtgIDD0LEJpxwYivpbnKR16e9ZCDRBY3fdD70u1nA7hEHk86UHwsU
3Dw5iepXka5R79KOgx+glVy1EyBdG8qbWaAJdFz4qw3p1aRgUUUFSjsJrNwgAEWpKdplz+UAibI7
eNEA90Kb37lyqE5743DGp7JKWA5CjcfgWGMD4mtL6Tn48+MiaxJjDEtvZvUR6lpgew+fKihsgH4T
6HQehEv4ZGBMC7vkUCdSzDt/FvYAoq2zt0/2bgsBglwDbjXM8L5FCS7DJXAI0/cADZlo9iEqHiHI
wasZ3CtK8E7BwVXMIRaKfljfNiV8ZKL6SA7sACJPxFNXq/MRtgt6G29WD5afQemMOQCJ/Sxaf1ZC
Okwkd7ccVJOEcbCwGMGZBETj02boDoJiDuDWrm4/tmbGWR7yft9gR7MoB6dtauBFK5SBrltXdQnu
5iqeLaBBMnSgyrQYZ5BvwrS1EWxpCExkLkp3IlywbAuG0Smga5VAFQFnNYegXGdyquYKcPQI5ISA
UpQsoOucCQyBSkI4CMRUNlm9Fk0WQpyEzaSuppKeP4UXcCK/C9GIsyVqRDoawFJmrEwctmDuCNS4
fVGGkDpDUmcTOoRhLUzyZNsAwG4c5PqUTVAZKhC4gO56mZAZ9ubJyz2v/cZ0Vm5dEdXZ2jZyw0jZ
pHMA7vzkAAcPhxC/UpHXW7LCMSYniO/IH6jMwczDOANNs+BGS42HbIJq1F2naLCjJbyqD2AuPaJg
B9UGOL2o+qhW+J8Z1Y9FDeuTBKInDCCaWwL0B2uU7w8045SrcDmnC92KufoYFAqKJHzWp3mN6wxY
jkpGHwa7gkKcQlUFna68lBvOwMmA/OpTUOhhdg3HF6/aO+3gcEBex2qJtrJsXBwGCzwMzVMSOcIS
PoQktRYUlx4DCZqZE+kTzllUG+5CQ0kWNAUcigUwxnwG0wW8ltt8xFclkWLrkV633QCHSRdNU0J7
eO18giXMI4Io4p3ZtSAi71reAGk+nE1YLjh7CtpJsSkJiuAGnl1eUgsuYWl0hddq3bI8EKAPm0Pa
Acqw9ku3cUyB/UwTpmUf6tOFRcv5yOtHGVHYmhUi4GmvGVSl0rqFR44I7BppVmfRMrg0gPbFQ/W1
j3kT5JeA0kD8NX2zFXn/2HP4uh2rDIK+iwsF50kERTxQFe29CAOa6QAVien5OygVmawOystgHs+5
GaqYzKLYr2opQNxvXINSBpW1DNczYD29BGxMfeN/qWnTTjEDRMAyKRDIcd7b6iOuzJKirpI0USG+
oUXdpE7MXXW2Fm7cqzkEE5IwL/I4L1A0ZlXYV3Fp1HBZFhGUlmKGmoJvrFsmYDz1EGbLKq3LfFR2
KGF9H+y7fLwLBmM+OTndRyo0QCLIUj+KngQeiomB91DDkcu8G7Q1G9nWi+xA+OxJ0lUWYr6KpiAt
IBUBthX5mQQQHGwaomd3XuNS8GMtI9fuhtUPwe1aRFNSjiCAnOalJEANbINY0q91r87pxPCaFVjn
wbUGNrcvObv5Bop9lvi+Lf8DQvpOBgJcc/iFCmEgLTEhyaE54JvifyMDDLzajjuu1nVrffmoakgu
RIub0YK2QgeIukiBp//xvNBb9Nt5D7ITZiKENvIXeAoUVLzKoRt3aH467CAGiao/6Rlq1UtXP/7x
bKCo/XY2zhCDZk8ZQjvh92/p5yKIlNfjrlnBQQ5IQNZ5kBWBC5/f67Mq+XlDX4ikLz7+79RMI0xg
V3+fBXz7w5kDa8DPAz7jfxEeUWhDOwBrTqEUTqAb6kuPDPwMAXGEoAWGQLdUFIIrfcH/6AiaVzCT
kN2hbgTDvpVLobIAPxmJCAZFFQnxn+B/9NKBDj9yAFEWqAQBbhKJAz34JkzyOSimUlMKfSNhl6e4
8vV12XT5nkYQv2SFdg0JaXjTWeU3aF7yvQA+/EG6cHlLteg+RKxy70Oi3ftiARngm5387HN/FMSw
OhzC68MCgT6xA3n6dnUSlBjIUjKC+nZk7mgZLZd9WOpTTRfQ93rVrFvZAS9wHfRcxH88N8Gwyd8H
F+jbAkXQvxTyAxM7HDHf7k2Jm46Nqj+GY/e27XMC8syo5FktgbCnrKP8FIdCM9gmxk+WSKq3qLLq
l8Vr/4mPrp/Szq9kXzSFy2qoRm6Hxo5Qx+sNu+Kl6NYEmkPocT63wynqSLeJwi6KoVyXx9XSQi9O
NLn2osRr2CUcTQgaBaDRAQRZztNx9FA8FWMZ9DEZANFOFcMfAJPUsYFWBCjHCHPCXeQz+I3AeA0y
jN6YNdKH7goi6k3RS1kmMgdATFQUvg+sDTJR85sRGmaaJPJ9XUD/T6fPbQQNJQG0jkCHkCHTbg3a
PKkDfyBTwwhlTT5PfVzkDGpupS6TFi/rLZRzWnroFECndK7ylNl1eC/mHMCsCkECikNULlMMBmA7
ELnWzVw2bLtIUDWDCM8AURjur+UYVFehUwqlVdGHHxoTstRoHtpUlIvM5pFYtZnIItZYQShdL7ko
gL/0PWtiSH3DDRpNCRUYPo/HQKubArQUPVwvoPGVCSKzy2OoGoabFtVwfup8qEkXU9Yh0NQLT070
YkNodCkUnqEUKce4sj4Cs1ZBtKMTxgFACShXzZTe8moVWUmZvoSus2Xjih4f+jtK6HWARgPgZOGC
NsCR7MYOIOitDQ62HoviU1/iaVNDp4kcJiiJQUPNMYOOm2uPVyCsAwDeva9ElQo68LuSD93Ot6HP
ZNMNu1VZ4zcDHqCDDJpNVkiwE8CcZOq1O3RyoBOAUMsekEb+jlTQNSPmcu7ihtPyIZrD6QIZtNBY
ad4+QDWlNsB5AJf2VEFbmURFr+J18oCYGLesAmKu35RFUJHzsVYjQKQqb9n8BllQabu459pMSU5y
EP8raBhD0BoyQOqrAAsLQMnVFodm/lTXU4ugY6FsQf/qNFC1M9dLq+4m1TTdTuopwhfO2XzvR0+O
m5BU0y1bVCFPV4rNnQ/IMALKGxcLUdEHw73Oxwr6A+TQlwl0qEUqG0argwz6B9azaQV0Cuz0/7F3
Lk2W4tiW/kVqAyEemgLn7X787RnhE8w9IhIQEhICgeDX33Uyq6wyy+r2tTbrQQ96UjHICPdzeGjv
vda3dqVTuHMz2dqXNdLreoQsTF2BCQHonu6tqkvrmtp8ML5Y6Likh/oPcby3Rb10wRGORoNSAD/d
NktrMPxE+nPUaXQK7SrxqPtAn9Zu7J6hs9wOwwbfH1RG/yA2l16pA1JWEMrx2zApYshqYArZagOY
OMCMgqs+s/G3qQUektt2xqf3dbodwe9sx1Yv5vtYxfr7MlM+5jzGgFs2C17kHbRgT3IXePcVCOuC
e9HaOLjyaokcmBijP+0oeVz+MXv/cZRzfPOmYAJj1ST+8EnINF99S7d3OUak1UW3RFs3HnxFKwn7
n7Fw/Yyds4E5Z3Mb4I+u5pzhOVrDmmGwDbdl/tbXXrYYaUncf7p1Unh07DZetAUWMmBYnkuwXZrs
Fze1ImfEmsOQUfmw9s0MceTG2WCmFv7JwQB5YFrjxWqrTD7YWA4KoGai4zJb5/kEhQZmCabPRt0p
YlPMqPgEeHaVYac+DLP5ygbrIYZEceXKfrTpB5nhV+S4OB0voID0YamzZA0grayZzZshXb7rkOhr
k6xclTBDdF4BhjjVFJNKtwAfGsPpDT5acpo5F/HNj1ieXCIjWZKOVfMhg5zF8jBr0eBTzWEsxKIC
ZRN09000VwOuzNrfwde3r7RzHnRY4+If8dwn0HuisNkDBtoJqslWyDD2d0wKfamaublz6WbHfBoy
efJDZuJd5m14iaC5nTilW5rjAYJ0jTqz4SvztWRAnWDDDCq96WLjmOVOUwrVf0oxqUH2WXH6zYmw
Jc7x+sYVsr2vcOCPKhp/+6OO/v/G8T8GGf6lHlNQ1uhX/vvG8b6FfDzq6fOv4vE//tU/u0f+v1gG
izsGzByFyR8t4j+6Rw7MPoKynGRJEIGnTvC7/tk9InyP9hCZY3RN/G+INUNohXPY9sChEf26mff/
JAr+NgIALf8P7VkY0lsH9hfGOuBhilEnheWPDxjQ8N8GkAg2uZpYH1z6gOhmcAX6KVL6sK+O7RR6
s+tYNOkcqoexe0+Aae8SKAW/vJdoBRTOx9y4dbz3a8U4lFz0mr/5TTL2HnIZQR4cw686o/WbQqtU
tHUS/zYzNt0PQT09bgsnFYxYEde5bkh6Xy/4j8WcYHA9ENF0x1vlvaQCZ6jy8ZO0U/RFFlatl2Ac
fJazhE53s+Csf4u6yqV34zZsQeFksjiVM3AEP8W2gialoy+qBJM8F5DB1nEpcUCuZWSDqGhgg39f
RLw0UBRnRe47UC1bPliVmn2He/tSV9CkiwgUTrczskKb2KzomBrQdYVtxZyc0ISOP1Orh5cE4PNp
TKfmQL34KQe+7tq0BUkTDDg1Z/QcB0Hb17WLusdEpJU44q9E92uKUlxOPmoxvUeTBcQG1WYKyafv
bsJ7INRyAq9DIAvxaDdwKDDFnIHBgZM2xNAJyPgcBjK+n3nsd+Hk0vDkOB/0Zdp49b6pLH0xaVy9
2mmlGfC5KSKlGE0sL3Jk41CkthLf5sU2OxJRYH5JmuIamDkfnO/PCdfyMpn0Ruaqpc1pMlZB3gF6
v0xuqjNIQKbZpW2yPQ99DXXiUNXKHrsw6dA5rEtOp+W4imUDmosagPpVDWKfAbg4Mq3gl2/RqtD0
ku2Vy1SyHB4aGDSQx5l8by2Mh7c6SxG327meUU92yyRhnx+oE2swnpo6RsOjhATq9wmQ0da4czLM
41hykBSsoINh1y2ulp0Pqn6X8B6s17w9Z00FIadhsug6vQjw4bbOmUa9amCV59ZNOHwlWpY2H2O6
7ORWzYX1mYH1n752Pi5VTE+1s/fxmqFgLejjWo3ytQ2Fi7sD86o6AzbZQ8Aa3whpAHiHaW7xa/b1
5uGJzuv3MFi2fZq21b6a15dAivE02KYBETiIu0GR4GRi1u2naqBnTvopB/497kYCH1gx356Zk3q/
ZLq9ELlup2DAq0kTSd/4Sj/6KWPFENZAvZqJFAyMwh4t+ATSOorEaWyXL6utPNuW1ZchSaFzoT/d
WbMeNBh0AG5uzzZodh0BrqlID4GbcJKbEO5u3TS/4m34lvpQ5LzSJk+GYMs5s4DUERZZSu7W+jbv
9fnYrugYxPYytWTMQ92iiaQxyqwV4SM+vbiIeCVAWv1kTqCV3S8jzYpBIcLFwct2HNCCdEDmYNts
0xFq/Klf4pchks9d1t5tYXXgaKAKQbfXNpkOOhj5GUT0M8TUUw/tu8wCiFYCV7/GrJPN7G0chkO2
+ntBiUdX5vzeGgkZuNpGDETsPYm2Nl96BS5HyV/AmkG29UtSCtm4lxaQXDaEYQGkAsrrFOMQbLN7
ZgDoCOV9joRFmNOMsqfANf1OedvDI5sXPFtmDOGQNcmBjmosCCaTY2bljy1dMRbTgJ8THJdnZyPQ
dVUkrg2fxNFlUVPirQif6mZ4msW4A4VcZpvurz5j4lPeTrPOVSmYboCCF2Moe27pkJy1uQGVGG73
xhv+PR2abwEZ51xS/3szqfBYp6MrxnaQ0CGztYhJxc9ubaPdiGP9aQIaktdbwk+dSJ+rxD4t8xTs
cUxkFy3IkhZjl0y/4VxxJZ3Tas5NNIkr5pUZXkI3HQLcqH2gB3dFq9I8R97ze+uD5w0RgJIJ9X2s
KS0Edw+rV/v+5rOAUUnzrR9BUvU4XYDCVy4QexF1ET6eZp8Na69d1KA6DBXU+xB8tZheZd8le6q2
6mXplntDBgtweBJvKRFvcc0BPpL5c9z4t6SmJ+riBM+xM3slpc8buuzHxZ50Ig6cigpXcWBXiinq
AL/rRx+v8S5GS3wMJvpqqhRo+9zprFSNnC/xsIDqDKNnxw141uY96eiWU7ntAs3QuI5mlxB+m05G
eBNx0d3OUkOyx2yMDmMr/LPHrVO5meuhwDGafXRQir9JDNgIMqV41QiroMXP9+k67+YBJENGp32M
KeiC0S7Lh9kAz624bopuldlBeredGj0dJyPOc1t1UC8CuFOcmLydyR7FTBYbcjWIoTCucs0c+8EI
7hdmVpJd1y1gT41iULhTO9xL1xLYQbPeGRE3XwbCPYIl7s63A2rCIt9CNh/7St/zeUNhFZzvqJ1e
5nW8Dm2qfsygU3i2fhNpJ3czvk/igbOjx07by7zepjAV7llTZbAF43i7+pjJOY+rwZRua8JL3Mb1
Hrjymo+ujr5X2pnnKAi7Pid26g2kD5xMM8yTx5rMI0QU2yTFhLpm2qU/rjoWZRiGZt874+5o3VdF
SymmVRe0eRWRN+gjt/K81KVOOPB+WFhBSt9JL/uHoDazL9kqWY2haBPuGcgbpNqx285+jt4YtLcv
YmdSHyvVu24fp0sE3ViGC1g9BhrriDoLW3PiPxRBbqKBOzyxZXoe4/5x6Qkpho48qbVxD51vfxtt
ZPeYMPR52JLfspHJV1D/Z0pg34T4eoD15PCB45UdFzCLn2IL7W6JK3uKPKE7ATDlkCD+lGfgzQqF
6QZ49Pyd19Cx+iAj9/W8dO+GgwcDDJn9nri4LiEH0DxuIvmps3R9SRcCmsxl3xF9gGGaqfQ9TTdk
ZaokKGjaCMRg+iD3SzAeQFKrPIqQbvDs9hLhhsFP8VG3H7IWBzLHx6vtqHZK/DS2+1oDkj5zCAW/
ReO8CzgSDjLoEImZUbJTYUJVZK1lTbEZy6CKW3kZtw0OugNjvo19fR8iWjN1VVcQMNQ757h+zhSg
Lhy3jXuC5ZHdyK7hN7Lxo55W/zrDI9yHvIWpxbeuvYPN/3PoMiD8TO5hbvPS2cq9tVBcEmB3B8Pt
WsYLaXeVSVAgWp6UE4X318Q06BHhE/TaR1FbaBoPdyIcN4RKxvVOsYUfF4gyZdoMP2StwsJhrA4f
jZnDFxyQo99FLkKiJZkgmR0YEIQ9U6xD8RpJ/31AauFSJ2u8l+gF34PFRit4RQnnlLA1elENmIde
xskXaxHnGrap5kjZYTgNJRoGh2tOOQ7LDVwkGuD5nIKbAxIXlH1EHyoMKhHe2x4S5flG3il0HkWT
tXMN3a8K1dJcrFvSfafm+oVDqLHhPRqtQvXzu+UbhK3lp66SBIxbupVqMn7nkIs6Vb2miKbEHHoa
gEfLzrFALIK3syml1iL3zH3ME5sQdTAu700VlbHU0FKqAfWv08eG9SZfKzPlJgvlMZooyxsr5nMf
LEhuRVfRiOithVp3gKqbXdpG6QtyAgqxHv6ybs1ezoN9tpBhDkH45WSDhklUeidU9RbWVuVyoGVF
WISsiDHliJBZNovqbJO136WDPEJTQALQeqTtOA0LTeBFthALM+kHHCctkNYsmXPIwjkyeM3Hwqe7
BA3+PshwiRU3b173eoeNEJAgW3VZknYtQferEqOKwONBQAnWqUFNlPqkNXvmi2KHpI5+yN69AYSP
H0iyPU0Kcwqd4nUPq50V1kylYQitRSa298T6eW83Qt+hQ0BTkEq9wRZVBeQBlLqVMACCluSRloVo
YphWsCb1HUD8NzUYv9egiotWV+3PzoZl6NMNgUs85V4m+RowULk+q97SUN4NjWPQjvlUuAFp1hjq
TteMMH03XTSko7il84Nvxma/IYb3ZploS8lcvR8QQ90xhmaHDlmcr0TI+67G4bIundrzIB6uSVZ9
BaOtS9755NAsnX8a1pTs+ZiEt1QYup7Q8AdgjNfer+4K3bFQeliKDbhc3rBgvVLBzwQ2XrGBtAbV
Mc+ANNLlLovSnxrzhgzJd5ptn7VJDmk4AiidUIap6PaAOk5V1s27jZCDbH4n2eByIErBXQhm4jh0
9nFob9Jxg+OxQVTGQTPbG4PxdqY2OkTTfKAaQGQkxCULIxRQEZyDLnuL0wZUTLt9+tT9qFz9pXWH
50dHT266RxrqTc/bBBikrz8IoXPhmDxN7bYVdZTeIeP1LTMaMijXhw7FEWmfzFyrCroP6YPwjjHz
JBZ0Z2QUQTG5bQQindXBtas0NO6NPLpkmBFXVH5DSRAVvi4qwQBawDT7NcvGk8UT/LHa5lfULXhG
KihqQItHCOBMTnPexAoSvVB6B8VeXVGykPTzOpJo8LRNQZfZ/mmBWn2ciR+KQCTdQbSkthAqbdAU
uoO1RJfwBonMyGHFZnhbHFSvGeTrCV11d+Jp0x8Y79nerFt9WQKX7G3vXiE11gg78geeOfHYtyRE
bmV0l61pk7OJMnukEtCa09W6jxdmX1mPuFNm6SdmeHHf9QwDfh2A+63nYh51fRf5FIYPQg73YZCw
3bB5f4i0z0oxY1qaU0b2EwdwjvQJGoC+P8x9xMraEwxVAyAA7GasS2gbgLyj4KFmLgOwL6IdbWT1
kIRTckzl+pUpx3NF08+0lrhiaGrveyd7IO/rKbYzcuHLfA2VRlsxNilqMf+A2diWA/xvZAEb2Dkm
7tEG2Q14Fn78yJcC4ndRJx7tHqb+PaOihzJAC+292Dca0VX0jadU9cghgEbY47iKdzjNV9z6uN9J
IOqiMQ8YprJnB6fjgFEYikvkxfe5g2uUVwyaJko1qhAcHYMMIr/AX4IBjVRASRHNzF2nCjJj/Lhl
Ky/pOgZ5Usv2OHYsLKw1AqT5GFymbpjOo45+HzZ3v3Jp89tsQbf2GuJ03/mtVo9QtS+bBpsueAdo
RMqlIAvwMyjGU9kNGbksTDy2VNG80+q+TtJ3nfEREY1wKLzB4z96v+/D4FAv0DuA9WOWiZt1Dw8D
PypzQL6xTXLT5gmZr/v1lmOwa1VudQQoasCcRaO+UEQB+psafD0JuSYai6DxOJXjoDo2SGXtts7E
aFrW84I3tXCVrPLATTgj49CWaAC/5lR8tbD7MjY8+kn7UzuutMQIecER/Q7wsd8z53cYtfAkh2ta
TPO4QNlug+sWOnrI/AIZZUPRZVN0siZ8XgU5ZYj7bnPSFQOCW3AYAG/+NjAC2WRZlmxPZfiKs/OZ
rvWKbwRgq0sWTF7ZUtQW4+CEaPa2mdxBESjDql3ODXziPGb9F+Bx/iRqghuZxYdhQXgtQbr8DZbp
Y7rxqfQmpGU0BvtpjFO4XFYkBRplUiYyXXMMOOJVVc2vLByu40YvXZZ8IjS0N1gzGqqDm7LfEfc3
GHPbddeHmyhGhX0Eoi9CYUS5DfPvZgLPLUn30Qyk2Q0Mhs1oCCKkyE9IMNl5ugkOTw+h3rxBvA+s
ZfUhtHi0DQ7oYkQU1yMIyNIH5WaKGGmTmNzXkubLjKF8HlaLv4RKbuYOfldghl0/+t6WzZTmy5Bc
jAovNkBsHX4sGrFOuj1UnPqMkhXD3QnTARV6Hdwd0Zs9sJFKsH4Js6dWDtVjhlNtgh0b2lihNR6a
LPfoyKdXwhI17hWwuXVvSbfYAvo/pLYEM8KK44O6di8YDweKWM68xkhZ29qRNYAVkLGvsfNpNwHg
QibTuj997//bev3/e7G3H39ueP1zBezfNPUb9Pzf6/D/tiLzLwr+7d/9Q4lPEhAZ2FgS/wXW+FOJ
D1MKxINyqDFAslkCIOOfQnyK1FvM0n+A30Av/hF5CxF5iyhwEB5iDQ7HLpz/ExU++juncPuNISSd
JIReAmLkD1j8r5yChC7Th0sX402rJoe52TC4fUVg5nZ7j2Nnuk+4bfEIYWQdV4Y5xMeNxwxSBV91
j60fBFOI7xDEbeLVlR0kwuG4cCXHexkrQ9ZcQ6g0X3E3CcxoJEkk4gh1mrLwV+oRm3iWjU/lZ5bF
pvoRqWhIrjWWZ0BpU2E74qNg7YcFyBAG09KXtYxtZ3K9xErdhSneHr6rlQrXC8X4LX6HsISVAMVf
bul/sCr+ngpkCeAoivUdCbttXcPl+jfOJQ1V65qkyX5Vi+7FcJwUk+woAVjY9IjVBxNKwdYarEuS
ATLx1f5//+v/IFX+5ZPg96cpdu9SBiINdwof5u8sySaibEyCpP0pQij3mN41Fvk2OfgXAh3b+qW2
U2mbqWYNBjWyGcz1LFqBl4dsS5YIiy6AcECW0MCxwyuPswH/7X/4kGCR/mLmQP3G1eGIHYBaw/OE
LZx//5B9MDWVgMD3A5GZOPlgESSJF5p0cUwQUFQ1Pc5LNveqCBSzNM1TK8cUu2y2ANsnpqj36ZtA
R0Ze/ofP9eft+dfli+OA3hwmvDQIS7AsS/4NxQHy34PKb0aAfFgLM+5o7OeAli5ASdC/j1sPgKfQ
Y20QZ8xVBcEnyRGZQp254EHGawlqszOwR+4o870IHlUV17U+Yq3BEOsr9tB0oV+LivqRfkdJRge3
s4Kyftgp6TY6FYjsJCOMYZjrrURzGOooeeRrWqfDvkuymUQPQAnCwWNWaWaO18jNSRtyxI9w+444
9tNWlZIIY/tSIoXOQS8Q/LMGXdeS4o9aaiwEyJO1S5MPyi2yqd0fV3NpFBUxkvMYzxRyWZQoctQg
1eW1pw6XO8QbB8YgGmWMH0AEHSKEPrctwH0LMA5DhO5GyLRbDiuc9y3YpVQKl0NCj/AxkmEC95wH
3uN2c1Hjf/GqLri+SIMOttqnwxwNpzQgXQLEN9P4lYBDRTSfg4VWbV1Ir0aspcCgK4V8i4Cs8Oia
rBMYgZNIAswq53icLZ5YaMLdhrloWcdoKJvOKT4/L9jbE8F/gcGQoXciTtdLoGAG4kShj3zgJl12
9ZCA2n2NVwiE+jUIVoULWYVdQJOrnsZFJ6+tQaeOLSYpw1mwbyzEdVGoMBvt72tKhzE7x4lf6Afc
9XXKrkwhgvbUw81HXyl6bKuREIuCBPwM9utkA931esW9RbSOboiFgpo2AFzgEGK9VbGytVruOj5O
0G6sFEt77gnPLCmw1AiiFgvktHwlgerWpqxYZbCmQ6W9st+gT2fE5RlCQ7j6m7K3uzb0htfJXaba
FAdCDxoKzU4VuxB3XjFW4QatsGLwx5+PhmxRiz76VHZJcLBctA6JOxskQGvsWGsYfR47GdDodGTm
MO2szl5Mz4ncKyihcd7U9fISry10zbVdqgOUighLnaLtBAljPjpb62cwP4i38Li5pi3E32Jgs32t
8FAfWR1rMFqMNl8Clse3Omgh3vGwklg1FE2HEL4x5N0+vmQm+NCw8aDxmuQuuaEzKWsa3N2AYEtL
6hn0xtY9bEICWsaTO+2yNYhA4IyJ+tEY9wLL3FwsI/VFzSMSLSNGNTey+jhrx8uGL9lTapqh6FrT
/myxCaKUjalzsG49Vlfw4ZxtVO3Xqq8gNMMIw4/OVoxMok/3C37kKSNr82W9dgcKKufnwDuJATqU
W74C9Ng3ItAvBlYxJLoaUY+cRLp+W/yWfUpQQoD4nUI6hba7gE7BmQW8aXNNSHTHpngD7TUCA4BT
+wSAvJ2Qbo74z1ABj87TEE38TEXTYpoF8ROOCpLuzKbT7SgosZbHnaMRW4eQI12yokqB62XfWjBA
6wm1zv0YKRPhDlL2BEqpVc0KkCTOfmVTnCoorcSeFY9BzTBYGE9QmrsijiF7xeOE0ajKGv0ZwFi4
8ykLLpBObk9oFbcmZxB4z946fx+k3XzKlCbnFmbJzQJr5c9wWSIsfNiyEKuQ0Gt8X8yw/BoI8QVt
w+1zHAXkPF4ZtBSAyvHkAimVkBjBYwOJhFxzTlwNtTUITXtdwxQHsTLwo5dIRmfsIMHWDusHu6fG
0QuIeZ+LKH6Pl/VH4KrqykK8PvPoplKlA/T32qs5LeNVY2BLp/5qGma/rwZKlwgo3GUEaDooIl2R
tjWgNeIi9jm7QecRlf1Be2Q4aKCmJ2AL3dPYrFNXdNNUvw2w6b9ZbzBZDt5BIAhvg6vA58OaqyyB
JWK5b7aC+Wx55HRsZIEsuPgUymy3wJp6x9bfIb9Jt09cs+wEmQNykA2qM9RX9jlmib+7ie8wvGCf
4JdWE2wqMhRr7eq7JCPYlIP4OP+0BDnCMhsMqP9YjMNjsiTdHgd9khS83dLjhFTvo0F6d4eAi32j
ujeH2fnwIMycfMIHfFsg6bxtg0KMH142HKVB1b9WXJADhh3ndjoO1pfJcizksGxYL2FXT3nQALdK
eAfjNeWQrODz8TfeT/wr8iZ6FVhL8jVv8/bL4QEvZ0R+7lklokOASgHZcpheVKRJHi/9fEfs2H1s
gUaSBuvcVgRjNoY9JgFDLcPGNxTKNiOo2h2UkQCWgxl7cehiZ98wJ0f4/JjgwqCP9gLT93cwysMj
7xt7DFfJX5Sy26UexbDzKY7cXPSqvfYsmM7WseURERj7arOM/cA2HhwOdFjBiK0KL88QLQ8hiMKL
t+lyahcfaYSMsv5QJYqVzZCg61pw5p027NO7w4oi+wRss3nLcG5/H7ZsAnjVwLgBh3a/hWR6RKlv
95JXMZJPMoyKSUEoz7YVCyOC0Pb7rSb6seuy5rH22mAjjpHB3mKb1HczOQYxKd62O8uZu7TV0uUY
wPVrHW2w2BoE3HZR2mXHUGMdxWw29pDNdXRonCU/SUUzG4CRZFuLvKXySI+WqTMqy+66OJpTRI2w
BkNOCP2b6m4hpn7kSMdcYQz073Kyn/g3QMCmNnzHJO5K4VJx9VyMSR6bsD1zbeiHI5VbCtkswf06
p3A86DwPh4ZK+AK8CdMLw2K2DDKt6vlZNZkptQeFjO0TzVJmfFPgCLaJz7mKqv6qEVTAri0ypLjW
SbBMFknBeZH7EITbcurZoB4iz8hT2nPkfhJvGw2pythnUbez2lmp1+ai2k7DWbJwWA8gQkJySOdx
3J7XDEZFc7i1HkHJB68lHMPZ6KXusMkoS8A5hyk6lyJWrprvMd0LmKsurF+XdNPwTQKZwOlZqrBc
QrSIlwms+PQet82WWZwj0G1ibHtAnpzU1XGekvQcUx/04hU0SkXnfPUD3KkzxWEXQPdp5vUwIKME
fWEeYweDpO7ALtJacgA7pKolDCnG/UsbEZ7kFFjJk15Dsh2WJMImA2T1aHC3cOGhjdshSO9TieO0
1OuwAYve2rOgE9KsIVZmTWT1o3iQK4FmFOHy94FXZRhQ1c0d1r7RWD1MExPZVK6JAOwBMGfUeB+y
DaanC1eqdiyEDXKHMCEWkKje+K3YJg9BLFLr9gLSQ3THvmWx3tVLvNx3LXIOpfCtP0Y1EjIlAjJN
mo/ADMNTV1vT5cbFUIbo4tfXBDLwlcTcQ9QUFeKwoI8jW6xrnbyHhtif4JAEACuz0oPWFbgxBBWo
QxI18Q3RsGaJG5MFEGXyDNdCp2jMXLa2ssBJOuEv6IC0vv2BQ2jIkl0DFiSP6yEENd6pNEybnaFe
x1B3yZy4N5GBAz6KIWOf9Tx/bFtTv9WN+ai5icFNDot6WRZsqkCY1R4CFI8Ah0RiX5Is3S5ypfJq
o9bt58bywgwGilqaRIHJlYrVi+0lTHibrLnLWrjw2OCifkxYQ7FPtZT5UPsKiUzUlSL04zKUG4oN
e+RjE72ksbW2bOcMO5NogwcG8lW7/Ay16Z4MIG8AwGla341wjl7cAMl553w9V6ekVyB2iPL8pLQY
4PgOct/dFtH0XRDu+NToS1fF5J52nmHNE0J4uh6DooPJi3wXrbAQ3aXusHlKbysnUITLgM8DlluF
ib6OXbZMJ2MXrD0dl8DDf8ZWG5aMWE7AQ1VBUQDp405jgi+3WzUJX7YK/1cSCDNjB58g0GEtXsoF
O9E6e0WVR/FvE4TeWoH+Ah+hekbVafcOsfnC9aZ5F20dfmDjrN//wWrogKt9alLxSERgYdwnQFJ6
9SYFtobWGNz2Ka3Ed0RcQR/G2LfyHek5rJSgEdKgFdjgrGilY+fKUHzpOqj2rMUWMOz/iB4ADrrz
DOH1R4e9rX9yFB3CAneImMJ2NIM+RZBT33UqKfaS8Q3se4RA3n1SVRH6VhyOt4cQNESnMIhhQ+ut
ans6fukZvPUOznqLCqUwspxAmQO4/i/mzmw5biRtz7fi8DkmACTWCNsHtZe4ihQpiScIUgv2JRM7
rt5PsjgzYvX8kts+cUdHs0WWCCCR6/durUqnDtu3peYg4I+ZhWkm88jKM9LMvSqa1n5JkgRmhV1w
D6usQD2yzvm968rz6BPJ3LjH0uttH4/PaKCMbrB8fyibuvuMSSpspbwRwnw6MQpCIxiHg9HlQNIo
GQ6pdO0HeOcJDmlD3q/wLqX6j3vfSz+AIDEjGQB/fWRXqzpyxWXrBuoC+MUqtN+HrS6ntm9e0L9O
0BQdxcY2HYrpW9fNjBUGJee0vnGF831AyjNAoRyGbZUNONJK3NRYXCnzHwbfHX44IhyiXekn3QWI
peIsy3ak2xSRRHtpyDKL1+YyuI9dWxRfQUInlLyi3eAyIM1rcGfrvuOUF+6ijj3cG0I+sqn6wOxX
Qd2TCcQCOYVsPeHhwPYWyWgZFOsFXrUzuvIG3tpQUX9vGzrR2knKJHPyYRcPHuLhMl9nOZs0tdXH
WKQOs8SjaO2ia16+VNhv5Dd2jePthlNFlDOl4awA801ZfYxSyTABYpwbbIuQmoBNpOK5MH1f007Q
aEAVx6gby6KrPKk9JK+ctico9nAhSrhVPguuO28Si3WrwF+IVX7eVMMclfnFHESUdChkcwBrbouB
MiYuBm3ch/1O9Rj5fonj3AFCGhkquAdSoROVWg0TOqRuF7NXq464wxnlz1aiHwULyvO0rLauxH7z
HvM/wx/2jZEhftioGUpldptRVOQ9ODhzppgO9H01ouaZFI//ozTQr9GObVbNm7BJJveLyxE3uZcT
vfXJQFNl3EMKoMxg2FY0NRdEVJichAGcHE7CjMPF/x47kQm265fGwniTFiS8r30zJkayqvC9BTHH
9DODSycU03H32CcUFILLjg3ldG1mIba56z5ue5nvFyS1vC2WPKCBFwEXdChhD6Bdqi5Ez+MtK0LF
bLvVXHmcnO9F5zapt/VqmaTig9n3cq6jjUixDFxzdoglaC6IvJ0gp92g6I2v7IRTwypqQmbMGZZY
C2lyn3Z+Oc/NLnEGW8gU62mF+42zjavJwWajGUenDqkdVHVwiZLKCbb4fXqw37ohCmE5WI4Mna0/
L8LZK1xtHpugLx6MpW47LTAwIWj0jJ2t5SXld7PStqq9ayYq39aetmgdFNaB2upAdh8pIvbzNuva
5gN208Ota7rDQcg+vaxNhG257fVXIBlzuW1E2R27ITT3giryfYYg2D9KtnD+SuDx5awmXMiqvepM
e91NQTNidmAO+Xd8HSIMFJWDwsVjHe03nVjmuxa36IkNgqFZW9gZrqOscd298pyu3ES4OL0YSzQB
A1nxKK27IE8h8hCeV31TeDeoVZuBBJvVYgycRmB6Jlu2E6o99HgQD99jY9IVF3bUdrWGVBHvqN0O
kbEreysIH3pbhtU6MhGTbB14vgcLxc7XYigcCpZ+ZMf1moJi6nJCBaK8LuHaw0A03b770i6j0rbc
TVQm6wqD04ENkmVfOA7FrWtMAeA6OJJ9+NXU9DCsR5H7Wz/3ig9G3NarduldqBcoUZpylmt7xrAg
qNwQfbkBt3sxZ16MP8Wg6FMgoaYWWMn1FMxelmxQ9I0o/NjjE8RzYofpWc10O/OyUXZEQbjN+nr8
YWR6U5BnTXwJedpunzhcjslHFP9K77qEnR7YwXgfFAZh6QtTpJj3YnCyu3oU0dVUGvF3rJRp+WBc
pkMXRT2VkWVJp1WTmuNDMLn9LVKohEegtC1Xo1/W+5E+Dbkyd8M7zcD1N2FWj0eLokW6GUWcfh6F
A7bg5q1zqBwcQeSo3HsZxTUqtcr84qnWWoX+tGwSVSz3jmiXeeUE7nwNzoKVst23OCys8MdD5pQO
4XCMPYUiqa0WiDVxNMJlH8MiwZWC0/C6qfzZ3mE6CIvCFIANG1xCB6ZeNIpUYSCcR/1KxC2E0LhC
ZiB62HuxbWGtZLpx4++yrmg+jRPisN3cVTxlCXH9yQE/jIHlE+dGwlSAe0wUIm4Pxgy/1sujENM6
dOzJhgU9gytCueR2KakArBavabxtPiwZJEazTLeLhNW7gpLYHhHIls1mEM3PsYXPa0eICsbOnb/6
zBbDxYTsHraTHAJofarruZyLay4Cb6pApV1fiSKyL4KkyP0XdA/Q3ZUVhRdwwu2XuYDfNxlNeyvK
NltbaWA/y6rrK/BMzN2hpbfQe/zRgVLUj3OG+4wKsH7tkzQomH+VKC4yy4Y21nmj+2hESTNdU7nC
EkXBr59XBUjo1zSsYuDJxlLXdYQEeOuP7syhILQhvcvIxHO4hNX9KXcnNa5ZN9nVsT/fJEJJCGt5
5N2MAqkWdZc6ug6KUnwBgbXwke6Lr6It6y8Kf4JVQljSnd8xbIIwHujyhfoa49cTs7eajLXBzuNK
IX9dt9RdniqA0aPKGNRQMXL/BjlB/aFzYeBzIs8vqQv4ByMyg0cqxqlPN4i9l8ZeBJ4iZns3KOy/
clQ60IeHAF3qXJnl0Q0rSjx+2waHViQV/mmhARUTs/BpX7n2UNyBoKUbRXFro+jqEOSF22/ZvlgX
8EqSXZmN1pckmqcvYdRZq6aFQIftTr4tgyL6CSRmbhzX6R4Ctvt7y4mslzoe8i8YH81aSkjD2cLA
xtAJriZppPsGrdtqCvrnuqy726Y3Z9jFXW3iqqaW2zA20G4pyyn3rAeq4pjRik3guxdU0YzLUdoK
t7/S2gQTBxV8WStoOYmFf1tQOPdZIpxy7VDVPzZNZblYE45FLsS3uaf6j5swdDypXligYPVtwkBE
s/+FE21dNnfKaWvHvenwPmeWb0k0ksBYEkwUlgjmeyWW5k3WiPrGmWGJzPvRnpCJb0RtTl1yhNeO
YdAxiLK5e4jSaUQPVzl1fsjqAL7VOnIA0A08YlxnVExeeeg9+WVpdEc4oamH30snrYVtI8x8XIJy
T5nTsYcDHrkrD5Rz5zjVGDx5FXTNDpuovJjwGkf8in86+7yqpEo6e3G8ldKJa4SFOdv4bDfN4KMM
GtItHAhoQ9LUP0xpzNqYjrK+H+Pzju2wpkmmcQ5w18SRBbhBH5TAIHEWLyYEexF0HGFSMXlKQUkZ
oyHbEBcRcO6zPZFOMNyzuu3rTTui8rK2ZoOfpnzp82Ww5hW/pUnn9Vg7bMlWS5MwMxxg07tZuKZi
rZ/E8WIzLPZJPA2+/Nwb8WKj5YWbxs8IzPE9/OLhZvAlm9uo8NYTFhL+8Ads8z20CmqI/4QJdAgw
R5ClqUHzX+FnSmVBZyZx9aOsGw1oDKnbcOwRSGdbh+Np4vQKLosJtXidpBkQ3R9u4L2Hgb4BB3MA
J8AmAZQQUOj9DaTubPtunPrf89MNlPQT+h9cKdwt90YNLnbiSJziYP8DmqyB0H/DkSSoEm4L1S0U
OmJIA/jvrzglqQGXTRjfPVjbdOd4ecUBiwBmDm4vqmOfm8MM6o6/R0LfN/XrdZ0QP0rbNW0G2vl1
YZPVfm2I4HuMWxFlucFsivZL4nA0i1cjGFB6U0WJ7utJguDT+8NjY0h39tj6HQMQY6YT2LAN3j92
7A6pYU6J+G74Be5Sa3c0PfcZygEDsl5Sv7iGd1dbVyKXc3+ft6YJJYdojYJG+X1DvH/lNIRr88Jd
anQIH2333N0F7xYzm/Mq+haFS+WqfS2bMpq3RlTqSQZFr55kfn/Jvz486RIeQrzADE3SWs+Ujomf
RAVaMfXd8Ub4ELvZ8hYLqr4aAaO2aRABx+nEDk4wrceYearNeVDhdkhrsxn/0BGsM84HDRCaOIBo
SoOAeBKc3U0cLpkbNp3xkqSKM9KB2VRTB/AATshC7sfMWZx1WlI5h/AU2oK7clMz6e/LxsuovRtU
ou/DMik5nIOAK/uuxAi5ffl9m+mR9+s4sSw9H5gOFsawXcj7ed9h+jGiIg1z8mUCgKQTmH1u0lgm
iAvQ9KQEZ8DGzjVcTZm11l9SXP7/bmNZIKlQ8nASQRbrQAJ5fxsguW0346isie8GbJcMngcg9DCb
nKMvBF5P+TPHZZU/l5lbwT1RTaks9xAYmUGxVOLF9sqRmRP+VpUuyHW0g3Jd/omAcd7HyMYSnm9j
/2Tzhr1zmsMkRlDgahEvbWR7YP36vFb0IApd2uBZKmfJzRl+OfAzir4lzp9BvszG/dg00REyWEGF
pFw4XVyUCfs/TPFREEdQsF3TKO5wZ47ZNiEanlitbCPDGuGDuYQFvzUHbKAI8vv3b71nlDBTIfeC
U0I8lCAOis76vuXpmZUcqqF58oEhQbIbVMl0Rc4a7DnX1uJr/gP7Cc2iKKjH8TPEGEwnjRVprHsa
O+HJXT+KPw9o53wWZ5GFtoUW2mLRYCI56xYggi2nhLp5ahSjCOSMqqZzZePkPV+Itp9pjpBi2vKI
g/Q8+6ue3AScE5jwR+8ulktkHNihZQu+y5Sir4PU01QqaO04ye3z3tWvp24paVFv1+Wtu0Zl+fK4
FF4OrmMWhab3pLQ+L6iuQmjsK4GZ/fIYoP7j3QmXbVHEURKtc7BpqE20O6ru+t0RE5NCxZKvlw+D
2ICxTvpLxq+o4W5w56gLNYuqa9wyf54QwZF4FQ7KGjhz4eZ5qVQOHg7/V9nslOOonA6xAw3paxVU
KBc50lt0Mj+IYWThJlJD5vp93zifwml9n/IWWwbH9/BFOusa7CIxHAX7elqsEir/asJBiUPfWGd1
cRS9HJkofn/F89kIAxPHtAFmMVvS1kpnV2yV2SZjKcavgsM5nXHsHT392XCY6H7eQMTSE+Al9RIw
mb5r4yv/RNH4/W1oG/x3s6LwPQxcWLiQ+tjo+8/uYyFBBQWsVz6WTlV2rxYvrvGDYpNkNko46lpb
0knq9BZtVcyM0yRuHW/joLOHeoWIeUTY1tmxvCiiwLufhCqwv2lHyxvuusBAoyddkmIu6ETUwjOg
VI3oR56lBzs73+EOVj+7i2OU5Z0e+QNS8Rub9Z6MEpErMQ373z+xdTavYWEQmGw3eGqeVljna2fu
RUk1ytZ/IDvGhO4HqGFD98Otmn7rsMlyDok1gtRQWQh1LTbuXjmABocHPSr6DJ7RfYSijfu1ZQpn
5pA2HJGYIuUChLiTuKmy9V7cWdshRyNiFTD6GVvMR4VJDMPo949kn81sATsgiHLQ4FzeoGWZZ5tO
CV9pqbPKfgi6RDC2uibWN9AZotdD93UcE1I5c29RMukhzlyppxTVEIr0bCQWhEe8d/S3aolvzHMR
Zr5zADPW7SBn0IHrSE58Kk2EfsQ5xtiWLDgfI/kmUAMU9Jn1gsf9w6Od7TJ5tNAiYttiqJiuw37v
/aTdAbD4RV/PD4IzKc3fKUnXwr0wrb91ZpCDA8xdLZdH3670+lgatcULmbyyiOftUiJuiHehMPrx
gV2qojlAzgS9TwwLswnijJAu5owYGDG79UybhxSnUaa1jh0JF0y7yORPsFEtmgKqDE3RdT7l1rUL
RsuQSNDX8qdT++ipMMdl418U4NvTHuVX57GzMYr9omB35dtuAEEXg4uzMWqNi+PNnjQ+DaVfMzuc
tre4HE4D/vSBzXnnD4u/rX/lL5slfUlHsLE3WZbgqZ1TVM2sZgvZTP6ntrfoIUAYHR2KtZ/2cbLG
qV28Nw3Q9BWmM7DfDsUQVWxZmPRopVFNRXfrey2HafAPJ2AyYEAOd0DkfIpyHwO/myoWqrfXFkv8
J8bVVAQVY4VRpF9HnE/6RVDs1wfacM6g55kUHbgTF1RgeUSorRm9v29t3Ez+8vB6EWCSsLBN+euJ
iu1gC2EGXJhCOqkYGKvixLWO8L3MrmFeOYq8v0R5TbAKbTvE30wpmcoPZtEL/KsadjvGhYpLw7mi
XotwR44wJL5BVjIPY9Q7HsL/qi6+O1mxqLuy9kr1PAJgjTfOYJFJsQmyKkSnKtk/tv1uHF0qt0om
0VSvvNIsrUthKitEaaCwZcumridHCjGQXHDhrAYs0tbxlA8MhmFR41yQWYaAMdshBOyde6/oZgfo
arL6kUyecEysiP1bFFNoT6BVFmt/KcZlgQBMV2woQ8yULcGgMm83hH4M6Fga0/Jp9Eh9eET1FYNG
OB0iw5nzaT0jrenacBPiUpajfi7iA8fkDstj1JkXUViZ5t4arcTe4QsZJOa2QSfjPMzuEOfGQ0gp
Zvo0wY3troy2q4w7Vgy//+4qz1MPiz/EVQ09qbaS9mOINUu+j1J44Dtyq+CFrcK8Fnay9sHTZPBi
lQDp3xNspxA801Vm+SPsu3EEYy2wcskoM1fSxco3N1383qIScPIarqCR53sgNtDh5EdCbkVHK08W
si3nirCMgS4NS6ptko/CMzvP3FaV0zQ+BiVRmhTaHiKHsJsNcTcOlwiZ4zTdRdA7e/cuqsBedOha
Egc7+oonoCEMi8abijZIR7LJUGNQtUoiRdH2OMatkaT7MS1ZbYDDwWjmDdL43v1SGz0A0ZHOMRrR
eqTSChO7b9h14Qk+i2Dybgrb9/mCrlV/00jTgi9mKBwuB27jyJell6E9fMg84szsg6XT3Xwikdy8
9/cwky1yllxn0Osi7N2Ux4mFy6LyPEWzZ4Z4CCehG9/MYzM2/m0WGdTqdn4uDLs55v0cBsONB1cu
DVf4++ldta/QO+WPfhxFxgJ6QVQWbn6zZMq+YtaWiXthiEj5xaWVytQqbslkBFjYwskd23j7T4qw
sPUtzQOVS3trxsmcyo0JZ0EFm6qD2Fh9sWPQJknlswgBXuJAyrXiHEzLolpOWUHW4FT6l3D/bFlW
UoZ6T+8kLU+PcyDYurfLklG3mMBNni9I3jrjvip9PeU7AzYx/jocu5oOsIDXeXuCYko+15weNYFu
SfPJTJeMWEvaiKsVicUhs6IiznuxGvTl7mermHQ7V06YUbwjUU7xKowKSpbzA7ZIyIlDpaSXQWEN
EGLhpxAkbo91Dqi+7B/xFOrTivZCbFXDvVoca7oKMCbgVlLedAM5hp7FFQQ/ki+RMekO5hHJyZsH
5eR7RQh1sdsMg8VHWWIDOXIPQ9Vy2fXb8yglhHxBmoC37tqFe+zd566DvfEakTgFoFXjw3M3t2+9
B9MRXX31M0M/HBD4a2P09Bq1ftvjhu6ieee2aN38SpipMu7fmto4ffyfjXz6HJUCO7/ybShk/tqq
YG285KnXpESQVWLmoaW9TFwrtkF+zHsO4HEdrtzTiyJPsKOrcfKGS4wrGylv7srK4UB5N2HZ17TS
YJcFH7EbamyKYr+IhnCVm7Pe9Mb44vBNiq2mBO54bcG6YQQxr52eKbFTzmjrpq680TpQrNanc/P0
ak/dA4ZmQft4ICh8cf1CP/xEgCf9NLaA99hIOPj0QDuqYVMlD6SnQB6Cx00aIM176khLP/fcJQ+p
f4uVKqBBzma+oHe1XaJv/dSgBu49/KEuRO34W8N0qzw7UpL1p2Yf64qWuR1TkLvh8kSyb9qR95sO
UNNfLC+u6D5QK0r98ArTcu+mRaWhf6E96C/OEAd8KSpTD4dycfX9V70XJ+NDTyxAnO6qGCHCfSKF
FYtD3s6+1V2IU19JM/L7/P1bk8PBUNzOdGLjswLUXDxr0px1frBgMJoP7NyyAKtLaXRVujbbOOLi
bpbAUoCp0lDbLCgYULI58dH9Wvu/bnrWV76Xzz2eIruczSKKSBG2xVQfCHo0idAtQkd7YEdtzDkf
onjP5xN4G3xh0+gW16Xs+e+MKsJ7cs3RolSEUSBqhwHuBUWBUWVc3Uqo2D96VTRxCojmRfd9+CVY
Hu0mAeIBE10lRAVti5IlttxORgVmBbTDUjV9heVPAs4OzUWdYxN2Et4ABmIZsOuTgvPut9lpSUA7
NFlCc+zF65iRWCnQ6i3EzGh5FElQj90DDNJk9A7Qd/SjT2Hc0kQCulzOE+UxuTdbbzE1kb8DTONn
+KLpXkO9SnfxU/00aHFdNFcIPfXzdoRf8UXRwfm8TCmF4sJQLNSVQ4dY63BFyWL2yisBGMcnPJga
dOrB7Vsqaqciy2K5BeKNvkLCgcVUJAl0wmPhtfQWcSynaiixhaJeioqCo29Zcnaq1l1BYcK9AAfV
46lzxhS5UpwHHVOl8CLwOvJimWlw3xKebrw+FbpUYOPjjWopK8AIAZ7mgqf8ikHrFBkfxqhVKr3G
flIXKZGHMP34eSQ8iAmUsWaUvhEhYMnOGzE6aTeULiyPOEiKQMiQYlSjUIFYq3n5i+EsPBX8Nr1s
lJiW0GqwIyw636klsw5i1rVIzRSBCngLaR8f86UfjXvFZpqqwgKVx3tivqV/GWOz0AKZY+pnQKRh
MPlzvNRVqgLeiK4FhCQlNE9eOCfSenFwOiiuPU82RMg6NlwM4yf0YPxOAZFCgRNoi2+dNNZBYfnq
kYrkmHefzFhmcYyeYxbJdDdidyXk93BIB4ncKEKggoYDwVCpLUIJDX1ccIFz6lXP6gCvprOsmj2l
77vwdUl6CssstNcD34SZsyIYgP3n5u1JTu9SNrC9Xdj+xDLxWK+anjfRUQjDkl7H7l8P3rQt9Sfg
jtJmUfaqHHIt0+ATUNz0ByPRu3yCk7vGNlISfxnKMbvF6HrpZqvBIONVvsRd6Z+8ddk3MZHrayTw
VA/X06kRY34240e0stDGBrd9gsFWvRrNiuq5M2MnZB9HWelRHhuLLge2KOr44rAt64hcNunfDvYv
BfnCob7z/FUHE54u5CoSdO8BTHnZpxNblWaLr+ngkDQ+5qcJC56v/s0ysHQx2iikLkK2ylOOsynj
UmIrAu0bklJ/QrKI8cjoSqkd621c4kxcwx8KfVv964AjxI11BOL2q1qnsbUgcwMjSvdJnzC+PEX9
24I2bpOs0IKqU4NQB9aTHrporcJyWsvILhIbt4TgD4WvswM9tRzmB3owPAjtFX9eVk46MATq1fZ9
gqkqd+3H2BTcq7FmmpWGo0cQ4VJ6dA2p1Pf+h9Pd+7OdvjzwHNzM0HUtrn9WZ0VGUhtj61OqOk2N
GTVg3f6gO8X17y91VmhiNJkIIbgWJSv+6+lj/S+W3aSESUgxVvXPPmLmU12vZRM5zg32HrrHh9i3
8KUnJ5tOAl2RcfI2Of7+Xt6XEFzTpP8QtsXD+1h4Iv58fy/RIGzKt1l8r5FT7yl18dCTOzgFvtji
Z/Dndv7rBZFIUjgg7sCmuBie1SzyRJlWUZrR3YloR6Ze2B39Vznh28j+/QO+mnv+u2Khn5Darenq
GCqcPwFh3z/hVGQOeUeFd/c2Y4zw4ulEM2R1191NThugwGmiRX3sR/jrm7Kv9Hz+Kis12sVhPfrD
Hb3v6dwRRylc8YBGQxds/hwWm0PTGP1ZyLviNKhG9nWM8amHeyKJ+xtSXgGA9MzIDAWLA1sLI9E3
AklB9iRAS072OxfVistSjsRuRh7ZSD7O+Iis63QWnCfX4wnPak7T7O8f4vw18uIcU5guiAmOYsF5
6Yl1V3Y4VA7XSZvrmWl53Qg1WH31H7Hk6J3Lv389Fw8EU//jed4ZlOhP7EbswOyv35a9CXfAbGWS
wQgVRLVp/LdKa65Jyd8KqCwycTNU/zIdCOQUVjWkGcuNlpqySdZvA1s3xkXVSr1g/P4B9fzySzel
QwA/OYxAYhYcKppn9UzIolOqIN8c/MpQubuGQeKLJ08xYP7eVMev5gKahOAFDid9nB7ej4gyssu5
j734cNqKDC7VEfqRLTUR/PWp/pZPw39lwvBr9PD/U2qHvpv/z0KMdYmUqfRfxdy/hBg//lBlXXW/
OkC8/Z1/Z/JBQEKHL1gSPVgj1PbfXJV9/JH1nMab4+T83lXZ/QffsJnqfEri5PIxbhGOd8n//O+O
/Q/U6SQOOzASLHrY3/JzOOuutl4lQ+0XQDlYI1ZnfSiwhp5KewD8HED0LRNcQwg/+BP89h4Mo6fi
F6EHH6szEDBu0O97atSz9UTHGh36rMKpfoAZtAqmqMbvdZhuS9a0Y0EGhCJfqmu+/vI+/kNx/dw1
+vXirmfCpKDZ/jpMEg+7TJEHIZBjWOfUqDBUHiaL67pmfgcRsX6O2U5yHq5SsYEimv6YOIbiu6s8
sSkUFMK5J6+8G4JiLaQhP/R5ndy0VHFB94uIk9asiLiPY0KVWz+6K71i3PxfPARK8tCCiuHSkc5a
0FSOpkpjEAjBQSeUEcSASZBzTP1x5kxILAl7ceY0oyQ/jSIzp6GQvC6wvJn7g0p461X2dFvDmluZ
w0L6ekjqKGGKuLyDGe+CYbQ+YVvR7eZqIWAKA6L0D8Dc2VLz+h5YYFgwkT6SNHM29XO+7fvZx3Ew
Fc24UeZC4RpG5N6vs5+/b6334MapuzHpY4cSuBiPn3O03AFtc2NxpUHE5mHuJC/PC+QH1Qn5ESru
n6gUZ4Po9clCYlsceEJ0svPNl221sPuMguvFqfrIjAI1tydB4vdP9R/aj201qA24JmjgOa4ZKqaL
YjSCg7LHdI8F8c9GhCmVl+DT7y+kAz/fr2Eec49lMjHpeeEvk0IW40Az0gcPNqjFcfEJM0xC+gz6
gnEzl7qgaiVeiz9Il9/NgxtcNtAMNsjDo7uE1M0LYg7lRzWjKFp5A0lvCDrNgVxD4rVjnfdTFyQD
pPTNhyEmJGAtFhPr1jgbFyxIYy4yNQ7uW8jcDy3m3Z9Hb0kPv3/IE2vp3UodmCacIdcHKPZCDm1n
kxLeWvDd1XQYwQsB/qCWU7huj9jw5rs6b+2VJ+qfpPwaGzdH5UTnzQ5FmSG8s5puB1MVMRmuXjC/
UWpJrzI/W5y+rl1iuZ78sSw/u9Lboiy1762wxK1YodClTB0Vn2wzxzICP/pNNyTTA/ievakI3tvn
MemSQ/zEdJYfvM51b+Ledg/QuuoLVpfkUDYR8ccY3lBChmpd4924Tcjr2reiDj6pyM2OmZGVm8qS
CSTUOPqWsPCsS6Kgjw6JjDcNPq8S4Mh3LstAFvsh8txtM6A/8pymX3u9hxljZ2FXkqs6f8RPYF3I
ivo1R/cbWGDz9xlyLcYLSbeN807s3ciB4Z15iY0movE2hr84H7FmNT81fVt+xgw7/9lYST1RbA3n
eY3XSAVIW5skUFbJ9MUPqnzjl7Y6uGFYHLM5my5JifZuvCIPNl2QUn8SZTre9F0lXypc05/xRdga
aIXXSZT/MHIjuML51thgeAva4ONDUBI3XXiW3OZ2eMRoBO1v1OBQh5qko96J5aThV3uzyS51e27q
IiODMUQQ3tYjbt+l+OomyD2dKTGPcY5zEI4a84NR5CSBWOThXFsokwtN1gWfYH1ZU5YQ+CyGwZEC
vXhWkdfeZrRTdeygIKzxOBefcgenDfj6aijyVS+FeK4l0Xd5Yhu6gBfgamxX6gHlQI9/zDTyavB8
a6c6Poxzv0sS8dGOyn7L3DYcO7TIuFVOXUBxzv4uFO9ceVbzcVbFVRrhOkeEUk5AfdFv+igndKQk
x0aZ5gc86vBCiB28N8Mpvq+y+ApT1CdYR+YBNqd5F1kL4h3lfUbW9myXGFtg3pmB0nrhY+dGAFtK
WZf+1I/ku+cAJ8MyEZMq4lWfSaqJgxkhRjMSpijE25Z2/nNIHLwwghimEo5naw4W0Vd8HmduZop2
iZ076yTXOfUQ+AY61zD6G5ahfJfGgVdtsDtJN+x07b1qsQp3F0xCUd2alHfc+TkbW5MYl9YnU2mG
SrpC+tbcLEiNmKZaS17MAJfHpJqKg0Wh7uDXDBfPmGszX4WACnm/tUc7WUG6lKsFSSPM5QxF0ODE
X7LI6r9TOZm/iEGNH1C3D8d8wGt/iBvnUmFWuceDOiKx1hyOvcX4MmbspvoCaTEK/MxvrWOVhv4i
N5b0UCyYcQlcu0wPzmBWOzBqeOn4jW6donbW2UwYFw4f6d7yZHUJ06BdoRDoVm7NHwGC8maTepP8
EDZmTpBkD+HYC7Bzb818F2XD/HPoKLRcA2oUm6hhU7BAOyRIC+VoYxMGnsasHNaCJNA2+2ZrDoSy
8sTqg49Cejti/oFtJny+pTPbzwtw5I3NQL2eU1PiMRRhC4XFTz38oOaEWX5Btu5MxtS3BG3RDodE
//E1s6jiEP/JMNlfFHWT3OQ50Z+ALcT01mgevDgkPyl6JZ70FK3IOPDyuyJ25JcsI4QjNxGZpwb7
QsPF1r9ADHscibvfNXHYP2K+UxwlCpPv5J2aB4oCzD2Kh5QN2y8PH8cPS+hwX7NoEFwu5Bmgd90T
DeuTTCnI6cxwq9iGauDJ8zS5wTtg3Lg9caJSB8kilIhvFr8hIwmJG3/HDgsCljzPxUpDcCd5j1ht
GDoeyfBQk3TCJ9SmyzN3K7A0u7GYGIi9ANpoOptAWdTu69DHwVgzjNdNhF83+0j1YYCXubJEMv9k
Dzw8pujntqK25YeM7GTAPNex95ZZyn1UGe4FjjrG3cwFkg2qPbYXkS+57Tlxn8bIhdBGIFp3B6eN
/8vj/k6ZttwoELsvlOcv2tzKcCmQ9b4lb2BcsV8UF+5k7jvJpGCpXlwPQuJymsjpWCLPWw9FRkSQ
iJJtjd+pFcGmH7uOymI+ugRnmLcqqrBVQAM37BGxzsme5vfzb8oJZHKp2lKSQDu73QoSSD+vuhJP
BCVsPC3CqMQVxZnmNkZbaTvJNSZJU7kcX5f3v3Vg/VSX/Ps/3h0rXwNo/nXI/F9X6TdVt/XP7ref
+q9Ovu9+M/mVb3enD4nv/rB9DYD/2P9Q892Pti+6f8bg6E/+n/7wv528Av8QBGThGsh2+L8+sB6e
x+c0/fW8+vZX3s6rlktSJHVNVHYUhU6H0rfzKofUf9gOh1X8FByXj3CUfUsBsm0CghDNhVRcHNyJ
Amqlb+dV7T9IMTYwbUE15u9myLvv96b6BBmQTwSfkS1Q4DBo3u/agLEKwIbYvm/bBtlqs0A7Z2fJ
fa6XogwvGydWH1EBqG+Nn9swfHLjzg7lvK8cYyZzGnQLLsZEbjnrw4i/oAV4bzRbPN6IPTMxLVkj
crfjlTFAisww5Mm166041smU76jlY0pmZeGljTjhNgkr5qosJ33EnvM7jPeWA0QI8tUwDfqBjpT9
bOIwjRrYdN1MVZEWq6TtxucwbuZnik9zSsYtzbZmILFZVrnCpqEwpQbum5feTrJnsmXmWyOfLagN
2fwV72GFi0uc+2tB9u2PQcXkdjSFDg8zLcI2vI9WBxdkVRet/QAituR/OIu+Hmf+vXF+fQWU9X3e
KiVQymt0g1/r3uXiOJnxv9k7s+WokXVt38p/AyKUqflUNZfLxi6MjTlRGAya51lX/z9Z7l4bTC+I
3sc7VgSL6G67SlIq8xve73mD1v5AC9I7WLRsFN6isX2vnGB406roHB9ErndbOpU8FaPk0irbLfEb
TvVhB3B/3tBfKg/e0g/XC9EKlnVm+SLiVHtEstOeI0KbjRUnyXVvdYCf3KjLHjIkqLswwpi+J9p9
77rNxy4zrL1VjSc6O/JeRnKHN/VLUtv1lx9ekn+oIng/F3u5aIr9agGTVzJlQGb580VXru2GgV5R
7C/z4Emopx+iU/qEzyknFSaRhz4xmgOzeFh2RwUUJybHlm2Lx9Q1hA39S5UKboNnjdP7sDDTIxMI
1odg5m+1IeU3VEziKtTk+D7qbRRgYT3dMr31gE5a7jy0PQ9pwTkKtkLfx8VY7CKt0XbpAAVlLptu
s+gEvb7R6cOVvhgvhd2fxkYKaoOBtWdGheoOXLd1jPv8ZrI49/XKi7ZW/JRVXnLE92H8GkdYFWf4
p3ytmsCgmJ81+6YTdM+jiIn2od8CrpzOvJTpjTNovExtSv5pvDB6mjS+HTR2u06TBQ6bSY7NbNjU
r2MgaX7pJN5OXxoJsouqhFMUOIgUPCVSpzi5xiegPs1uJgk5i+qbm9W40hREnbCAmGLeTxzExM5t
u/emKr7KiFKvg2iebt1CDNdWCorERzCR5cj2lmQPM5yxtcUM5VmLu+l9S0vzxIQy89pgfPejpd5N
LV3u8mFsH9EEofkI0xBmOTwVPZymP/SJ3uxZqnUhFYfTMCAc8iwvesQfGkUSRkoQDo52jjp9ueu8
vthpos0e5mkE6e2QIKBhZO1gr/l1hAO/AvOHX6s5ztFLUpXTTWXL4Fh3ev3o1CZju1Gm72q3+jR5
ZqoUKjm8fH5LOuBe6CeDUewynv2pBCDl6124bFpLkVHyUp4nvUlpds9c6txr87WpvOPZruYtymyp
NtQyPTZWhYElUjC5ifWe1DVhSvSmScvl7rJsqwR/yTi25+umxhBeVGXwvcxc/ZOr5e2jl4j2sQCl
cBO3cQOhvIJssQYDEX8p9HRXlw2YZ/gRPTYBfW/vaMUyzo4gyn3v6nU5b37/6l4KS/+zX6nbT8/e
dXQag5KaqfMm0WfSH7knffyzbCr84jrhCH9uau1DQlf3uhEJVBa7brX7ZI5xCUX85FXX+B9F0w4C
HceLwTvYg0OpMSROh+o5HWwIjV49VuEKSUTw1JgzF6PDvyY27bXtv78AUDB8LYpmzOFZSs/6w/op
sH9rUKA458xeus2UiOmGcBfzAmoJQAsK9pmAkdhbVD9sMQVOChsbne2zzpT0lRjt4DvvHrB/OZfP
xuQIyIgTNugA7wK07G5wz4AdIIWoCIGs//67X87jNzffdEyHsRfpQMV9+93HvKEdYo7WuewtTE7H
tg2+s5oDylhtkz2AC12uk6md3mfOUOy6XHmEyqKwD24VD8cyd+PV6MnmkFnK7MhBJN0xWbQjNwE+
1dR98X5x2/jkSK5/BH4mffCc7XfYSAwYeDH86mDsDzr8wGGVUjy9hdAGUcIZHIwAEqzzJtmwDfV9
8CgjNKOaq7lHzKUk9CXH3mJSGgIRj6anxi6WHYD84BBDi0ET6GD11Ek5fRNhy34lcR9S5tBSbBaj
8rZGmaJQbfaAlYqaUYeqOkAADp4Kh1edmGC6vbx6AZillyZA7raxU/4hXBdSGOAm50y2AJJz1AAr
T9bRi161C4zBKHhi5YGvyXK1g6hbAw7viEhwuTZ1RGW+CTz3jHCO+XKZp/c6A+ihb9Z2/MnJk68G
AusD/rITwFcoJE2DtwNmH/IUocFco1ubbhKxcJb8fiEQJLJKf1oJSnmKhyN5ziUcfBM2sFfnfZsO
NZbfokOGqvOCoWljb86YxoClxrgTc49cQAQQa0soVj3bssPzQ7AnQW3GOQ922zoC+3rEjhtePRSd
GMgaAvIc3+Ri2zHbwOsqHP3LPOrgS+Ku+yJHc/jWx46preEQ5866RUkV7wrCseuh6KxN7ugz68As
AIHisBpkW5CB2JrAj+v3jDtN63lB/zuZuJeMJZA9Bxkpo3GSKnpta3eI++dxzdR9/1JbHCusr2jd
lHW5n8QCm5W3FvuFWIWc6rlWY9w9tlO6x/BkmNeTjPFXNuZHUVUouUoXFoA+wywFRlLsvNBksSYS
V0DQ3M5XmjgUetB+H0uRYBSMkYJGnXKpd0sto/KaeooJFKxPgVgNePK0GJrgTl2NBul3nCePwCXA
wGRpTd8wIm6hdGOwGzA5W0UvwHTEWRtGFeDAKD3q7sRR1eYAxYA1hb4R9d2mm6Jc53JTtryM5Epn
HAjyHSLQntdgjuQSrFwbTsE6W0RxHyIXP0BF4dRZRGJ8iYyASfNQ2FXKwHinwh9vvkN4WmqbBXTd
l5yqARl1Tb1iZmfXV1qxiFNojelxZiG4PiKe8kqD2VSuLGEYnwTqGxC5er/cIaxHzC4w4Tw3xJb7
jipp6IPnW76DlnYPLgZDm6xHb+aD1CR915tl3JjDwJh7a8cYfTEMheZPYxXGqARLCGjNuvOsFK5k
Fejr2Fiy70xFnZlJyeKVRdhKMRO9/yrDMObGAVhyK3NnXHEYeNwZb17uLi/S/2W2f8hsGdZQIpP/
ntmSy0foA4ofc9u/fuhvh1v5zqR14cBkV+Ikksj/9GI9/Z2JgAYhB7klTVWbBPav3NZ03zFXygy8
GsGnqaRG+f7uxYp3tHQ5k11TwNcCcvFv2Pri5xzDkqzmSx+WaXM1yfxW4lJP1HPrrAXrUaGNrldD
iNX5vmESfhdEemFTIY4I4k4JqcT4MZ4K8zBVc1QRA3iV9ezg5C3FetY5MibIrfai3GRBzydXoWSY
lwHTgpcYkF/T7n640/+QHnELftzbJdkRYT+3llDXsuTbb+62/Zgx0tBc0XCbziKiM2qNZMmMouo3
ozZTiv39B9Lx+uUj6YYJhy44/TeepmrK/RAUaQz6VwrefWXb3qns8EwEicFwNvJKoFko3ejU7kWj
V0/eWMPjXPXmwMibZ/dQ36wQIskhcHCT8pfB4a4UdtAvO9nZKquI6aRS+CLBp619n0nRLTszKPDw
agVAtpCzdkBeTsLj1w2UWwTznNvbcIRCdKXZw3Smne2upVggFjA1R40SCjfZH7w8WO8Y6eZrJkfw
PhltpmRWNk+kXuVd2/fbAJ+O69mO5X0jDBYBmGLruaEDsptNlJLUaytx07goZlYOLaMQmbc3hhs8
fqZbHYhns66jUN4Lsk1QYw6NHx9xdf2kqYQptHGJI+RhQGFjWBIDJMz1lhWjPjX1iSjnG2FDbxyg
3tCXIrinSeXXkNPuAUeL9koiNpc3Szrif2U7s119Iu8qomPXtKy/sM0WjkU1fQwYRt5rBp6dj5XL
4MlnQyqUXcy5By27K6fy0FQuAu0BSOyC3bHGR2eVOmQ4vPh2ktMvX01LTeMQCFwS3Qa0dW0fSTPJ
hAkBK4aPV1iU/8PgoUc9+jAwVB9Ce8edERWzfRfZCMQRk9fcpHg2eQq2yZjbpwhAcLU3yZjzDfcR
63orxoqeKeaMoupkdfWCR1vJYx2YqiUr55SNjoB25b2jbo5XxynPD9DMlQeoRazjrNMcau3DeB2F
43KnwSKFIv0/cNKaYZdu0zYzL2HmQUv0mVahx1EOMsP2xwnXmVVjSksQ+w+w0sXqkSgkeLbSVbAf
tMERN+NQZbeGkYbPhDfxnlFVE8gkQzHPRZgOj4gOmZoSC0sWlt90O4xD566ihK7kKs+CdD7KycZ6
2Sod7wEVctvdEYZo9toaHJbNAMyIuDvO7ea93k2WsSWBpMe2yulbKT2EyfwDllCsSPl1VPBfn6a+
OX6faWFUT/w1pzs9USyIc13cUwPnrAT5aT23EheBVVR64p5xDx5PhlOv7WvByLNNR0p4m8Upqyfu
DC+XQ89j2QE/GJGx0mxpP7WBNZ1dtvhmoy0OuyPDnMzmUBWBNC6XqIIE1Db7cEiQeiQBkgca6rUC
m83TyaCDEvpOqSoFOHomiy9427zNNCXcF8wMSYJ6qymviiiVzT18Mk170Hq6N6dONlpzO08e3ySb
DbZflHKzh8cfAOgzsB1GUnOtAXQ+0CVYBpMNYoEBBdSNGAePMR0YPQ4c2FKtKp20IMiw6tvC2uft
qWpG6FaXhZxi6QX/UvN4j+1BvRTI+PktKOnZQ8EVyXsSTGJQ6nKR/Yl5yl6+TwKPjcINRVp+dYxR
3ES2S5MP5hWfCa0pmfZOEDbJ50Y0Ywiatg+7F8CQXfrYsEOIaDUFi9W8L2n22dgGhTjqbpws1JqN
pHVAlMRyOqKW45l3CGJukm4xpke3D+r0m+UwHYVmeqbZTH8Lz/D3OefPUvvYXV/cFiVul/R+bF0/
RNKgJArBY6GqGof6ZxBSLY5YoYtBpe59soY+WJWLQPIcTqp5WPYfZ5Tnm7RrozULQyGTw+hggLxe
G0HANFMeDyONFDFb68jJrb0G4Gg8lSa9yPgxRH6JZWVl2UXiY1oYFGwyJegpV39orUqujFz/rCEQ
pBBFVzbF9cCPo3ECep3K8EvWBs63KcRZrABh8h716akfm3reoAeY7uzSCT9bxoBbMocUTOTWOLt1
UHwWoDy3stDDgFnLHKJg5zRws2aY8BX8EZ+eI03aKsw+yqR1sIJqu+2idbhmDtO0KpgV2gz5WL0H
B5GfLHPoN/3oZHds69XnhLLJh8HMbkdi92TX1K25BdUx0WwEdo5QIP4Qtnb2EbfGNtziNlucSIrF
moh/OWaah9THMGN/YB4XLpvjsO0NRnnPoVN9KjDgidYJpqVbN9bLx8imCS44ejyiZasvVgoIQTFq
MnwFxF6HgdN+BwnTrBG5m6hFkhDDQikxTm4dcOYMJc3+NBMOrFvSzKsa6tqO6h7JU8Lc0sGJJsZE
LXGH9WW1A/bTrxmOqz4laVMxK8wk0qGYAzFQuXL6m7ozgw8gPm0ykgUWDlQDmtLa4m7n2bZvNMZ6
rtiw571eFIxWaoqizmTfZm4b5l4kyPu6n5M9zjb2PcMQy4uOefmVB1L3qmHSNvtDmfyXYE6JQPkf
88V4yfwiQoJYZriJErtMXYW3fEFbUB8NDiFTY44x0YeSaVkqrL+Pi1TU80OSTSBG4ZwiF0okAYLi
rfWPiRsN9FbLO2LbWT3FZszGQCOSGOP3n/NGjHT5HAWPIVyWTJC/1Q0OYGP71gtpa0ITYE/VG/bs
AtmZxXBN+Idg758+DMUw7pQEyKhe39TeBe+whhDAO6J/8jZlGZmHFlnfSovBO/z+un4NZNEJkgIT
i+vIod8yZOrQcyqNjvTRYMrppugJvS0QkKsWAN5V62Cg/a8/T/XYqO0hjPxVQy6QcZVFlluUfKLg
4fUIKiKdE8NCnkxVIZ65vb//zJ9baKQZQCSQQyp8GWXFX4L1GcYBs6ydiZtsQXTlaMDLCUvo6PjF
JDkDTaABxkrLB/6uawnHx++/wK+L1GVagvsMkgWglv5GCVhC2tcnvGSOfR83+3HUjMMkxvLqf/Ep
DoJJ20bORmbyc4IAv3Isgri1jyEKh/0cI2h0XMYo//2nkFBS1FIaMjgdP3+K3dHuopBjHz1g0Gub
yaaVnKr/xTKxPJO2PM1P5g3cN3csxSMKw5nSOkrA5ru4iVgUw8xo12YG+XjDCPiw/CGl+3X/Yk9n
N+GyGLb4peFVxAMTzZltHrFusz+J3sWIUMfkDXFL6W0KFx29b7cLS+T3N/TXl52JEoA5gqv1QGK8
uVQPcaO+VJY8psCZNkHJPtnZIFSXxHb/oKj8h0tkccDGp6ENs+vtZungSsxH5fKI00OOiYUor5YW
AXJmsmBSlcFNatX8++tDsQ/aTkG3rLdi0UFnnDmiXXTM7LrZF7mJ9ll3ox2Jzh/f9Atl6OfjAHyc
w3SKycCR++ubFrmNS51VPy5NiwCHiX9r9GntZ2ewBIBVkywqQGIRJk8jcd1IrNXeDPWAKsvUWpPk
orSes1C2LxAZDKLOpciiWze1q+wPt+XXjVcx5lAQsCOhEZZqz/ghnS9iawQFH7DCAYYbNA/j6imZ
QH77A/OSErEaYf3vn4T4dR9CtctbxfGsdAVvh1/CjHoJ7DOWuKsR607ME1UoVqbuxW0ER2ZUBWq9
gye5qfusfhoGaxGgub3pXLcS8WQd9gswJ4ymdkwnZtG/PhzgaoMKc5VMVQfW8vM9QeYYLQNt82OO
+9FNolvJZxFqxpGhzyL2R6aN/vAQfnn3GP5TbwOlHJao+fYD67hVQf+8HAczwDFIT7AWnuuCZTpV
ZOO/v/3/9GHUjRjUB5XHcfDm6jDK8phU9ebjRMv1NilS76QDlAFJoYPM+8OH/fKouTKlO1ddWE48
S/58K/NUE1Ub6PPRRi5lE752rCxeRLLE31/VG1YTp6vNdqmCB4uLY7jqzULOjCiebDzkiCCaqL3V
yeF6TG3bLv0YYNzaXlXJQCXEDE33FOG2N5GR0BLy60wdg2U9nSNkEBhYjSRLq1Ys1dPiNM1eh0/1
5FH1MrY6Q7+k53VKcjzKcL7titIr83+7EWPKSHhHwdQDlvNLKBQXs1s5edse5TJjS1f0UL5GaCWh
Pv/rqIuPYg3QKKRg67xKtX94+btQl90woUNsmB45uOCWIGuUtbfRsE25Movpj/VDdSz/sDEyf8B+
iCKJPwXzaG+fUrHkhqgbyzza9WR+U+wi0OWB93ApiCjBp1jXS2Z9xMZa/uElk2+XiMkn20BkDT5Z
Mnj3tidqZkEXM+qeHAWKl3xZ64lrp+1uthd0iKtxCtwvtkhTcz2UrWhvvLDkDTSaMN7LbkY8LWUy
n/U+p4pI55wtqm4clVj08PwAvbOOGuhdya7n99/CttYKftMYW/tXDyCRukZ5h7MXuDK1vDKNw2A3
d42ojgxkVK2P5p5uMu5UWCAHKXW/lMJRQEcEuf7aRWqTXsN4ZF5HF2l+N1JtuGnsTtthNWDfvpoI
lU6RKowK9GfdqXESoiytF6vWsfAgxzKtOnUpbePVW1Oh0Y0F9InMAhDf41PsAZhG79lR+0auSv96
SQq05PjQUjzqK5GJl7FxU4riWFEaKwQiqhg6h2l0O6CvCDeOVi/lwS4pUe68BlO7vQ3aATOTeuHf
LjWzR5fgc8DhYdrST+OwqSvetQiA5/ydajlurakIGxL3uZm89BC62nSGuECrx8ixeTqlYT10d63R
8kAkFPhmA/CmSs/lonNeND0GeFt83adzqkv3hJi0TM9OJdqXqdW5itGgD/3NsIveRE8hVClqzHjM
kx7zg1y69YynGUVJQA4mjkIyMU8Dd3OgotFTm4vTDkSsjZV4vqYOQuWqU56kOzefbWODLzq/sbcj
uN8LVnqHekoYRp5KCA846SycWh4T8ZRwosxo5XtURlZ3VrwZxDxYRkW35Kuo4mDTjNWKxph5GIYG
jOG67wYwNVXBvIYNafvWWkJWUFEMJBLSGWPnRL8bYy2IdAqyNYkhvimbjJqWy2jAsptwRpC+jD2q
jGFPb/RegNfNdm5sscCKyLXljRY3nA2XOICaPatvCW0F8LOZHTgCTISeGVAIcVFuz+X03esWnLAX
xMOvJTgIbnwZMAji3kyk9RwjZQo2bd+OFUI99VqhRVCWQ7wzo2Mk7nNhxZTeQM2LezGJKN5T7aU2
LzuTbbyxLVZR7dpkZhF2xeBNW1UzN5K2/zLH0Fa2EwLt29fWDCrKZyxsVCARmsR2bumYzzDrVSW2
oTwP84X0h8F9KvCX48+BA9DcRtSunJOFmcDCyATk7m3pQrK9gqfKa4pFMp2GbDa5sWYwmDjUeTKM
79qi5osIndoJegXZnmma1tPnHrNTbaDQA1Dt7Jbe1F9bEzbtdoI9DJJmerHfXI1OxiZxa2newVig
ChzNxMYG79/o5JzHtAEiSPmUK1gryCix3oiATzuPBOZpF/oYCChkZxYPGLfAW11yavNaZiXHrGmp
1s8ZRcktFbTFpSSRmMEx1/WJUhsV8s6lQEarNhlfT/z/65P+qU8KJxxpxX/vk/KOddH/Wz03ZRYX
zz91S19/9O/JVesdii9b8QIs0vSLrvgvJbBrvjMk85zUZNADM5/K8fpXt9Sw35EEU6Yhc0PrBofz
P91Sw3jHf0ovFeavpdNrNf5Nt5TZ/zdnuCcoXxgekYlkEJbi0M8xnZNO6ASzNtmziAjchZdG7A9t
yMspgWFPm26odCCmwJbsQyDn0DwUsvBoty3YJ63kaLPhG0Cl8LBhULLeaxmGSo0PrD8HHx0Z7Qv2
te5pDig44W4lbmBYmIfO7HnTZklPLasIV4ZYOdGOCWBjH+a/oiV57olWX/mEZVr1VOm4kW2GpKUY
PxbCPQHHM5+LZhA3uQezGBwvR4Lfl9KtdhK3rWbDLL76kcvOnSbxfIuk1nvoSZrpGFaqXNO17nQO
J8t7yGOB2IGz7xAwqQQNFKoj+6ks0vJY0sxwj4RC7Uvr0ojJipx96NKeFYi9aEWYNAXB+3PQM9jA
ZVSeSXgsZUjASVH9npl6Gntqdy8h0u2NITI+LqM73RYGuydEEeIOO2/FzWuHuWKC7uG13UPPi0jC
8ZK2hUK4tC8JmLPqrxZGm9ElClRvbzIa/jNzIvfOS8t6nkN+zu9DvoAlRr7tmPFpTBfJ+wR+MieZ
ASvIt72JqzZVoOwCb3zCio1r9zKLvks/6sYNHK6cPo4T3RiplpxcTiIG8OLpOgni4WCUnOO0efmZ
1/KXfSlb5vRw7DXrmjv8+kAzHc+FdRgTGspePeFhpi3MI23bTzbZ8nQaq4BgceJUxrSuzdL4Tssl
l1DOidrih4g/XSzEaBJnPbd8pGQ9+K9n4kgDDUSARiOXOaIcl6QqzSP9ESEtG3uWL1rpD+PyPQpU
40ofCu9hzsZzt7QWc7qRba6yIA4eFtkmd84Azd9nrEZDk5jL+wJvzKcpohtUWjkLPZ1M5H4zyvGQ
8RHJn3+JrdQi6nSDZvelOex0A6tBNi1P1jM6OuGXjjCpFeEJDQNVUA5bFp8mOQ6CQfLqERl0L1Sj
Cah01Z6OxpqX0IG5p2IURgN8FxoLDb6kKuZjkeC2B+0QHvRmYIna8HkKevgVrIq9kyA91rBfNQDO
GnzveOmJavM0mM4G5pe0YsacFcNgFvHTZPKR6OwpOQ9qnczEf08g1GjiG51xyC26ka5o+WUd3r07
itk0tkxqOjOSn01liuqpqZLg4bKEY41m6Iw/yxWDreTbapEGqpk/Gj235JJpXXLVfJFkJRFn9lZV
yB8gf6tXkjPQWFWZy4LpHfqRWaHkmJdXos+qeGfHjCKv5oj5rlrlOTEQxNfcrraAiq6ZvSRMGcvg
AZvBQfMxNePYTWq01Bmagcy3SzIv/GAxP4+sccDMLudydCKy1756rSuhBQJ2FpimKPLI7bg/2GSJ
+wGzzt1MPCp98n7U3fRgT2OZeQxbAqkBAqYKzSWzDajDNMpGq95BunibXGJ+7HRn9lM64Wv8kp09
cZBOGorCw0K1soZJpjU+YFyu15iacNwuaBejDeBc3jDZ5KobChbojLPQGJ3ndqquw4TyXjwzm23M
vMspSrcDo6C0Y3OR8XtMm/H2NKXyB2NL3ut6IO47q+q5g7mp4m/6e7iipfVTqgf13hNtuAu6iB69
6oCik6dT60ZJs3xoSXDN/dSzRaLe8k6YM7Oi4CPyoDKpifsAeWh1xMecjjioZZr9ecDAf6Iz88zE
B+HZMJKBZ7EqiuD51WywFGZNBVQA8F1FlAt+slWDqbQK6PUWQtzTa6Lxbc3jvE4bkP5+jhlxuhVt
RwdDNUpGT8XJuV3DeVHt8DwXfJ8kx95lM3hq5TiCIc+jCTaS+JPJ5JcQ59ldHFmsbjjz91ggeA8N
qJ/kyqz6Zt+je4SJqda8KU1+SO+45pWkVmXwNG34oZhcPUCEoG4MLoWPYOq/7u6AkZNAIHVmf2ta
8O9ZZKj16M3ErlXtIhEwVKH3dUtDAxPnayocLCXGQZv+kLgtg5/1YI6YiQlN3Jo2b1eWpYzo9iO3
F4PJ7eWNywfXfBgLcoHVVFtNtL3srHR0SFfGyK0fRGwUxcMY0ix9tC4ij8xUklAxUGMzgW4+e6oH
lPR1ficiHFrdsHhBSOodmqpSh0ENhsOHdssOzKQQJc3FYiPLiB/6lVu6lcCMKCpE9F7O0Yyru2Uw
/yfCnhDCDzE2ZUqwXLyrvIC2SBYTYFIMlsbL7vCM/5bA+HXcFXKP8IGjlPShs3IekaIk+mk/sdfy
TuK4yxZTUsHBBBBiRGO/lEX+UEKBPHrB1ONEOrv0mJlHbO5hth9KTx1EYPOzewQ91RVnjHsrCkcP
eHcHY0vqiQpHiO4GLRptKACMq8ENo48AhhD8UxL4DMWHYklZn1pmsVYN+lrdSXgH/D4XuTbuu26m
Z9ZXV0xiNHmglELlyvM6xm36bVW19VazHe8W3Zmf5M45QMmtPwJHrjD8dMrcDg5g4XJ21YQ33LQx
qTL0Xq4rvSLlhZlcrJy2s0Lfrs0ESqbM90IgMgZRWrnIi1NjmxYS4CbViq3eT+MRuCMe6ZozzgN6
b2aBt7M9Z84eqFIMMK7trYnbH3lXnWEu792pc45t4nHMxVO9j3Efg1Yyio+mGMprTbeL9/GSukdH
BqxewVCojcgXjH1SqZHVifpx6vQ4VA36tYNGzfBbzZqeM7NMPs5O/pGMq85OGCqZd3WKXRpORqO7
Av7nQcYwhu/t3HhfIrfL0Lp60l9YZJvacuK128zNdtYSb68P9bCep44hX7eaohVDUox5UxO4Bg2Z
zBBQe/uF3A9PbqxKOMdjHSHZ+NHzkmqbxk6zc4LxMzPfqJES5wvzP/M5smYAjlkttxj+IQ/qrOau
BYhL+FPYjKzl09ekR2eFANwXSOuvXdyi7/IF5kfp9PkW5YS5C7zBOVVI4Tdh3d7XXk+O1thERkyS
1+U1GTNbFGUoFHtRhV8k6VmPI8lRto3GTH7ZHlIPDlQJpGHFTSs2Q1pbHwAWI44FYLvRPMQcCTuW
zwpJb806QajhHrUlFe85BGZCvqHYUjSxD1ljIPUtjZVRGMVeam2zc9UJYczVsJ6Y791bKQ+MpqcG
qXCq10nVeNfM+zHfnYNcLAr9nEIKPUEo7D7KSWqnOcfN0Ndch58biV2/dEOGHWUg5XJk+BT/X0q9
n5iiIU/Ne3xnWN8yvWcU1d07o6Hd6HatUx7BXTB1TTyArXmLdig/jDQvn7U0/zRpdcokuZMpsVrT
buEBQkukGoK+fun6HU6U0coCBrdi8w/XC0jsXRBG3WEorJeK1H8jO4GWpdIztVuJw5w0xnOAMrFe
B2U7fULUQ1Nba4gEY71Yz6mebrratO8DiPw37PxNvolLEaOYkc5ebydjl0fZvG4lOAULqMR4inqN
oZYK7wKvZyPBkqhed5Z+Rt2XiQ2U7gZmg8P4Q3KOAzEhkU5yM9s7SzuEL2z+4TYCx7imzVCtA20o
qlUYgVLzS7QvsFMijY2pie29m/bjgwYbw+XYo3Xix9To1k3VkYFE9cbBPvGaSfwYnXQ3PjDzBz4E
BK7vMVq+XZZuwQQQnwgvceKtLTP94xhOLkucOpqpHWNLBX5spChOviKqCE9hnd9EQ9c+apHXX+WN
e22nBRogooEPeS/1T97Y2qA5yF26Y1rXc/zY2lWvM8Vse91Rw7BNouE3EuYxGKyvx02CdHbwQxK3
4H3QIQ1dVUNJGmJBQXoK6oxNPYBKzfCINs66FyBWahYDCX5SLtZKZjjS+uAh9TEEfq73xpOLGr7e
onWa7ZUbu4yLOIxk51e13vDP01KVAHUrp+jDiDeyNasnBo0uHdxibAlEbIo4/SrGlXM+6mKZzrOE
xUMsitxOTfVgxE189kPG/w963bflb1Jni8Reqv4/hKkLAeaHgnuPvVRcdXGyD0o0KOu8LNFzLebS
t5+YxqKnZeYe0UhZWLTp0bdz+P7+CwjVcPmxAM83QO5s8n/gbPgWb9okY2Qj25dduLcmLGX8oGhD
GA+eCOSN0NooJNgMql1sxFF41YH1KzaV3QY3IADFPfw4cYNzH1Hl77/VP9wWD1IcZXmbugbihJ8r
CoXRB2UEZ3DP9BpB+sTpD7YYNR4RGfqdLpZEPn1O5XetQYB4+v2nv+3WqpvBxyMzp7LJdPVbwk8x
Oyl2wfhTWzON930i6rnixKndPOGBRDPkwMUYXVAiTqAdhAq/X+Xdg1lX8j38wCGl3E5JLtp3KoOu
auWoc9FMjoVSN/7hC//6EEGdCujTHhIgR7y9X4MXxpqBr+O+CAZmP7x56ttVZKdgCBqGgCiyV1g7
21Nb4xyRzue6o1ZxkSfH5dSc86L+Q5tPqJrPz8uKTqJh0oEzEQtxDP/8BDWr1paeuGHfJGqGw9ao
uneUpB5aSjyQRTSV/o6ShjaKfuNQDeQXxUhVeiegCGMp3lYqB+PO/v5WGf/0xRD4oDdwmaO/DBH8
2N92Br1q8qaO9pUdEqFCGyqzHrHy2OCa7MRGW3zAddE1D3NJ2LqeUIqlx8GUw7k3B4+J8mH0HrB4
IVt+FT8LRmd3FwVUaC6E73HYEnMHKIF9ev7iHjMu3mxlTUto6jQUftWc8MtrUhrnaHN7YLEI3+eK
lmMQ0+odEubjVBz3HKtubLG0bpoiF6jIgH5/O6Tz63OCu2Ti2EW3GVKiehN/2IAYOK1jhgO0nRFZ
7IGyXKjnu71KdYqJb8/Gz/SAdBWzUeIGs5ryiK81x/3yYfJs7lZoqBa9tWBokWTQP1fcLP6cnAy5
96U8ZMhKPewmoUqDFwbtszKkAraKnQoVfjggv3iV6NJuoHhjp7Niz5AQvFwu9v8q0X+oRLPDK9HV
f69EH5B9F2Xc/liD/uuH/p7Ycd7h9YljGjKuy4QNv++vGrQn3lkoaNBtINGUFn3c/9SgQSRagCB0
1pYqX+sgEv+e2KE87WEE4bLLKkqFzgjQ3zCOv45NOB7/3ZrzsiX/uN+4qCxVNVvHKdMyENn8vI5j
m35GJtroONUCLe1YlRaTN7N9haZba/15EuZamXh/QPjLHHUXWHGw0gfXmtZhywzZvhF5wLxcmdnH
BShXsMmGUqHQaZDc9XjlmjuROLN2Ry7dPNaQq63VUBlhsqLUY1f+INuB+UlQXj4kwl6S7+mL6Qdl
bwP+tx3MwcdmOTBC2Zl+kaDcWkCfUlsGIh6tDIpNRyZyq8E3XY0x+GR2voL2GtYdBbsNzrIULqIq
63B/ci1pkSiPpjx5sovWrZfb1yPUBD8f+nNLIWWLlBwKFPwaHRMZW8QfqiSZ76ZI727Q9ebnPNFI
HxwIzdEqcafQ8gtLDzFrTqpzZlXDTtmyb5j2nPfhiNxTVk18JSJ3N8XI7/2o/P/sndlu5UiWZb+I
AQ7G6ZXDHaUr6co1vhjkkpzzPPPre9EzorojG5VV+Z5IIIAMhMvdJV6anX32XjupdmYJzkzvYq7k
PXto3pSm5LrS2/pL7mZbDqHNHzXSDaEbi/doXOo7E9kMnJRh3A962h7HasGbrOnonTQqm6VFfcKS
WN6MfnBv2Ao493K6murUodjmsO4Q1ONPbrv1XtjMLi2b7TNb2vw3i+k6Ahjn20407Za9orhM8ZYj
7Yd1uFGnsNGr6iJ59f9KR8vdjZlYyFIQV4xau7vihPo0pawCTWoS7ggAKqvjH7G5vrBoQ7G2ixJJ
0Tyx+mYtTCf2Y9piMzdmdz4baDD3Sac2D3UW/2QDEH+YlTWxIp3PuWouYI1I37PgFMx7tfIwVnPx
mLdZ4ZdZ3l10g7ml5zviSzd7oM2xvyhzxk2UT+xTNq/4QDt9Bv7UofbMJjw+kz+pwk49UEcZ/Vgd
Wym8nLXhwPqycvmywKDgStTa2Ygb9UQi8yvnv2e5K3L0aaxjDMjSvdqgzh+4nCIKtjKVHuyg9SIU
o6cscwRqoc7VflWG8qrqPNFsRfsbEGHivJDurltD7DQe+9tqNtY3kipmwrjexwhlsRbUImMcNIxR
BA3gqf2QyminNMMZf1BHI511O44EGahOh2lHwULqO2yXD0YJk9wjEcAYSnW3N0gKv9D1nhUl38Xd
enWSRd1J+8xZTGi5KV+XaUiJh7V3CmQSDXkgcHNx1Ro1xxtZf3a1bQMDqZ5h8JM50Lv3wm5z5nwc
HH6R6GeTSjK/3H5SyxeNiOwLtL5mEaq+iMGlynxx5aGeRuV2clxskEMd4RkXb7wMuzu9LuYdw3NF
eiYyjwuyxbOwlMmfU1qjC0ZL5F/cmalysmVsejLR30ZbNuFgF+2esL9+TLsTPZ83fYHKBfgKDSm5
lLLbZFeqhFpCxgWhmHCa6mSXTelMwXraXR1p5A+1Y0bHEbY8429GGsq15odiztd92WcoQnXd7rmP
WLeiHU9La0zHdhEyCyatmx4m0T8P2qIclGYxL5NgFcUHjK6iSYVERwzdDRqt1dP7RU5GgT5tXhj6
fpKlptbCWt0fKVIBTQh4S2InkfeL4SR34O4/qGgSRxObLC3Z2odV42HwQJT37x23rr1axDVTaq6f
twvATtVNHmk1yv2RKTjMlzi/X3jtspXhfZdXLRh3sJTv6+AikUrez+PAM5gs8/LOHTdBSYCI9ti0
82OJfOBFTlkQnomF641uPtT3Edm+o1FPMasvXdi1l5sjYeA1JXqSjbLyEkjmQVWX7rVP7V813Vl+
pM/aDg2UW6HpsBnwFAu4X22VRSV9llnDHPkwFFIQHYmlkO2Cr+bofbGjKYLQt4cNI5+HZ4SBThOH
hWT7qSgp4eVsUZpPdmAAA2ORDhSxxJNu3WW4OgYPMJ9zyAYnXW9m1JMHDK/Vo9FKPiLZxKN3bPvR
fEXxbU/xWiAikPwxf/Y8/Ymv0VQT+wDPbEGOsbavWNgcPZCa2p4qXXVOzSKVXe+mZXSQTX9cEiO6
oyUlf6TrllaGdlTsfZxJHlx3neK32hFdCIkS7TCJ4g/sfKrrFU6bpn609IJyqhYRxBa1bXnrNMjj
WDt8PoxxHNk6rMoDkzw4tUwgsOJ8n277sevIbOmNGtjWMrcE0EtGk9QcjJmV4zq8qNJoPppWTd44
kyPwFMVw26F138nRdH9tiZQVo4c0CMWTqlMIrF0K1T5C6si/i8Kwvkya3IjQALAZiI6NeRi5Ijma
1LsXvG2JDWj6gv+hhe7oSr6LHklG53kYF/MGjlv+xaYnxQ4xMJF4lB1NDxLh55lzhO3UvEa7YVl0
BTEPIp2vZVocHdtknj+zJHEFLyO2rW5Wjvez3ag8lUus3Cep1dWebhTtW4pT42LkoEJ4inthA7MD
tOYOTfbFeiCDRFA+5l0+UQy7lvKYYeYKKE3iw4pc1tytjdFIH5oGjZ96l8giXLBs3kLDmN7MaZm+
pRM37/hIx12JAtp6SuRGLqLgopygqoz3gACZCg10xE+hLt3d0pYRYh9myMNgL6RibHpE3t1ohqRB
HcdwrLXemII0SRvYHcAqXhonAVTpVEZ/xTaCJUyZjeZi9XXOrgjq0B4NCFLOIuZmq3tyQ8Nu1Tfi
cFKEZUIhQ6CNirkfcpFcpVtDzTEW2y+HgThY44h0z+s5ddB4xsI3Mt2+Waa+OWmUWARWLdRgGYeO
HREP3OZT82c64sJGZbC1Ur0Pzbhk5ap19QPLyD7oAF/c5Mo4FJ4tqz6Y7bQ+EoRqWf7kZfuGcrmB
saKh08DfdNVrtuh1GfbCXRq8QM36bXGBupXqVAeYpH+KKHaf7LgsPohOVjsjBgwY8IqXBeTRrFIA
o2S8EU3InXCgVfvWXYX9PmKhOtRxvUQsjcyV+kxjMX7aUxufe6kZz24fx2ykC2MW+AaZeMpKrw4R
1S8gD1eyt4fUiJerk0kYfrMeax+jO+p+XZr1eyRk/2C6vVv6KRW6b8PKBTKM1GngWVK7wXNKW/sC
qtmkoSysSDmRb5GviduXT2ilNIoa7GrOQwe5cmRAjwN86QSfbSM7plF2r7LrfW1K+xItY1DFxcia
QwknZ4j9cundB3Ir6mWwRRRA7EZlNF1kDwtCr+fQd7EHcQJb0ITc+RPkJuqkgCTxXIrFXlB9JxDD
mmJoi691ibp38yi6dDAawwlixVFPc8hkwuyDtTby3aCqw42mxKE1tMU34ujQ+hR72d8Wni2qSzoQ
H5nVt08RRq2fFhSI3Vip1P3x01w7v27FcBvrM2ZBrllsq6Wp1l7SRqmg9VKkX7XqjqXXbv+olTjn
1WJMtxUIlJdczqyBTDXeq+ihzAdyuGlraLc84JZzZpno+pHKHbGYopOzFkq3K+HgHJzEbWKv1KPs
ldYPDfCcnKAZxXgnZVjXuhU2cl3PmxH6NJEeu+FvmN/oIkk+5Zr0uwJWCnjhZtxF7uYSzGmCZPX5
UuOiBBKpa+1HZDT2vdE0yrdGndvxP1Pyb+7j/zQl/yM9999PydAnsfb+zail/ePX/DUkq/iq8FNR
JaAzPv92Y/1l1DL/oHKPhT45HsPa6HX/NSQb2Kn+xFgY6h9gsLnZbXQsjfDgvzMTcwj/s7YDCoP/
MYLTpbyVFv99Jnb1qnQk3WUHw4nepowofN9lVWjZ6iuNV48c+weKmZtXp9C4RuMM5DDYdfN46hfa
iFaF66kxFewrc3cleDuZHFlZvofyWge4eWkNG9321yJHi3eE7QSV06k3CmDxd/QC9aroi8740A+B
Qc+pXztbP6dSzuEAQSsdE+d+WhOWPT3+oAlvbz9yrhg4VsJO0fVgYYt0UvvWb8bijtJ0Cl970Xtp
Ph9xva4PJnJqUJHe9zVuQT+wr1KDylhzjBNkeoa2h4kr0r7roxdLFFgUpinfY6OMb3v8vOeUIhhf
VcvkXoP6EJqK1bBVtUMB4W+YFzaGM7fxxjIPhT1+VJQ8eSwg4eWLev4JCzvCiy1Wz3BXilLzxtqb
3aSGrWjt/QQ62p9EPoeEBL76dDZ2YtBlkGTUm0l7+NCJjPlKTyGomxV84PHopCsq4tqXUUiM1Zti
u7wWTbfr84XOVeVOLmkeDkozH2rDJZJrV9qVd27+yq2wfjHHdFe4E4Cmvrhm2AJvkhw/gJc6Nrtd
juvbFqliCpHxVL8pm+x1WKvkITNicTSo2PJhwuGXq6OxfWwMRT7quM3OCMWrTQGBSYy/t5obGdfJ
BTPj9EphV/cFv8V9ngsjK8mUD1iPK5sgxegWYTdl4khQx3mwJ4qdS1ISEaPXaB56Ax+ezVrV8lPK
tJ5LwBFnM4+BEsJsu4hyRcaAdU8aJEKnvWFCcoI6MTS+ea4+aF48NLSDcVqf2k7K1IMuXZ42qXlr
9qKJlKqybPq9AE0uag+eaCMX7fTJTt9tfcRTNsuoDE0ds1aq59Wjg7UvnIukeiSzr10Ma4s5bKoz
UZj0va43ywOC2IYszFaNnlNwmL89WgswmMvQZ9xVB9CQYQdib79CWTuwcMP8YyYgpVquNh8Nrovn
hbH1ZzugdCsGy0H26j3f1ZaW2TbGJM03UPHHeUGBhfWJSagyS/LKfElbx0UVqNTr3eMuzp/NQS4Q
qzracT14GssVSil/xqJSse5YREPQ1y3Kqhd+DrWT8wU1OFFNmLdJGS5jAeeqL/DU8/nbJ0h3tjfP
kCDlTEATIxozdK0xgi6N6L6SZkUKGoz625xxf8uhIgq//clSmdbObhw0vjwxc/shWmPFT8wWSQhW
sfMgZp5BofTFr5xpDDw58OIuFZNf0a9t+cn2F++NYrkug9k/2XPBf5hTV3U0R14iAbGIJVTdbtyn
k0jffz9pqdnzu62RO7I0XXTznMz4T0gQV3cTBE0OWIxMyNBN/oz/TX+ZSiWpwr4Q9kNrYmmqNuOa
BjcsaNse/mXE9eVA3oK33iDKk1Ks/NR0OdU7VLz+i+JxBnG1su5YIyznBkbMVZIPuU4N/XMxT2Tm
ra4p310dbN1kFtzlaKXkC40Ov6O9bObwKN4a6RruM1ZaPTaErPZVju/o90+rmIrqMYk2a0+XybL3
NYpN/CrlO7fYwrzRUBOkx+YWFZC6z8QbJq6SYOF46tkfe4njvHENXvAVVexL0vXCXYjM4HI/KN2P
sYmwLJo0uySAugoarVznVu+HOxam9/EIcj3v40ORtr+IVZ9do0IqU1y/1O3r3Bk7/KWsm9fnqO1g
keDrv7GoefVqaYZZp3h6vVS+o5fVteccA8loVMNeSzTrKur0icpnjF8AKIJMc6LAsmvD12xs7kmx
XJLZDaY5DTpZnYzSlvdQcuc7bdaplqSIIvUmx4r3JDNSvIqjCBecmJ5dsyMYx7z2e/b7LP1a7QvN
xh8b/bspSaY2cVKfU9amYakXjPy6+dlq/aF0zAd07Rwi52Dc6ZAx3mAKv3aK87kMBLXggxc7bvN4
WJZyDJXCWALiOBAo9A3HV5MQeUT8Ff4Yp+tXMbJ4XpGRzDXudnWP6pAO9cm1s72R9ngPzJUfcGJp
u7kBIJ9OS3aTWdqTtUVZbLc5ZvNSHFXiUAdiJFmgOrDfZziDlEUPJ8S3eqdU1VujDsKby4qoTqba
MEAxDKJkq4EJtVDVioZEOCWE2vILDQa+oGN/40dIDmJq1HfbUlAxs+xHr3Xpx7IoBvWDTBSJ0Ti+
OsCakBTEnYQrxdY+sfI+MMb8EKUr3RtYyQV9x4Huysem6L5iquxClYjxhUzYVNN3MSa9X/a6iplk
bYdwHfXyptKsCxDA7IHHCtkRnNu9sS6C6/xQVpBqlBTqAsR80RGA6DS9/u5Y9IRroR+BaMEprusP
ssx60Dj0mafa+KrKdfTVitMe4KIJW3/4JDr21sTGXl0a+TRp2AKA7oyeaVB+XlHldtsK80kuJQRR
PoZempTRK5jmzi87WCma6twwvYAfcjPniw3CeEWu1J6ypdnuEMT9/Y6t7Wnq5WSi5UPM9UHXPKX2
QHiqE8U3AJL0u2/b/IRty/bKqJNBNSrjjjN92mUdvzYqjJDhSr2Alaoe2I2yWogbblaGYrKQaJ1L
PdbTe6ku+fuka1ij6cbFN1IsyMLJynhrVLzJ+2Sw/bhktsVH7rgenbXRzTj3mXbqdDwjgKtX6wJK
e9g5bOdUPhLRM9Ap5c7ScItmhj43/BBpZZBtpGASSocb22wFT0wpcZbiccV6uk4cg/NQXSpHs0+C
vtRQNiatoV2DlNEk/RUeVZKGKxpr6TFoKheauM0jN4UMHn7VhMmcS2B7ZiVwUcy/ykLX77Qi6p+m
NpkYfO3mxWr6isgL3ikMq7E/2YAtFVFTLGyvxwzD/LkYR+WkVrzAak1vDpU0t5mtT/1U0rRKD7nD
HysHSinyn3YHFbVr5XSXWYp6C/m+3UEvafcAF0f8jdQ/cGe4nSuW9Iqyhx1u+bmzvqVtW9VBWo65
P08NeHL0G5SiLt8VQu39Cg7vfq2gQyfxsofvzzEwSGNHJe14v1I+4GXE/zi5RocG9iZ/bNJuwsqS
KW9G715QsrrvyUYnbKyl37mslXcDfakovw3bd7z2wdCi4asGSvDoYAViAX5XUtuBxx8kf6dO5jNZ
gT2UpihA83okLGZf2LRoFIQ7KCMlLRlT0vm5Rp5trKJvHGl7A/XAo0kgDynVG8KZ6tVTApjLH9JO
HqdG3iRRcxXSNCkjdVJAYtZ8lqkTu32QKnGmhcAqr27G21U724NiJWOIRy/X6n1WTGn0YFhpE/AR
7iaEum5C4vJcBXzvcxQ1KlQ3MsPL74DcMh9n7r/rDdRiyDppVGQmrJcUBd+h4wTIUTanMO+Qbqug
sBJ2Q100xstnnDnTKIBmyko/cBq+zIV4UJjHd0XpDn4khulR2usaasvaXaLUrHbpaIpbCt9fm9VI
wrW2romL/pKufX+FAa8HuWumd41dmz/pa1n8VC/Xn3SP9LdTASkt0cbvNlpo2DD18dYZRyOwARKc
xMz0s7W13rtgc24m22quEVeVUJeDEdC3+85yU3pNMaQfUx8tfoIyb3DeoxgqbKyiVFWB2lLRM47J
7MsaD2stiebPvUj2quP+cDeqkJmJM7wm6unz9AtQLss+gjMXIqY+rSOfMduJgESqe6IL3SpxSG2X
/mhp+5+qmPD1Z2Z6M4EL4h7fiYOByHJs2WiqI1UYRCXHVQmysc+OK8UiVFOsYrkRtL0/1AQYXvJW
zW+7uPhkAI2KsNKbgRhMDyQc22oVJGX82RQFp77SFF/2aG3vLNn3NEkn465FSn7j+mKFum5g5JDu
6nMHuhpJat5BVo8o69Fz46QKtwnsZeWTNpTTs8W2/9zURnmz5qNT+83S53dZ2dimv3WG/iwbTJQe
Fu95V9BMlHEOstSjjxa1iryJ63w5kcqLY4RNdE2GyHnpW7t+W42i/LnGFUrOKA2h8Mq3UcIGdSp/
lFz6Q1NbnTPKX7XreDGGjrbCCgY5hc6acECv2QXxb3qDJqgFVoPo5ZllDMUYv1nl6fzmdw202bu0
gq7mURvT/wC90+IHZ1HM/pIsAOfguvhzMoFjDYyuH7y26cZfcVcUB9vok0MLlPpA+/g3C7zE6xZo
pqPR3WQtomQdtc7VAtF1jzuxvmKKW4NsarjdpkhjZlQ5Idz3JEhdR574gz0x+ElSHHG1o1LKOeYU
I7T/sBD9xxvxP6g+hsGS6V95I358l+V3131//7/miD9/1V+6D/TRzX+1ST5bQeRfxgjUHA0vAv4G
LEx01f9fYwTuB+xH6lYYqoJC0Da80V8akPgDBgawF9slugcsQfw7IhBmq38SgRywARaaFCkxFKj/
D38FYN5QAFGVRzYnHW939o9ROoYseyaYdgUsVg/zhj5B1sPFWgBpDLTN2UqAzD40BYgyacqOpnfK
hC4dS5Ef8+aLtTaHbBRZnelPrREWkTW/FjM+5GAxTINeDfy1+ua0HVxz8rGaidCW9tdQ1vhxDSIi
Jje0wNrcuoxSsY8ndSAMxMnCZQxb7+rO3c6MGyI3JeWIXrpUr6JuyAWTZD2yg8O+nli7obPtQKXq
yh/TJLqDAe8cyiWh2S02sBiPncBujIZfvcZsyfZIAOup+21MjnTL+glaHLvy/Nu6XLRRdFu1S/+U
4Q6/mdNVvQ5TSyFcbj8w67q38FybwCmi6D2PO8yzXEAPqz2MQZY0kteY2u6JB5WHKRF+tjmsq7qy
jy1Zx51FcciWrtU4+d1TRNOaWc3ZPf1bCjsKPWOknZwwZ73gDZuru8XwEU6NUH1cJAIHydwdiWor
B6msGqyvWDnlHf1Jmd7wJlbSNehStbolQYSdHMQp1vIJUUxLalzPGAdvIup+9oJA2k5vDJOv2q0P
9ba9B70qcfrqP6zNxb5kg4V+k0KRtrPuYSWL703ED3ZIC3Og1HjhxeaKH7DHEyF7V4uk22u1kR6G
MdL3BLDk8+hgD0lTaX05CV6u22HR09vILBg5fxvy4brA+yzyMUhixzngG24h6OsJwFzc/ACecOVt
Dn8c/e5Ppy2nXxGEx92qlkQ1GomRkc+NeBDL1OU3S1o/xYhzTw7n/QctMkQKytVUb6lnH8+OwuRV
FSo/5MTFVF9HHIwYMZwg3lIKcssrGFtyISfCEP8OMyiGaA7OUGUPMEDYm5TGeKcXrXsWoExnpD5y
QH6iKYV9GJQhWXZtt/lfceYjta1booK7/C79HbJY59ageJrkhf47hNFseQwyJalfoh1Eni4GUAy5
PsAL4CTRAzJmYNE11MpZX4t7RQEVYTbs2IeyuW0t/aPKG1veNOR44jPMhRcL6t+VvOZeKo6mHLtk
EFLf0x1CzIId+FS6n1wDmiSM5LLekcfv7rsBDuSnWxpyvRHlQPlTPzyZ9Wzct+x3GOryzP4hZJeG
bjvgWc9Ll44UW98Wpx1u9zq2mDpnhYYVH+tgdKiFnbVPej4J1nxUuZaYkjDzVPap7EynU4LCpNnh
jhcl3/dirClJsNLS4jJLkcvbGjdTz8VdiS7NYhf2i4ou3hC9Jfn/UFJOIb9S2WABSlZmIRbRsSYU
EaoD4gmYogyVoBgmz20F16h5xE7tqay6f9qKxN7glKNasQamr9OrnGGgie83nFayURa3jGzkdheQ
zRlgOJ4UddGiI1tHdfTKzfJd9rb4WoTRZ3tdUkx0sJfGBuKhMEd6vSbBc1K9x2+55lFLiGxzTBrR
ikUog+BDnza2jf0/oAO0020Ck7vl8IsoSQ2uOW5Z3YFC0yvLXwam2/5MUshUg4rJ0ovs2SbGGZfW
3Txa8w6jCv9XzUdSIybfY98i/PYjnxz93AIvbr2saklQrAjB+xRj7i07USSHxOVzjzdr684Uva8P
hg2PRI/3pT06+ypus/tSz28Q1jScAJpZ3cyxGZ9lXdu7auoFbHnh2HyoxoScxFAiwvappZ8cgjKm
wvqWzyoBGy2ykrAlUqLsVNITj6xp09DSu1XD3IZf2lLK8mLHQ3V1Rtu6oCePbyZcWDbahnvGPgK2
oGm1gHRstO9bkrVcYIdc9YpuXT4Ba/7kjOKuTOZpN+G69pMxUbf6vEZ9jFZN7ugKdJ4ojesehFAk
h0OZH/PI7u6q3lF2ubKop7FU5SfrSPMemGXQ2VZEkUEqD4RR1NfM1pKgK1znbYTXUOEQ1OtDSqry
bK82jQ4mUQuyQKzkpyV9j6kJOZlNNV5ENO+g26PY0CmT+r0Ra/VW/SJCtv7rveWmaRhn7r7Ly/oJ
pC72C2tELAPCsDfHwmyAgU2TvyKO+FNOnzHxXTMN2ll3zmTwqMgDXRPULYaYid8f060wPV1LSMnp
Mr5nvTz54xpnoUjdaG/xF9jVxE0Jykwi5tW4ileD6BtnIUvajxGnyi3UV+17HHRMfLhIwgzT28Hq
GuMFV2Ad6m4VBTUpzl2a1HXY4pC5ZOrUPGPham5xBrf3JBfdGzZYpY8alt6wWcKkb8TjJatM4kt6
bh3ydXxH/U5uFhHHL7Ia1IuUGtn5tLO4CRSUDg8OGgV0TvXSQbzu/YRP/r2Z2vPe1a32w4Hl33TU
2bKI6R/gWs+FJwrHOhZu5z5khM/PWppVPydAA1gDCzXMqJI8xmr0ItvS8jXgAVwebFYYymKECSlT
x1M15XUupRqKNqpvzSRRz4bS0QbG6d8Es2IgU2m4c7xZ658UnTRiMHRRRzCeqKarMB5042xRJEr/
mg9eYEH1jfTebwoaxC0s/1QR8tXUySFmy4e6Hfugkon5oW+K+ExWeYXRmfImaNvMLfhUkcqxMfqk
TsSRB2c+in901lInD//Z6v5vtrqsPXWuxP/9Vvee+z0tIeNH+ffV7p+/8M8rvi0oGNju8XQLcIf+
fZf/a7Wr/sHjTimCbmETNY0t6vAngwP/M//KckDGGZprGCYb2r+u+e4fKONQPahtg/XG6PDvXPN1
a4O0/c3/TN2fYdj0dAJr0hgs/r7rzQujW4taXQ5goLMlGDS0s8AEHnPh4MJt7OopsOqiSNpiN/H2
dXEStfTfOJWm7tamnSjxZZPEk931OQRndi608FJhGbTuZz328m6y2IMUi6YGIiFh662FY1LXrHTd
plSIYLVyfVO9Ok0J7XUhF6qDOtJDAmnrHvha9Ux2vT0taRNfNPbooa2s65PUFTK1AtpG2LoqZwZo
ieYR1sNcHlTqApxAm1X7g0Y/qoQzjVSQV7Fhnzxq07IAM54Mhrg8JPaafCuaFn1ONO/czvyaV3Op
0iFwFVfcxLDW8W3YnTp42Mg7Xj5UF4aVMpn3pJ7y82i46V1Sxf0tVWTKXpMpLHxVCjyR/YiCMEko
5jaDk2/yTfFnrBi4My0CzUWBEdWlkgTwgWk8OS3fZk2xGVloDVRPpRUNYWmTIgLOHfFy5TsvEqGd
ptUt7nvFsHbsWYoHWtir+3Rw2ruYNDtKIfeoEziYGoM2PS4ZG+EdzEb0Sixst7h7IjVcbGuK6Sqs
OXcwcL9oQCFuhkq8AonvH7WuK52900ILCnTADDWxSyfbl+1gPAN91XfpYDhgjCJMpeMq5S1BLu7g
hpr5RUWHkWmO3dW2sObi+IQHCWtd/dUpCFOi0K72eE/JEzzpSTR7Ean3YhiSyu8q3dhyY8ObBuHi
icD9fDd2qeljUg8V4L0+cwAjT9wXe3bOqOn51kVap+WDqfbiNhP6SzIJKyCvlwWLNSy7kq3NI3vC
JkSTKg6TWrAa0Ho/y9L0KodGvWPfZbPBFNMxsqp9lhpOWAjO1HhQq0ByG2OHO1bykLrS3FHSlv0i
7vOp0fi0qwR0Do+1p3blIaehgRH2yKWF1VDuGiFwwSlAUReBVZoPFU8biyz3TKVxjCGyoWQ77l6h
LEFOmtEXY91CRlwc/pRdbPrRgMtOY0t6yqGPvJJzi46Y9pqrmdf17UJI6WST2N/02CVstXn0c9HC
SRnxbJc8tuz5LSwUNIuAw0cH2ozHMmMrRdEjQQ0CilPPtiJKRMXJL4ol0p7gNs7JrnO1ycCBpa3C
GqhtjqOYzaU1k1Sg9Nl1hkddz8zp0eyISAmPESPWnjXBsxACt0zOVqvaDyTxZfwyi5XiYyas3NiV
iK0QiuFn8Puz/+b8019cA9usl6daO/rIVlBzhFYpJp14Rpkep2rjkuTVmvK3AeRAixISezs+jgno
vUeQ/ANWsSjCiHrJDHVM37Ksb9cyQFgrbZzAZqf7S20hkY244HmzDUkUvRU4U8kbxVrCz0ep4DYT
oViw1FKYQSxbS2b++s60bI0Oaek4YVNwiY8OS++It6GifvzTziiAsN74HrkDYK6hr04JBfLE3UuZ
9RhTaSLBDadW3HK9WB16+aNkOl58tUFQAETWYumAWjGH/zmp/zcnNTlL7V+mlB6rAV5W8JFV/d9M
WH/+wj9Patf6QwBqtUzHNaD9U8b1X4Kcpoo/IIEiDsBwtrnno7r9dVKbf7gCdcIxNsXtt4r350HN
GU65LQc1wQQCg5tU90/BpH8VVIJs+feDmq5Wjn08HBqinK6C+Pj7Qe2q1ARK2ShnIbTxAcw0RRui
NY9FvmahDY8vgBqjX43cGiluF2w/iCAct5aJAOzI9GPJrOJsdHrha02PZTxRR4IFUOR8mBmpb1tl
TElDdI1q4yCyntJQ0eZAEIB5DNn9BI8EQ3kECyKjal2DvOVLTM6eW5DD6ESGHt+IXH/sS0yMuBW5
5RpRcRHT2P0o6b32OrsXARfb/EtVBvgZxlNapb+Mum8QsoaHxV2wCFeWuW8mU1CEmg7FNWEzf4I/
RAW8TYocZ3KR7UcD91ealzNeX4uMRjQXYcom5yQ4snZU8NDEQdGlFdCnq4K1VPQZsMAiA7oZaiwB
MxOHt6jlcljVVg3VWki/NhvzRm2dQ57r11plomVFp90WGVVOci6CFD1hG1j1MIsR5KAmyF0POsPn
galCh3IJr4myyUuIo0eZ0fr8sIozka1sZ5uKfSrS1PJlhfF3IE2wm3Us04e5RAbmXkBGGV/6Y2OW
LM6W+NldNP1pKkzrOAt7fCu1Smd320DuWYxKXup20dWQiS+hArRRYk09j6Vk/1e2RpYNYTJVjvIJ
yIxxjRLhQVk5u7qUkH1ZdVjXWLxCF8I/Trk3SbdrY5QOiFK4HRh1G95f7TI2077gnvd/2DuTJbmR
K2u/Stu/RxnmYdGbABBTzgMzSW5gySExTw4H4MDT/x9KJTWZZJNdWmshs5JklQhEwB3X7z3nO0cT
os4BCxOj3Bwj+I2qG3mveVKXuyXX6kzu/HWwpp1Mc+eSbo4eFobKy5hwVoKEkfnVdGDpcF1j0LI6
DTerogN7aDuxCnEFvRpKJdC1lmQ8Z8cfGjyy7ybVrA3Gl0a64kNrJg5RcN1MUkgwtLlGzwBaoShQ
2suyPjR4gLyUJtGW3rOHDkqK3MFemQXfB8NiLu67WR8H/UGbFtdPYV0UVR2g4qECNPccHH3Fsat0
W0dXVzPI3K7f90PSIJitdOMZ3oy6I9xwRbFdNGA8zNwo2rDUUhXlWB6TUBsHbLv0s7SnrHTyMjJX
j8G8dGt1VRpEm+6aoP8CWbNfo7Y3k3tMVCTvspP0HPeBZTwlTkPwnFYsphHW3aLTbZvdic4DGIKQ
7k7bIMVqGgpgIzuSNaDF+QoCJUSXsDyIJPNoVBP291zm+Od4JbvWxz6zGWmmdXrTZ0t/4/a5H8PS
60I3M5qZ5OFOv1r1geREZrIoSar1mC9Nd4ugsXkKVM+M2esNJtj2AkRrxylGoK8ukEgSukewJ7L/
nTNIr9ylUmEq1JiIcURuPH7yFdlN4VhyAfmTmXFGNsr9OHnNLXm36cHrbRpxk3MTFFP6mFSduuiq
Do1mz4j4H3b8/4ymfjuaAg7xq6Pr41f18p1nl2Dj7d/455vQwn1Ldyggr88jA8XmTPjXmZXR0x8u
VEiP8Q4vPc6z/3oTMpqyseSavB9tW7eJkvvXmdV0/oDJQAIBvEnf20y7f+dVaPB+/f5dCCXRAXmB
r5gZGJ07cxMwf2M+16WmIWGgaTP3pnieNNvb0WH+7Cuzul5xpscZ8cyMZzZM7+xfwQSY3rtT0T90
rfbQ62I4kzeGb87fGnRIKE9LYrnJYWqB5dIx115Gz2t3gdvq/dH2E49MYcdMh9sGuIxFnxAtQr0j
TsvwMOYK37wOCCNr3w2AfsaCwKa1tQ5dKSnW/Y6KuAghH69KIX6YEBZiJigLG5pKqnsTs2Uh+neV
D4kKjgDwMuOcBcqFYWxig4m9TLeHfVbZZneWNj0iSEhNSeeATv8CTS6vCwY7XruYT/aSDvT819Yg
qF3aieIUZ3qLc+KA5SBDKJfcKx7pbmvUrYZHkmuUoSl5KZrE/5K6BSMEQIRq6GPBjHyChgIIRn9Q
qyi6SPIRhkOpWvPC1y0cEqMb0O0tDBRXs/ScYQ/RmPng2hbAxhmFH+uUABvV5BKPaWPJIxJYP551
3/mwoMbYAVrJjohfH9KqAgeoxuKqRxh4LMz5qWhz61DImaM30NwjdQfz9L5Os+ec0XmKHjU/eb66
am1BPNo4Pg8pNtuxGm6tWmUgEaaAEX/qfpYqmXeCkT0IogHBIxHbyjqlqnxSkK13S2AUZ9+3P6V5
K2IrKceH1R9x1KxafWD8BDataXfwE+bD4HGQRrl4YGx6P635E10LIrNzebEOLWOEMr1mIuEhW5Mf
2no411PbHEuZo3jPrUghWmOY32Erp7rYi369zdK63ZVm+dShw0Xqo7VxWU9f3bxxr2oXCvIctC4q
H6UxI0IVOFhJVC5jebAnGwbaynSJ3kaEdw7JGQBT0san7BLNtrjyJfHwnmPrJ69FO9+o1dmNGlY/
RFn+p3w0pwOSxPwT7i91VmJZ4o4IFCq/ZbOYp18TlDU3jiYfUBCiVayX6kCtQ8cy7/JjU7qwTnMd
KnO7AU0ah1h5ytET+0K2F8IM9mnt2KGTacFhcuevrQOMSWaSIzV7x47WUN6E6IY/tcxrw8lp6hjU
CSohvR6YYFgE5zZ4bAFDkB6v48ijLYDfyVSPhtPoO1GVT+CoEas0M03+rt85Unt2FhopFoKhc9Y7
Qah1dv5qjY74OK4eNQnyf1T3GISnHin9uOjlZT2VmIpdyYofhd9Hlr1qr610GwYs8HEdMu99PY1E
MSHYWGo8xmapj/cLIDvvobJL3pa6WTe7PhH5deebLoHRvGYTptUDxcNY0I6lOS0hAqWHvGjNczOm
gpQSS3I1HixILwnHSXIprFBPpum2mEsDIRCPBWLlytj5Si1felxscMY8ezmPMoe5JTHuBQfJo6VC
DXWnCns+bYkHd5avBtjOnHzdpNu7ahwz8vwGHG7+HKASsfW+m69N3xk+DAyFADVlNh5UY6r1C4xw
9WHO0dpkpEWiqqfq6Mv55C2FewA1yS6hsBm2OspAEtNGxJcrQNOut2I0PVuQRoJTwl/fw0sInry8
U9dVob2wpJ7NNdfR8mMgqXt5RiZkk4RhlpGozOICsfWXZPBFlJtd/lSLomqxUTr5lUkVSpdwJLGO
ropxS775u74ySQ/ewrouO7tqz0Yg95ZnTZfTmHf3thVoD6U9eC9m7eQcegLkjHWAg57AOZbxrEwy
wUE37hcY8VdusiDzTuQQpVJKhKhZG/N3GrL7dOR826ot7cQFxgbAD4mjirW+yg5eNd1WmZ1T8g3H
2dAzk9zkdXuXrCC1Ere5m63lA1kLztGe6uCzMIc7j/79TFPUmnDUSLCzRb3Ldept05pOdmX4UTka
lsVgsJOvCa2luNCkdkHvKoNeNxpRo69B3LUq3y2pn+4T22A/QF2bz355s2r6dLXk+MuaZfQQZClz
pwaq1MkzR8yJZnrIApt8udn0Q6ZK6AcNcVg2KZBvySvcpNtZbcGwaSJn1WGunSD7Ozt3Fs4uNeb7
kaSPXUnQZtzaDOO5t+DYK3XQlh57MSiBsKXXuvPcoP68dO0U6xsJYDQ0LWKiRJsKxj5oX98cHoO8
CCLLp9HMYTGIBtmf6LMid9S6V9V77+rca+M1mMe9PiD3ZHxPHqnNEStrVIbgvlZnrey/QEm6qmQy
XhhqC8ee0bzi8WxuTCqTS5o9bYxYttjPudRPK8FPR83BHNN3uM6npsmhuNFm1XzueSyRGBKyzn7X
ux/XdRMoM6Bi8iY/mm1ZXhAaTS9u4ZCbWPOyg9FvXPIMDIcht1GmluXr6FbBXnXrx7Tjr5ZrwF5W
LE5ylbTAsGDysPUDR/1Ud0Dk9IoxWFKaSZghusRA70+83Ol/u3r6oTWc1y7ov9oyJ8LcoWCYlP1c
k80d1uXQP1VbDuMqbAjXo5KvArRpWAxFGdlsojtvmLNbANfFHQaubpOLr5fQ3fkavPLjWJN9zWba
smvn07MPpCi0pfWQk2qOTI6Cv1A++7qbV59MhNphbS7tabRrF+2kt4RNoDV7vAL1pWmYcyyXFW27
tXwasmRB9+ySuR3wGWaYkBgwev9p0M31trQGTOubZsHdZd6oGr6wjo+P2LD4wLIv5ZWcG/8RYR//
rqVznsEV7sLgDrUqSO/GoZpvsT8WH7zCfXBcFyNIlV7bZjscLQKtrFBlRRfj6OKLxr5lvyPoG4qC
A1KOjl1sr4lrMpnwUn7pCZLr2nM2y90pMMK0NTF/q8aJFn7nndkZ7c0EZeWo05I9esrxP87lgEVW
h9HYJfIGlopWxNOUTceik9aNU7tTbKyFathZOxomToZZwpzodaCe5YnQ6/veD5x7MHSDHrJrapQY
JpmVjj1Ur4OwfIa/Q5HymxKetxEJhXsAvuGwZBpXtkcin9YxBAHrRktqPXT5MoacvS/x1RfvB0w4
n5q0P1czpL+oaLM07FPrC65056Eh6/azkRZaHdLJ5VgIZ0qdOjhZOJ3KjPGGchb1WSfDFKv4ODys
s+hPCZvnFR3n6gCd8hYpKVpIT3rRxOtAHQ1tLXic3cn7kqReHWbm4N0E0smfnU7YV8aYO5Go5yom
jLcDIdqtVSR6D8motNp7YdkiDxe+imtVmuhc9QTSjie7EeKiwMtHe2ZYbho/rw6pIQpYHbPcb+qK
uONzMdp3tUPB5L8+9F6VP7Oblc+84sb31az0B6RXyVGHSnjSnZmKN+ndMwYP5Ey5RgIKsMO5ekrN
vFguJg0+SLASVhNAwKaJr89l3HF4PiMfmcKMNNxyp+ymi9yJYQnnZHEnVyWfdX8dvzjdPB39oaWZ
XxTyBou3eNdajihZf20hI4vmflk79K6prtanQMgaTarjDPNjSmMvwOxhj0G0Bp2FvbnqlinOC9YD
OZb2FmcMFOjdnPir+z4Fxkzz2le8Wf3RDliIQtF3ES4NI7u0XUQNZQYXZGbiBi30oVobQOZD1mhX
dMfyDyi3mj3CttqO6lVVJ0zzelQQLOvvbLvU0MRv4mk9UckdegL6UTXbK+7kB3xMDUVYP35q6gZi
TOYVe1euKTGblKRVM22tI8IFHw3yj3aW7pmH2a/Ly6IFQ7tAJImA8Vdhp63VsHNE5+xn2g53le0I
ETkrXTB0sCVEfWO8rJt13Nlm0UAUUOmt2VkJ3nWvEO2NSjOaC0Gq9B5nmo9ekmKBgNONagwx0jS7
4QvlZo4/A0BaP9sPMELJ4WEbW2gKiYHBTVZjiiyWab2o1Cb4HQojrtauEYhvM/ZRRYgvpZNrHWXm
Os+guesxWsnY9Y7MxzrjE1PaJCJDMUkvc0TaMFMWXRSxSYgOoSnj1NEM8lBEZlK0l5PUuuPIEOVe
9RB8a6PXDqvjZtFEhs+5n0V3EjyT0Sit/LIrnDxMzNF7rQUqbh3uBWHDOSaGA8LCx6EMkvyDYRB7
WmNMA/PqNnDo19WJ3MH3v9KaSo/uWFOCGxIXXY+i64lpiR7nLrtzzLCy3A8IaV50CuuLGbUSnrvq
uvWgKLT82fNq9vKu6/Lufabs+h4pOymWICxCs7a7yMkMRiFGhjklLQeJximhOuiJOVLlZIRCFO21
jQ6dxBrDxro11bFUKgjXxijilHcdxTlBu8oUMh4r76R1DUgADu73NAuDvSh188WxlX0Ew0zoc8nO
ROKpv/OYph7y1Joi0ZLdYOVgCHblkM2fqkCbDpVp31gqC77ojbiB6QFiSerQDUxzOfaQdimlxvSS
tFZf0bey55jnpt93gXLifik53/BQ6tBT8yyekxrCOVmBnEa08iNNbCA+UCuOWp5YkQY0M2xmt/HJ
YYafRcjmEtoF6V1tYiPACDztRuJXuocScxwVgcCwl5rQSQl6ogLX/sTSZF+7zrWvyDnO2Wh7MCqt
xtod2PjHDgRYlVXhKsDoCzruvHTm5Q4RWXA9qbSMiwZga4laPwa0yoY5tEyadOPW92v8UANGhRCq
0MvgNUXUtIssKex6/7rU8KogayljowIrUzCP/PCnSMuaB+B5dZ7VH0ji/tBb9O8ytFy2owwdcvz0
BW7TAIdAXzFYgfUxOHhu+h9U6oq0iXBhorljmg1bY61enMDKMJG0ULYb9Z6QgIss9aNl7b80RfUe
H8f2vDFJjUdJlAU5EVaM4oGQ+DxIzkVOlng5qGRXp7obUjMbwIkbDB+xAEe1WWP7yxa5H0/L4B2I
2AF+IpAFAX0ob+k/6Ho02jhQ46nTJzAQ1NuFjhKy39o/yh86Ut77Kl7nacWk5utf54YjWiGL6Vjb
WMtnrTfvwHnQEejEZ5kpefbgkex0vwRU3Y5Rli0drU635wWslWfTqydkrVkK8bz/xHmNUgzm0hLZ
a1GfmrGbcJFPw/KM5GEg6WG+suB1PlFKPeZa34eekN5F5lpomtVK4dhmp2Ree7iQoyaiZho/BkZ/
NRuLtcsK8wmfPZaYybb3nYs5a3Ys/5kQpHqHJKsh78mfUOQlzuPalvDq1tK8aJbsMteaD7LzhuMy
ZA/CNV7JTKT+W6iOmrRrHrLW/IDOrDqReW1/GRz4knoqrKjT6ifl+dZr19WMC9LGd+WOrgfFt+rG
DNhWfe8vkhlPmxZGJDs/+TjpIz46NU3AO4Jlvu8NuG8odZOEtpOc570z2AuDGrD4nHGUcyhHK7hv
2LAknGM4Z9wenvYdcG2psRJIdNdLcTZpImPvTxVHnSTip+q8q7JwMBC7SK9AaJCoQfx2buyAllew
rP3KGOJRz7prE3nLiX/g/yob/9VMzXu7aNk8gGqfYceU58Xh5WpY8+ek7FB1l0Srx8rFNel58COd
Sp3X3ANqrhtPMKxQ2G5Ir9HceoFdk4ZLMHo7z3CnbU1Q5TEBOJgOlXA6mGwJrhLTfCza8ehN/cfU
X8+KBz5EWaqfylS7SoKBWqdCkFD03rkzJrkHkO/FXulW586h/dcz5YPtBlGFytQMsVpeinS6C4rh
C4JpnvhkceJANXe93TURjRnv1Nj4ojxNZgfOLjQQ11q7YVj3zLhmgBejddGMSTBMSZw8ZHqHk7Gt
jaOC3RIJZxxODdl9dC7w2+kltOs5Ce5GTacNl8x5mLXLxzLFHGbKxdoz3wG+La1PiTMZD7PvlJGr
llmExdjOX53Bmx7Y+8CWuY4IPb0fz6KnGaUzXTQSjewRAaKQ9M0cbY9elsfAba5sWQ1hslr2GJn5
HIyxlxrYJAs9K88970cDTALQtaV7GQwsrg4z2JrB/bp+ZgyJltxYSu2ldWtxQyaqdix44QEs8jwF
6bqAA4AuJESYVWQkwaZnodlpjH18+USdxdJKu/olLwz/pp2t5GqV2fgZW9ZrKhCh7IJMG85wBIK7
VTEidHJvBuWX6zOScWe8Nc3MXq+F8lvsUB656HRBa8T9EingugbuflNSeUBJcxV1Zt4g/kbctM87
xqe2nmjXwKQcZEG8DI55Mj0uqfOOCsF56JO03adYno6sgyV2xWBwuPKf8Dezw2eN+ZAS4RGS7YHF
fEheakVQCBB2H4mJiRq+4pCuXcwmRc0l2tFh18spu6CGkGqfwvfGrpS7I5kH7D87lylmcUiTWW1N
ogoEO70wapoaQUrD4Ybybm47wOZuK55EZ/cXzD594m9aD+/YiPDrsJC/Ei7sCx/cFu3G9Qz75nHi
D7iR34/r81giUGQZJzSNaFCjPwVzcWWNHfZSnh5SLrpZHua+yS/XDvgcXjwr2EkxplRMKFVwiEG5
4zW/VULsMh9Ag2OsExnU6XIs5BHXXMv8SPUUrb7tN7tUq6aQcb56cMZO0nzSyw4I9qLDhDC14Am/
HNB0fP9pBM+KUR49NZAC5aQAILDQ4hWnJKCygYM3AKUqpAStu2iyulf0OU3MiOBu0SjrV2Qw5w6M
UOR043wgC6O/U+lkPhfbfDpy7E0PJBzjduhbyGdVP/n3gyN4n7KXtbfVqk3PGqq4s5X19GW23Kkr
sWjyuew0/Vqv5+Vgdr4RcHgdrDtE8d59gDy9Rm+dBBfgl8xPMI/LM2FSE8oci2aoAnSU7wC4ADmq
Hb8huWfIsih3mACH3mzzxoIHUAw7SwRpcU2HX/I+CYRVXRSgzhxUZbPDL10DgJLgjghGGm7x6SFt
RV1qxoh21KO+eum5QL4fMs1cXquuNj4kxkChtrooX+l0iOssCODspUXeP48uFsxZ462btjYvMx6p
iMNOHuvpUBw6bfZBsov6QiTKO02zLuMO/e4lQAls5+ir9ct2bed3siB3hF0WhHemzXboEvjJdiIx
KpZ9d01Ui3+sMyONh2ntDvOAJ93qSp4STczyykfq+J7uLXkY7dw96tR3l6Lt5/0oqf5pZ3p0abTs
fsH2HgJPxYbKLCNMu6G+GmXwWZsMTA3AXo9uBmRKQzB0FUwsDaswszjvrRMhKP5to1x1mqF8nF3N
W+edm1SRLTl1jFSMIf1mcR5A4V9pwisvgdx+anxlxER16/vCX17wxmahaROvhPmWtqKRQN7oxfKk
5Vay94SRxZ2J9lrjQT9kUzeEE3KAE5lH9GzasllMGm0g7yyFQ9GA0iGdllpWX8WHvIL5wFFhPS5C
uciJjWG89b2WPrBBlFPU4G2t7pWDXmzJeNkUTomzEo9Keal5KBMcxjf0WFFELG22J4MU5ki7Xjvl
yv+uJ3eDpZabGaj1zpzKp2Aw31spmzUqqDi3rZX8b/USNLgdgpSBx4y2LCKvRo8aT2v3plHax9mu
kQQW96sPxhNzPuq/UV8Rea03hPIi9C/6Z5JOilu0kRiaTCCUvTxMqz191BRjENPS3ls6ulR9pUJW
5AsdEOfh0/LHlzoo+rt57O+IaauWnd76vNqN7SCYVdoNfroF3aaZnfpGN4m91L7YmjdetWYjdoL9
f5czBqPRE9jv5Qy4Iq3VJQN1kEJV//wfHdf/Rce1Aa5+NbWmtdeKly/tt37Kf/w7f82tDd38Q7fB
SSOmdg3rW621oQd/wI4CrozZMsBy+D9za9v4QzdMJNboqgxbd00G4f/UWsOaJsk88F3PcTaNdPB3
5tb2WwUXo2/fCzBoAupweFL4DN9NrWGY8t5ftQtfJj2BFgauy2V8L6bAbsSZ/LsNBlAydc+KgzdI
Dn6XVlDVc4zbiDQIuYODjNRyY3D4pXXVaKalu8RcyCzVC/pNoHqGAw1thp4Hal5MCpdOOk+8caEC
FglLBi5PYL/TnWnumd6kIyKY7JKTuwMIFn6KB6LZB+apTS5wxrPlbbkWcO2qHMlTkkz6B5ZDAvmA
XaxbHgAeGoYFSiedvTs/U2MW3OS5jGcZ2BgVcDbQfnRGkmJQSYpVW3YeAfEck5wWLch/fMhf/y+r
xsCYiDzif/cp7Fk1+ZfvhI9//Tt/LRtf/4M/gaJQ911ob95mN/6nRcHb1B6us60Cnn5ESf8j92DZ
6DRQAosPoJuoRP61bEz7D4eeNA+qjvpx8zb8nWWzrYpvDQqBy2Ih0p4VyD+yVL9fNSndXd4HHKpM
c0wlwOSgrkPbzIJLmwMloTiOaKDlMLmLAroZ0Tff1V/A+P/i0Hnb5o0c/vv/cYPfXp0gEUJWcFqY
CFdwhLzNWel7ACQTzd/DzNQ89hbU6EZuVtHi5fXx37gU3m2COGywEO6b7UFYBRUGp+ODbQgCAk06
aPQogef4Rv9v3BVfZfAnUdDF0/f9d7oaqmTWb8tDpXBggeHuIyFlGUrljadf39Umxfnm5/vzCySP
BcyOxUOBnu77SyGzAP3n8AUGRHDupsW8w0jgvuJMjMiCRHeK82/bXJCn68gBfn1xnsGfXJwkke0p
Jq/2zX0CMEsSFKbyoLU2IZUQ8+PG4FD966v8+IwgzCVGAKEIniH6id/f4pD6FrqCZDyIwHYFzybR
czuHceZGRqlpuf36cpvQ9/tv1DHhQG7WIJPHZFNnffsacfoJULyB6z1d6NJkpfjqWearn4KlMqr6
woWx9o+99X9NSfjxa3RME5MICi601vqfHqJv5FZJVhYzaLWRQEVqsgZjCD9W0Ma/vq/ta3p7XyZa
rsD3IF46G97y2/si3NRoyr4cDxYIvJ2laZepNtyghTVDjl/Ob+7pZ9/it1d786MRjZz2xGqNB58I
ReIWUE1MnDI7JJk0gQPOm2X56dc3aLKR/nCHFAEuzTpMYe7brWzJ4L/OM8vOyFz7xm5tRlL6NvBs
V/84timJ7D0GmQW3OmKrL5zNffpC1hHdSHuYxmCKEa2iZ5q97rNSFrI1FwW2mcj+YRULwCRGgEbZ
r7/ZmIyf/P6Wbnv6Jo7/U973/S/jD6lrtogkDvmMlhdE5oxJXClnijXN0nf5YBDC5bdzhHscHyiT
lo+cENXtaPjdtYdVlFNUGtwYSL5+sxacn3409udthTv8581iKILKLQlskxBzMqg7mRNB990kMa6M
hz4d3qncQn43u5iZyOUBjtjQFhoS1D8A8hnaTnqzQzSyQRERF1lGl0RJw3kUDu9ykY6muDbdVTut
JWfWfpIymj0HII0UWFLnXHuCvZeEgZUTIMqJYQ+siY65JfwY7sFZlmLYMQoYQ3JDAGtXzkVml+/G
2R+uCZKwQDuv5V5YI+chTd4wfFiPPZa03WJX1k4lVXKpZ4v+rAlYgMj+tDBxltdyse6lT7s/8NLy
SLibvOEvN/tfP60/LhCICRQGrHp0nZ735r2rhtQZnXn70YfsWitpheS+fsIg8ziuSRejxTD+9pLk
ig6btaNjUGO/+f4xC4Sa/GAt5UEkpFUOdlxhywsa+xIPM2CMwH3/6zv8cd/2kX2g5kDoipPS3Or1
b7a1AZVVw28jgeRVANdJPz2R6kRBi/Yo+vWlfnxMfegDhILBZ9Etcl2/v1QKWb6Yp5a3oD85F/D8
jVM700z+N66Cc4UyxcI0+vYnqzld1HLmC9RcoeNI8ALtCOLfv/31ZYwf9zHuxjcMn2qRnqLz5ocq
c1gibhcwCST1O2oBBqI2q6GyDMisIEB4lBQ8+Doq9bPwnwUKpJaWxu+2JYsv7fsXhs+MyYV3DC2H
IeOb36/vcbnkkzccbFV5QE+Cap/MhdzDvCKfBT2ffTIAQdBsbr9W7ezdI4ahSYem8KpeV+tMf+N3
gWqbRfjHz+RB7cERFFCzvnmtpADktCSzhkOTjs1JF7TrdSgTayP762ToxhAZDGHnDku56rXlZkTU
EcLEMaPAZ9TuNdXXCkPfdekrusjzx7HQELDksntYGmZxncydo5Nm87lZqmtNl78rLn5+AwHnNoRz
Nut/++2/WRSJIYKacFu+VBjyqcCsMs52+i5jFwu73iuiZGBSV3uu5I0l6vOSrS9+7j0Owg1OI2Kp
jbE/Iftvg7sWbMGjb69fVydpzhYMuf3cpUs0lwWR04Ws9oLUxN+8Eow3x2wqTh6Lb+7gzdM5S4Ai
absMSNyK9JysQXNGWt3gltQjmQs2+ZFTc1HoJwSsUzh0jG5+vUCsnz4FASJsh8WI9/vNcvcX9pKF
6coBh+Y2Qap85xNl1a1nD5yFA/1LW03q2TON7PMgQgkCJ0QgCpB+y5qZ0mFvMuyNhIuufc6NGW2X
OaLM5IIH5ZCmYRep8RW+n8FW6T3AIYsdvWgjVwueO78QRwwWALUdozrCc3whuu7BXbhQahtj2M0B
7KVf3/CPpZvvchrEeYY3DmDUm6/cMeFFJwUbQl9Uz01y8EiXibSVoTWZm9Zv6sSfbNuuzlsJnJPH
H94Syr59QpE1uI1g0zl0afOK+oNACgO2CXEgwW+utP2lNxsMV6JfFNg2cPO3hT2DmJGxhcOTJNLH
kmis56LaaL/1wmnCWUq0h7qrgQNyjew3j9BP3r4uJgrXsyxeTBTe398kEgnk/4VOP8dbPiTS3wJC
7nHxvlae/MSR1/3NC+rP2vOHe3XodRkmB2737Z4eTNqg8pxHlmN4cz9a1D2YIqKlAZFpTetXPakf
27wCTbp0FDe2n4fTkDI/plr5Nx4menW8Wegw6W9fy/kImjybWL+zTwaH3oHHsDEUI2FrU1Tlxeuv
L/eTV7OLiYSfGVO2ziH/+28azkq5mcH4kWmLHxCuJOE6+tlvzog//X4NOhk8SXy9WGG+v0wxGCmi
m244cEYWoT8pREFNEYSwjbTTPGAZTCeGoGhqK4Qpac103KhiNWkX64r5+tf3/OOh3HdBy5kcym2P
QMQ363VGWQyJGCmPNUk9zlIv3Q9ivVomQNFpbWghQw/GxZ4EbVQSOPTrqxs/W8FUQ3zZ1O0+BJzv
vwuZTolpNVDPFsPOPnWe2JiRIpU3AxN1hKBuC+ubADzGF9oS4Byf3B62BE1OZt1172VlOGvLjFTR
wihvSjka6G6c4cuvP+dPPqZP3CfkDh1IH3P97z9mppEZRrpcf3BVIvajvU6xjQ0T0TiJZX/7Uvh7
bWamdJnJNnyz3JlBY2QQXn8gzLt+tcm4uSNPsyaRx9X/jduiBsX94W4ttR92ta7pVgQc0Beg2Yu7
wDHcfbt4yUUhNvv0vxqNt//YPb5tnv1kE+NKtEUoET2aWm+eeVJZUtQQXCm3cFIksukeMByaMW83
7IJQW8l3IV781xf9ya+G/IVEUgbMuNqCN79amuqNDDIH9K9pTGHtgE3NkWBHQieh6deXYq7AI/Bm
16TSAI9IcKRvsWN9/4j4Je6xdDV4RGxBWLS7LOROoEOe1wgyclMxoxzMyKUmr8KeFAhtz8lxVDES
Y6u+A4TC4iJUaw1OybBUT2Y3EbEn8HeNUVfBS4Am1Wcv7QynurQwbuzTbMODDc3GcWq4JWubzPt+
FEwOORxIqK3lwiFr+0Dct7fGGKQAn6RQGh7d0YRaWoH0guBh1MqNraDLTAK4jbwmFYdmSbrrOMFk
FyoTmI1EXooMT1trLKeqobt2yHKjtmNN74wzglKlHQYkQMO1Uzejj5JjXJI7ApCqZs9/1+Z9PYO4
UzieSbiKmnKy0yvYTI4XjY4FaxkyR/UwaYGbnEWjtUdDoNpD9SNMgogzzCAIGDadnN0WJy9Fkhn6
Y0vAw4IcJI1xyjbiEoWUh7rFDchOOwwDeUqRmlA2g9jGEHQBZCbR6TvUHbl2iHL/RMT65os3JPRL
vESqcPXtVjzgOCHKrJVDsdzOiYeQJbfRLS5aH3j3elvjHB5B1o0nili1730V5Hu7ScnvZCCzruEw
FAGElC05oCIJW+50zUR13TOyf0euOljbqiZ5crBR/e+KriMcxB/v6PPuxy2HI9kSOche0+9l4867
pC7UUdsgvlYf3IxEeQC83ast2yPBxzDZGY7xLfeDQTEYiy0LJB2ns7WlgyCKfSm2vBBnBDMxbhki
NWEiNhSWeNryRYYtacTdMkcCO3cPpB2h2toSSYotm2TYUko8SbCIPcLUh/X2svauc5y2VBOCJsin
qJ503Y3dLffECWoRG1sWClOiFZBublwAaMyurC0zhdMCBFsSM9RKnopDsEq+JaxkW9ZKEthQ94py
/P/sncl23Mq1bX/ljteHB+qi8TpZZ5JM1qTIDgYlSqiBCBQBBL7+TVDHtszjp3Pdd0cuBklkogjs
2HutuSgqugDctuttuiWdBd/6US55LahlPP4prgu6S9PotqdimuzNbBbo+3rUiXkaq3URFNXF6CBw
WHJhIODcVUY6ba0xTDFYtjPUEmQH4OJIlKF0vYuXlJl6yZupU5JndI9cezL79oe/5NIQrSI2IQ3r
fdA0HrPdiDE5AICjY2b2sdOk29CkONkWac2esHaFp79U5iC/1Fl8wHB3nw36izfFIDhN0lYwM3yp
Ppi7CUT2oxqCeqcWJO/sGQ8M+ohuXXC9BCSEWzMH4Vsyl1vBY2OAvwB+YTCrG5kA/e0GIGYjHOB+
AQKXCxpYwwjuFlgwJp4MIyUA4boK1Q+3Q16ifwKGi5+44eEP+jCV5gIjbhYwMZ57PJU2N89zZZsg
5wO58IztBW2cJzgmBef+LBfwMTw6lMeFdTSHRG+NBY/sL6Bk/kuznXggtrFne7q7DPWYjN2LTtug
QyhNbulYbObObl8My9mZCM/RYth85n1g2M23KZgLcXAKVKIbUgLxwurGIgvGIDgxR/cRovcr8Yoa
J9qzJgEEjcwObcuZWvVFXW5mdLAPKV39G7vM7QcAn0V2HHMAkV6UybOF3wkSPM5bpAA041KSVr/6
Zkw9SX9XwJoyywvBS/Yb8pnEJ0Uyadb5iHvhcpo6/95VRfwjorlPOkjtY38UTEA3sw6nR+ZM1Y9W
tCiyddVZr/UUtBu2aNjaa1u8wGcc0eF3et9TsTyE2s1fEPAM3Ixk+6DUkCeyecp1NtXYJl2ne6YL
xxgk77DjkWbEnZA6kfyCnlZ+kySi7orJkF8CaWeHnAEs+k2w/juiYbpnZqnogYJmRI4ee1W/GeaO
h4M0X29dmG6xSXwShwEmOsdBotgLaCFv2ZVG7a5g31QdKkF4+qrPEvUk4zGZAalCz0ekMcYZfj8X
z2zFaPAo6rRc7kFjPCVRnt4TyQnkKmgHG2pQL4wnsJF8RbLG8QUnmP4OuV+oJ2VPw3iVxHFynYVQ
uYBvz1egFcNLN3X5qw6gSxci773qkVKuqETkyRdpep2PnXildQd0HfL9dUKyuL+tm2rezaitd2OD
Zn2PfT25xj+sAhAeqXfNQyR5qLi6NOHlqWBwfh2kqfjaqqS9defWeuiIan/O8kLvZ13rfZhyUqGy
a+RUtrwV2BW+essOc137MzKUQubZnjObHeAI8meNYbqxWlei3yTtZ1ad+NqThPhFpZzXOQjkt8ZK
0LLPIFEJqK2r+JTQjdgPUU/00dh51+4swSeoJkquJ4b0qAf9qtLvkMpcNOvCHh3oYc4IpPMSzIqN
gDPKk7WRhpKg0jrNa1aoAY2xbEzrQVjau868Jn4UfpqcfW9oXn1MEJt+SJEP2cYcW0t6QPfuDY69
TfCekulqxpsEE/hFW/HlyTmZHgn0ZF3ExIkSit/Gk5xcD5FEJpSGHhV4TVb3tevI8tgWcRWv+ogm
DsFUY3wCwcgPxCqCc5mMJTEBs2iG1cxzThur7p61pmkdBqp7DxLXW8exLo8Wcj7u8iEV2BFz27vP
qlQ9uU1PhgX8ElxNAGHvwr4Vb06e+vdGREDPStRjeq39qrZAztTtl1KSdx/63fBkiqm4y5bLbeN4
ufRyK76TruJAhaF3URAgPKfISK/djrOGHlTfYGXVP0zyrPbGhIEOQVwY39lVTgQV8NRLpNr8xWYG
IWCZ02OEDf8dNblrnGZ0FimZLyjfAkGbj6CsFBgY/Ra0pzUxvvWaMBV49C5+OYCjhh/fuSlbLmx7
WCKOZFcAH0gH7iSy0lqWXt/lTmPNSq/LIm/AgCClvjEcwNBMTMtFT96FqTr6ThPW66jrf0B4Yc+k
zCqHIDnKH4gRrSc3EeMGDJ31HdbBMKx59CSQlHL+0di5aNe+XZOz0Obe8N0OBzzhsSL9xRCC04J3
s+32OKEg2fiUvA+zXRp3UW+ymgW++j6JUN72MZjPQdri3CuNtx+u561Fish1DGFk30fkQWVd6BxZ
x6J2q9HqHmsj6Z9lltXmbUtsKGt8gzvq2GiCXqmogyv2xPFODHHLIubbAX3T3hkYCDvh6wz27RwD
mturslQH16+4NLw2L53WLQjZDZLsxnc7sRO12z22QsVItdIfPdwBUKZISTexEs5XL0q8nStKkuRc
TUaNgw3RU45PWLkAB8hEYgM5jOfwI1jKqkisoggZV7Wbx092mbjr0mju0bRcgUDPmEWaGXsZnEzj
EOVnSf/HHFIi2SrRctjCJympss4pboI9URmM183MuJp8Q1zXuELvySFvjtFEKgGLbkXMVs2wUVqe
efSy/qS0JpacZ/PKTMb2sk6C+oR7GcGa7VACRoz/aKG+RRDOj0VQk93VKOddle5JYg1hSQv5xwHh
UPuWWE+9e0EemftMvW3CPJqar9G4zJmafpfSWT5KDH5My1IKUkW+8HM4jcmdWafjLpjEwYcavYlG
Ax1nJptDOM5v9P+ql6ICbcs7h5Nko6hmoWeHsw40yFbQS0V3LAxo2io2zOuicsWuGwYGX9aAhFaP
440bFibBR3l3P0g8/s4YJXdDx0EGLw5uBjMiKIl9DH7I2H2Lssh/8mFLHrIseIIEB5hBJeSOmpRy
xDjrZtVkY3qVhTRuGss+QkKyvqZmPO6IHjX3vW3NmzAjjmNUPIydgFlEQk1EPob2Lygu3Ofc9fa1
NzU7HicW4IYgp1UC6ZKE0Sj6ASbAfp6Ea52jKlqoUpX7INIpXxOE7u4gVHsXFXzrJ2Dpwa0GUb/z
VDfJXUBdiGi5TbZEwonvM6MmbEpJn51lzm0AZjjJSMOtBcsapL6VW+XdehKodBkg4E9EzznAaUQM
muRvuZ6KUzLWh76QJXZC17hsdD7dzqb93ANi2vEo7jJnzinUPKzqGCvOlevFj9juKTMI+C1YAvOV
CPvsLjRbciMqJ7zo9IJiMNNt6hFdBbfKu66ER3h2OkaAOuECHbVu1JXvGbx2qtAoeOD8msipKb8u
iZlFd53PmLvbtmZbWhqQf1fM0NRVFPf5l8p2iTe0aMDTWmt4Y82ClsaQGdNNFDvyUtPMZlcXYAZc
kXRfnKIxM+/IGTm10HwPserXKuyKK/Rn5NPVI5QXtykZjiIKr8euR7qW6xWevoM1GdGXiJkp+5y3
tgHfVKUQhaXwFYGBdRqulOqtL5N222NjB1+t2f8eo/59pWItX8uuali0OuMxKD1jB94g2fbBUN1q
n4ql1C2GUOTzMzpwsgwph6aDsoE/nwynGd2NCswOx3ABtoZFw2+ujTEhuLDWQXNN+wbIoY3pEkB/
WbIIYfLOX6sKcKUtw+oWJiKu8QzU+j5PCWspOxtbb5en7zI2Z7G2Df6gRAVw8nDc3Wu4OOOXloqH
65axyalS4nNXyvCdYylC3ijRJF54W9I7m0sLK1VCQ/IISth+oD5mZ1oswXpJMXXvuN77927oaCJ0
eqh+FG5NV6Gb+/jVxCf5tUhb3vSNqyf061P8CgiZTbgbZ9BexRx374aHcQg3joqC7Vx4ZFHjbeIi
paTl7YKkV83OJRgn3SAz5PZI7YECB4JVc5/6A76lKGniV8/y+J1ITJiRAnItvY1bm9xGtYOjbaM6
PuU295BLbWpUWsHKtUHIk9Pl1t1FNns9+0azVhaWKhhhyY7ilb88G2D9jy6BPBD7iWc2gBUsJQCG
GL4Sm6noMgesU2/8tqJoLWNQPysD8w/JT9OAualVxCRBKoHRGide9cMeBo46SHxqmxEV9OvPk+kh
J8fWwHgyA65iokwLrBkIOPuJZu+A6l/jB+4Ao340BaAw1fce+rF6X2Y57R6UBdgM6mIqDsKiC3Rt
w5mwdgQVka4D5ezeG1FUcAmZt67HWPL9isCjH9LiZsovOlQMoFw0wg+k6L36oXx6o6vB9kR65RtW
+lBoZe/roa6fKysKbgvC5IDd4dV7GFPR6cNEGz6+dge+9MFWoLpotbt86qyOuXhErtcG8z+gAmuu
Cc8uvf9Ub+jLcBaV0fPzc20T+MjuJVvxYaNL3anuewaVABP50EoGGNES820WmT2tS/in1LtczvlQ
0/87EU9lkAnV9FR0HoEH+dH0W5ooLbOVnMWFaEgedZcNNy9h3l/gdUzc3HU4IKuy52kur1PlkE26
lJBlUNs91Hk7fbQgjGxl2ZgnZtLtYawG57ZKwoks0iJ7mud0fMQkpX621f8LHPsL4BhKNJ858T9a
w5u3/u1/fqpXz2/V9//7f87fx/95IQ/tV+n2H7/0hwg1sP4G9ZlxXsjcB0/1ojT9Q4QaQLxmDIe2
jqeVasxnmvFP+qbJ+B95ITxsRFVL//UP7bZrgiOD5BlZDkipD+nqf4Df/NRUBuTJPc24wkGaghz8
swLOYgChTDNpjtQUeDOKOiG+qmWDM5OjsPnl1PybrvnSoP6lp/xxLIZRH6Q0F5HFp1mA6kxjBulT
HwM2gedZaesMcTl60pyBSyn/0ynncryF1wbTLUB954SfZBSt4dgBKwLHqyxeWyOoJzIop9k699NS
wfex72ydKbQeRqgSD7//sp9GBMvBGbr5LmJhH+Xx5zmnNExszFAHj3Pb9+9VSdN3VVoqvNSso3cT
0/un2Db/arD7b06xx9ki8wFNcfgnbRPrVt4id6+ObWUt1X7av6u6IiY2yqj+ExOu2u+/5p8OiEoF
DSw3EVQOUHifhhK5iY8WZ2J0SI24uQhCQeuRHsy2Ch3j1SEI++X3x7P+dF4DSmTEByghOLn253Gj
RqQxJ/GkEGlMMOEGP+7s63mWplqFo8viqYfMOoclDahAF9adhMP1VAsRQL9GUYeHLuiCu17bNgll
yhvg1Im0u7SmaPqi7fAv7gJK4c83feBRHvHs04OMeNg/jYpq4ieSvOoHMPRO4j4Yle3FF11SMlRJ
cAtsKgmJ6ATGXZfJqus964FnUN8ZYMAPtpn6/ulj5/mRyZI4iFFW1EXcSx27rYtqDi2CEdMqPSnT
xmlct8o60/bkPMjCo+M54AgE3NdmNjZBeyYKg/fwGY+W0W6HwGwuhKFJAe590oyxr8McamlKfQ2x
BPI6xCCktiRSwbNq4UDf+KwS/iYLVREtpnQD2UAa0Y9gssEtF+cQVzEXQmBarMypZX3nLsWeCn06
y6er3iW+9naq9XhZm2nJdMODgY1xA7r7x0LQ6orndGKXcWOMPbV0IbGIT7EULwP9ope5NZ2jD/qH
vrlS4iWsHHVjdh3pMmDAWL6IPIlg77feW9gS/0z/j8q1UrHAHN5Pd4Y0rAdM/+zmZxIovMiz62Ot
owmDZ09FSc1AMU+K+nQ3uC3fVBQgx6sSmtM6ohP+ZLMJbDdDOHpv5cB5DGfFeSNo52GIuGhzKKMn
Ot3eG0OE6S5LAKhKZ/ScnW6yHkbVZFAlkFQ93f28V9M8oUhLHeSnV9lSuVIbUG8wWBYvtlYM1btR
UVobrS5werNLr46FJI+wxyQOtHyBYKXPqRqjJ5xlVHB9AWxki4yD+0TVvvvWdCHZ1ong4ZfUhhEJ
Uk+kH+bJipqYOwO9vLEmsaW5aE3N5V9ckDfDoJeGi29zSnm6aYhMORVg0hSz3Kmh5SJFqUXfNV22
RaNYvuvoRiXVYdMePs6/O/UYCIeQKFQ2aGjA4MITtB6Z54+fAfhcrytt5qwbc8pISIlbpvJqMyZR
tBsIjgTDszwefl8wCWAKFccXVqdMgThjHGheTmF0B6DFaqGLhQ4pBn0JPOhML7WDBwK0xZ7uhc8s
njjFZorBzuYgsGKAsiT3lJkFYtPqAzVheDPq9NR17Db32hzycUPUoY7vhKi9EjuwB429ToGdX9pz
pF/QP4/vivkZdEj209nNqA17fO44/em+q2u17+wUgB/jHDpnoTJoNRfshz2iksnieQADk26njH1x
XEc08Bzmp9AKj6Mj8W2HQN+9sKHFheE+jvR0QdNnevCrga2rgJfj24Y+u/Rx13AbrS/AqCT5U9pf
9Xqyrg0ks3djKjtaMLHyXnu3iFzur25EqRxl04UKDPpNxEpT8sM+QuaD0THEkfwukSicGQaQUZWl
/lmYdcR+YknMhHBTccEngyi2OU+y/TJnf4+ylFlaZwxJtuHmjk4uQ0ecKq7qohW5C/GTw7iwBqHr
PuLjolvYyrfaCvJzXiILOkhGugus0+GmA7XGLaULhA6pxf+AQjBMd7zmuJftGM7/wTdi3tL0J/e6
6wWI+j56qnQKkzRIQiT0nlLT3Ywr4mlKqS1oaogXzYy2XKlifJsaAoFzz2fBbOziAb1c/py3Mw9W
pD3nGJvEymcIlqBiREi7oiiuN7xGmwef/F8yfwl14GskO8thsH3yytmMnudOWK9VaxjzcU7dITw6
VTsDwbBEN+2clpnvybcd5+ucKM8nM6g4lWRiXI6GSG5adsHHhBBUOvjAz/r2DQzjsvpn1hOBS+QT
DJynKcpZ55nGZaeoEfbrYMTDuC7T0bwS0Rjc22QFQsVT49FzBkNtnFFaa57L4IIEhzbcMbGpr6eB
McVudu2nKg3Fppk6BqKqShmDalsiQ4FdpFaVE9dn7Kru19Jy+HnBG6t99NLIjr9G4ZghuZUibnZz
iFJqZSfFgGy5K4zLqswGTl1Fuu/ce8kXBonNgR1syHDCwWnLV9oHlmiLNUOz7qWZQmoR0S/4GzTm
xJcoLqvEpb3Nyg48YOoSG3Zuw04ftZOHZ2PS0VMLaKraGPC/3s2SnZgXIxMDbT1z00iazXddggE+
mYzlVhqYJJAy3Vhn4PaspeTosabnEX9H2XwauJjRZTdyadZlyfwBEmPOZyJ0DDmFQH+I8aTmFpyc
JLr0S4EnO7EL1vtWtQedKtZB5ZF/tMeUE5LTUYIoCBuOnPMyqdZOQKtCOBze90bJuFXzHm9aDky6
nPs265wF/2MJJPorbreBsXRU9GiW6c1CjKtXgxjdS9CvJkRGjxy9tje69xogFq5exMc+b1bpvQUl
78eOWe1ImFxGh0GTfJxuyt4LqBg0+5r9z49l1V7LxDqllXmKDYPXV0DL6kKWLfnxmk59r5YOCoyE
rQV2RJ/s0fZxpw+6cqcry09oopht1LyMthTptU3kOherEnxXCDQcsm4zHdy5UpQdbwufBG+wuGki
af5gf1dBQHPJ9U9D0eVynUlP38dG470A7GZh1a2RX46iBQBZQBbteGVYycMYzEQVN2bpX7qzE5Is
j9b9voRfeQLaYvzoW3qY6TDSw+AzU+WgcYie7AkgyGIW5U0uo956cFq5dO0IzsGKELjF0ubKljMq
SbxdlR4zcjhDIV1FRgR9fR8vVzRnWvU2DxV3XNlxGQ0LQOeqtxek/sbrhJFtEb3G5pNlkFeyIFcp
Le99h9b2vfqZJ0LXdkkXKQtEWLyqRDQv0RuJ1Nki8TAS6zEPqZaT/bSklQQW5UZJqMY2QwZZrOOy
yjb9SO9xXLJOKiOiBglsknMKNC9np+oVk5eUeTUE9A0DnuhUMpi64vLLO7Jp0mOxZKvQN6SN1yMj
U0vyirtksCRYd1Z6IpelHEaP74FGgAQ4CExEuLi6i5m5OLcMs7ON0ybDzjITa9Mu2S/tkgLTKPJg
COWy7uqPkBjKkBbgGVQGq6Ai6ZccGSNzPdCeZMsgv6iQ+UjFZAKE65pV4UfdMtEp9XU0YUngvqYw
GIirYcpqQh3UasPgB5SZrg4TIhqwqgTdTEvkTb6E35CTNG4nl3Gd2btX8CDqW6427+UlNoc3Hx77
jyidBdIZ4mdMovJqwAKD5SrV1+YSvyMMf3hpG9s5N6qCJOokJgXkJPflEt3jKzDL1h2VX721l3Af
7yPmx1FuRgy9HeVYampQE0SqEjD63ZM+F8QFQFzsUKSNxBgOJtw9KgLoaQZv4G6lB7WsILTtae+m
A6thnzcXjJoMhl5aiquuWAIaq5TVJvMZBa9nhTtmFU8kqt7oYsyRo1J2/8VWfNl1/MtWHMM2Gw6P
xoJFC+Lztp88jTzijScOAtQ/Rb+a6CG2S+H7++3an3Y/4WKnwJG5mHARZX7aHpJa0A9504tDyfgw
Ww3IER9k15Io7+KwuACszNblYzn8/XE/CZxdDou4EZW6z84Ul8+nXRdb8tLJGyY9cLf8t96o2kPV
TeW0G4OU9aupan3n+ylrsVRLlfv7o39SoX4cPbLZFfOA8yE+6yuJeqd7YvnNYfRiNiBz2KKVWFbd
PCAri0wJwb+maNmWLJU3Tl0W94+P8N+O3V927PzFKvebjh0v23+XmYOve/nFP7p2kf83+jf+cu2w
G9GG5RL/IymAzJzl0iLVp6sXwfz/R9cOFgMdOybmPFMm7R9uy7937YjTWQzlCGHxMKE7sv4T6zj6
2X95gEE9BGTyIO7m+QUN9SdjAm0nSDJTYF/OFNMEj2Rdovt409jkgwIhMthrb0VFlYBGwsvlipH1
/AIV1LfWJH0cOiWMy5jPvtWSIVtC9YBhee6umqQ+pPj2TqEcgw0oY/+iGWqyBepOrJs6MS6wIFkr
rCUIW8gQ4VUWwdQcmpyMOCEb2Ii85v2uQ4XYzNbOljKrCRuLwd5LUkX43BMRVqDvMzr51MwnPApI
52R8CzTuesIdEnAeGRoK6yA74azQFDOCLf2TBRQnHopoQ3HxPnjWiAgQTEyl2nyNkU5fxeRVb8fe
RClpfksNRKay7IwtUUDWTpsz6aKNZHqV2Huj9urnSKt82wki3uYSS97UXreFRgWaFP1ba/fOrgyq
EPWNaA9ORfUErLtbcabcTV+HESS6IbsLqDQ3FYC4A3qoCIGH5rUthDokfX7d6ogGPmHIvMjAug12
hODfFA4eIs/ZJBlCB/r3sJCbsjsVWXCVWuy52GTcQYwHRRwHe5J8SRMei1Vc2gvVv8GFzTtrY8fm
3kBcjW1AP3m90mvVL1+CbAYEMmhcSz0k69YzUH+Fw9eqA049TdVJoK+9EFRsa8dGsDUHOyMrxc6b
Zb0ZCnCrGR2ulQQsHcXRqSc+dB0WQJyzOTaetJNBWTbJWusWnqUzTNOOIW60MlSljzZJhA9BLuZj
Z4VqEwSj3HWT5e3sztCbbjLdTU3NvPJCCp8BHafETbglp+BVMIS+QG5w1HXM8AN9ExGjLZCAEsC3
g5kwkgTtluTDFLl8gGn6FE7zJXEKAdZm390ZdWYi1pxhmIM9m5lC5ggt93kTt+zRxxpucw6k1I6+
Q8LPN4T3eBvuiYeyA7o0ckugx7uNmrzZDUmhidAhc6CAyKBCa15DNIaq2XtHmmDWq2ZgRZJ5dwFX
8+us3Wk7sa3a5uB3D16NuQF4f8iminshq3O5CRLhHtLZHba4ziYg2fx/KFG+GB1c4CIgq5FaG6tW
o+XeCrmCjcPs3c+rdhc7+WNr+8kVvbJq54Rfk6gzT1MSwNATvvFQwuBawipSdwM2OLtjZBaua7hd
JAKkei+yqH1YAsI3jCWKu5n5BDrU+apDYboLCQ1gZ536u7kgahsKQLCtJ4tXk22YN9Qh89Yk7mZr
oc5ZD15hb9LeIWcyyP2jhQ5pnSWhgluRHHtP2ReMujB4EGv3uAigd0OIv8Z2c6hQSTRuvLGSqFGa
bN15ufmoY9dc9QZzv0pJVIGpCKAhzeBO56K+LwxH38RiME9W341MUnlLg0s3inTri3DcTH3lk4dR
F1uH/f2OjwpszSDaIPKNy5rd6b4p/LPhFl8ztEhrku7Ko5IkCQ20YjbBzPkUc+cdghS1Aer9Hwy+
ww1jXe8kFDT43O/vzTA7DuTQnsI5oBnXenegByTKVwdcOyFCq3ks/Y1Li2tly+jb0Jd3GaPk2Bpu
yqFGIp1n1p4Uqe+VO+td2c4XIDIvs5GfB2m6p6wHHe7WNZNko12z9xAbvdSKKe7LleVmb7JJRkK5
5nvCI6dDsDRHiCA32E8N/ZpCS2/trEH4X0tuqcRvr7Qd7IbKfovkstMgSnutqs67j21881UQIfE2
ViaP2n5y5XcFexycoo7PDN6dvVla1ikOYermJSSQQguq1r5Y1HlVeGAXf92U9qvvd5d54ubHzpue
cFGiksl8oCXa8Y+oo+uHKFLPZdyOG1rt3/2UsEkVZ/0aFcKDbQ0Xgdu3S5jEiTySCt5PU16V6FXp
zxE6QLuFmMRwHUv5o20Hc5PB2QH+OTR718VCjjc830r8j5e6HFtcseQWe04cHUgyXHVO+hppmina
1YcGPf/F7OfDTtla7vqwhHYWcsR6nh8kdfwNOqbL3OIlRLuA3BrkIHQhEgybg+etzMq7F+gIaDvK
7ELL7ojikcAVhYY16QcQrymvl7SS/ktZTF/GeACJqYP3BobKKk1KSP7EWOynejJgjcbQBSsVXfck
K5gJWTvSdZcPPl4JkrjWPV1e5ud3TT43WyZQu0lmtMN9F21fajwPZIAu8L93B7Iia+EwHEM1t6w1
GRK0OPZh807ZKcWRuU+Q5m3HEGXsQBgqe2Db2Wdo03dJMDo7uxTw5F1h7ZMgfx5V5h2RETzovrsg
xQBWtJH8cAwRnMq6jHdGUCLVFr618xpk4ZZbmadQsD1oXN7kM6vqrgW2uBlDPTv1V7oydf/oZsBh
Cc2CgxnB20ZZ5S4iLQk74Yl9UBXwKNKZJZJAcvdV4TUtnGgUxJ7axfKQ0eDxOucgbWTNFlJb344f
nWGsHciQ2NeQMW+9rmH1xnowI4dgUr7EpzGuD3yi1H4Gq7XOR8xajm0k8Mh7+ZnBVot2btur/5bX
/ysoE2yP3w7EL97q7l8juJigL7/y98IahBLFK0M8knOY3/1LYQ3lzGNMhnOOgSmglH8W1oxu/yik
SeOCNBBaCybGJ9XS/Y8Kacv9NMBE4B0xJsDitMBL7D8NwCUW1DJPJv+iWoCUa5t5PIJzCz4nzaHO
EL2k+TLTeUVftIQUNqDoPSor02iB3ffwnWhMSdOoGCH4TkuYyjyBbzyE8cArbnCUB8lJQmY/Fym7
imBXtYos3nPPVCCFBWzTT6DIwBmQ7PqurPxL5cruW5GMt72bBcTr2kawdlM/2JXoAvQO+McGUqK+
N8J5ti5hu2ZgOyKrNuUK9EQ+722rXWwgk1Wij+9MMMZB22XdoZThIG9ySGX3rYyjl66cnXTddhKX
YduqXFygDk+xUejoCzHMbsMhtD9vp6i0AQ6is0NLrEk1WvKArgtZ+y+SMm9jRM34mik3v5m9Ptg1
g/bo9qcIXHKUugDWHRyHq74xxL6Yq/KYD2X6SpiD/GJ3jt2s4MlG35oo/FZO+oyGD3ONKqgo+Se+
UoPvoAPPzANeNWvb5060nhxYpsBIInk75Gg61ybsenpmieJ1LYKoWjVY+BHMxPjhgb+rA3D0CmrL
0DEfqOIjHIxxP8+BvoXmqE8GCEUkQAh5DCLMjOxAcZC9cz94t3nB4r9VjW1cpxXp0ZPnt4eumazL
EdvfQ8ritSdZq7lpZjdYQzdPGwCtvX1FW91+Nqjs3ZUvbee6cUkOp13c8EIOgIFmFuT+3qPnlQ2U
h5ZdD3T0QFaOvJd2zujMh9LNIaFr4HavJDuIHQkSxl5mcj66qT1/Mys7OKadJe4BJMfnwZDNZYNq
izYYSDo6/7MPd2s3Kbe3WUb//p99gT4ovTJ4+0BtyH7C+SRT2AXVJzq0mCdkn2PJRuwnzc9ujbvQ
sMKRQO+x7EZqQ2LMzW//XVH/Nyuqh5Dhd/2K9VuZ/WjaOsOi+lN5dHyH5vbxW3+sqRBC/oboA6gF
HDcP1dAvzQqQdS6dCBMlDNZRIFf/XFNZbTEdAep2ocTYH3Kcv6+x9t9QBIU4qLHsMrGI/rM1lmP8
2mxEWLS8Anyabrg0XXsJZPyVawAmqRHLnOZcj060VeMilWucHMhuEYzq1jc8fconRU1vmkX/0jeu
eqRtS6HdRfUfENL/L/Lrs4Bk+TSuGWHbxYIPAm/Rd/36aVySUDHyDOpsy9o6J0hCmHMGDZsFkG4N
JsTRHV4C+iPZqq1CGrIyXwbe8dwF7ppXW/0e9T367yhNQXuXpfWI6Q1xuva9+LulDSx0v1zvfyOb
+kA9/dKs/fjE8AYXXIMHFcL+pGPiLZBybXV/diYvSTY+4sBHRQfI2fWBJmtGMfrFshLE4WoOfPjO
ujCdPX0RBAGoOfr3dOo6i6GBQFLaZw2ptlXKiCtoPTDxyZINWQzRiSZB2m3oqkZPXSovinJkMoKM
0b9iMVfV/vff6lNnmC9FB4u5Ato37o0/8a0AZibMQsvujAwremoS8A0rt1ii0UXNVGqc2uhexFb5
5feH/aR3QxBAizkMnAiE6PLP8rF+ocB45pS4LHJMO0N0YFaRDucagAiwjfTp90f61IL+OBLNPrRn
IAkwUX+6z7BukBhB3uSZ4tl9kyQUlXuKDTjGhUi3phwYPxMMFWLNc9gi/9VN8wkWw+G5UbCnQ5j0
fVaHT4eH5JOlCdKvc4AQ6K3KB1IpAGqWe2+uui0FPLFMJpd+P5aSlBdZNMH3voy64xhp93KilDHX
zpg3hDWQ3fnotMJ2NinJYt8F040NUr4qWHtR47YHoLVE3fz+7H1GKSyfP1iWDXCbtsuzujRAf7lQ
pj94tefFBvFLMSz7tkfTYBlFX7vUILpOTmOaFV8ZoovLaZbpzm/cKVvjjA9+9ME8896E/rDGYq2+
Z60TvONGToPT7z+k6/3pIjtkuNKIBX5L/B8TlX/9lCRYZCYxD85VzgA0jsINDv0ZZNvkENitsCq1
kzRvaY95wypN02DdWjUCkVbsS5e8rKKU1Z0ovYp8g3JMnkcS5Y4oHMD1eVI8IrAON7GsSUsmkylb
ZTRhMFHnXX0eBQhBaQDMTkhfQuE1x0xkbZVWB8+nIWHnyU2ia0KvyyGQZ97kD71dGQ4zLtzwVgZD
4P+xd2bLcSNZtv0ilAGO+fHGHMEIzqJEvcBIDRgdo2Pyr+8FVma3kqmSqm6/9ktayYoSiMnh55y9
1960Tq/BFYxBdi4SN3iOzN45JWy6zzqeBrqZZuJI4MVzejQCtFmrcYbAbY2usSCvvwCsVg+9aVDY
kqvk7yI2kkcnEuKxSawx30e+ARpeJzkaAttsh1VKAC15bb6kR9CB9q7K+mgBt/qaDjWG89qW+QMa
tMlfDY0DYCtqMZZyHfYW8s6bZpTT1hnbZmdZkzVsCxBe8Xogub3BEMa2VcIa2fR1eJNEBi1Sy6rU
gU+NIOzGzBgMK7/4NEkzuRJtWD+4tnKRcOMV2nWeBPVEDsC2M6dM72ikxTtjmswXQbH6vYvr2l1r
oRAZ0Twe4t3EDI+XYxy3czz0wa6tomX0bmNU5kdpRTnUx94gB/Ieuiwz1n5Er9KvXKzm5EJEa1sZ
pdy3Xr6NcaObdyMCehxmrYmMgCeJ8EcFzAjYmD+dES1iRLnrx0ZJwrrTAjzA1yRKhNDP3WhM/pLN
0LKUV1/ELDNlY0RRfV+b10Rpynw6Yb/T+yFEwXSUbcqwMSMc7MH0Dfxss80IrOcewCdoTObpOpFA
F0raC8laFfnYbL18jM11Wyj09EmDXrk65LPPsHOeilCdcTDZPFEjmYAMeTHfGTvPSLLoZuDV8Uhu
QxLKA2fnndyhu2rDJSwA0PN2GlIPRxAIO5d4SRMQXgW9ENlX2I/Rbix85IxdxK5gtzRW9TqAhqjX
pciXtIRkGSEOHbnAiCAM4sWqOA2+4y7z4bublQDu5wR9cO0aURydSpuwNzdbl0QA6/nQQc1pwc3H
WNm2EUz9Zhe2Xcl0vvDkfDC7TtZrVxBAsPZJkyv2wLwQq3Bb2dHXEr2BTV9CkoAhTQO3kGkglyDI
/CMiuVAe7TZUxTZPlHeve0WsUmZUwiLON6H7t3Q8ErWP2oHUGj7G9imLtch3fc1vgIO6WHzKFsSn
dZAhwrvIYObRNnhV2k1kWf2pRYRbbOLIppzwy4Hbmb4NFUtstvpbkaO43DCSKYivgrjfHC0zdQ4x
4S/eWuR5Y2/SKsWn30eYSYyxrcNbAlEyZ22nGJ5Wss7AeDOsdnYAI2PUCUno11sLGFp1hJJBRDGK
smTE2qqJ58LDRjox4XwLyAB43kpNqfG5haNPwzHlPRLXFjgHTP0B/lL7kfad6K8h7GFXJD1eXYBo
80mKOz/nL4TwHEgkTROrfNbQNpITDnBmtvSBdXplqVg9OtghXuAQIMkILB7eXY9D3d52nkbRIXtr
UW3YRHmtgzHaplbaPBfjyM4ii7PhoXO98bVuE/tAtBy4gCAHuYblIuLfcYsqm3Zv8lk91bZz9ybF
tZTBTxBD1wVrZc3I0bBHZXj1JyHGY+nHaI/ftCcU38vDmWX4QnwSV7tbHFkoPs1mZO+YjCW/WNWx
6F7xBQuf0KrzdEtWyXZDCgaOHtWFkbjN2j7P70WA4/w4ORmqUIUfns0nw4Nb0HoeM5tRcuiq0ghZ
JiGVxoHiLye/KH9H1id+L1Ir0AiWnEXfQGtB0YRycx3mA69OXcR5CqrYX8xt2Bdf/qnqJIqkTG4a
y5kJA7BrKHfHZGyn/gJ1goZwiudv2k2mb9rbeWhQ2PBn0nw4IxaQKbSWfbIqJZp2OzwFQ5oSLpa4
Oc/FHHsvNPL4NaY2m+9tNZndFYItNMUVuaXZQ8DXAuWkaV03Ydw8A87ymiXANxUndHthfxUlFaEV
MxQhZJX+TAI5qIV8bfrN/CUvcvd26juCfRpzHvKPeM7j7iCxQ32fNZD5bZeSbruhDgjsbSrmBDWR
J8OPBtwvQC51TH/HYZmb2zHBFU1PNJTEMjETaQUTtAKs52pIBCq0zBjiLWM4XhNtRHZ4dMrKar5J
FuT5FFg8UttxWbExdeFzoO4Gq8RHZmyuLFgC3hq6sBr40toDkbJtk31uwyF8NGa26Scdqtb6qjo4
JivGif5wTEfBPzVJK2EGNcZefIQoQKvDABe609UwqMs0+8VDNkCkCEjGciSAmIMePW5Oblqd3td4
JKtL6U3O2VAwqLcJrv3hKp7HOlnD3JHJIzsRRHVom2ly+2k3rPKkG7tVOA5Bw1dgbh6KuLHST1aF
DmtYEUGfzx9qZRsh/xismW3iEzV1MqJ6fAXWbwzrwifh5JgChbqbOiPS+xY1L6HCuuchTQX9m1si
5bR7LT1AQKumHkzv4liJMxEgnY3dFv8Wd20MkCczEsJsvAq6rthakz21m6EQQUvDBd4/cFuGYUxO
gEWsI6bhzcfRna3HLFnMfXzpFqFzLLvbMiwtFlhRh9kuwFU4gt55xic+MsfO88H/gHAPKevoxqiK
4PsHw30TdYvPO+aJJkATiviOwmGezqmt8urst3Vi34oJfdoxmqqQ85omI77khP0ix4PMQ3RySV76
pSgifv+WDPVdlwR5soH5bh4ZIfPez563TJeixP+/3vS/Fxhgmmy//7Xy4/8VL68v8uXHNor19lf+
aKMEzj+Amzq0iPEm0VhehB1/xgUE/3B8i40+RZVn8V/qgD+cWraL5gMtFVDMpdICl/U/rWrzH4L6
i9QOZEi4Vv6zNsp7ydaiJ8WqZVHVLfqR9+4pZlbC6WzHOISGQWYRE2d96EOne/zhmvyk2/CuQKaI
oQmNqwz7EP4y8T4XQIN6IFR0MA6ddvCiVKT02L0Z3MhxwCf662NxQX9sDC3HesOZOnwUsEq9Qch+
qPG4F1kXDnZ0mK0qvDG9djFkW/bJ0SYiWsTov4NP2u/LyrcajXaUa+LIAq5tviuLyXxyG8tvowMY
sYgPa1Opc4VoGLO9ISuXBs8YPtFKs8UOKNBgk51XZPPeq0a8rY0bg8wZmLitiHymJZ6l7SGsJlpF
c9jibp7S9tyEXbiHsBnu3/TqEhEnZPlpsYpb8q7Ii3BfGK36gOemPIVDW+8MFonraMZAjyPeLTc2
EuY923F5xEEybxvVyTtwBPpbiFL5KUEG+gSe42L2c7od/YIdWF2YBy3s/IKVxgvWCSLjO9HhfNa2
rm6QpWcfhEkGJGLPYuc2SbkGjTZQVZbjwawiAOC6EftgIKu5beZxayVTvaKg6a58S1XXLZN3/BW5
/WIWsXEoEE1sdGuMhwaHLk6SKYy8dbCQj7pAyrOn5YSeQif9iv0Pu/82cHbmQktKcwO8ymb6J0eJ
kLSFqoQLZ2EsJWWd7fzSZ0c5RjznazMBqbMybVm+9q1fP2d9HHzERy3uw9gMsUWbXfg1CzrGpFbY
srWWgsDrFVb9addChkFiF9gJZm/0uqgxnOLGLJAsrT0gume/H3ty6MvxiTEmco8ohXMkCp69jEyw
lZNm0Gds6z6ZUpMUVTYuSRN6284y22dJtNSuAq6F0JXm5Woipu9rK2WyT8rky9xm9SaGaXcV49BB
tK3dhF0IFycpo+LSFFJ/pKlg3NlsjM+mjgIsRyQzH71yMI1NnmYRju3KeHA8BrWIJZzDMJYdeoc0
P4Oa6r/Gnadec2vBqOmY8NytodLwxCXoNknkfWlA8o3W2F6XxaJj94uvULDI68qdq8ggZyzP4w9h
R4RUE9XF3sD4zH5GTutugu9SgdZck8/rrfxaXWXwg8C1qxiUsxlkL25gRvywj7MP7kRSecTg+l5z
H42FOHvseoESjtaK+avDo83bA5NvuNhkFeLKgrUikR67raEuuSj1q5pQeXNn3VcYN/kNtYTY5Fqp
+8YlOLNUwX3ThOkWvswno2/tayxlIBZn3V0TQKa3Y+iND2UZQgKwwoF4ZucOp8pHHCWVOKR5ANIG
qeWQzF8IDYevGdGPoSzvczShqzmoxRJzlwFCimXubtk2wZCZC8hA52As5ukIzjieqUfjxjRXSOdj
/ZR3ozPgUBN9N8ZciAql0jx02aPTZgHK6CWJIxjGR38G2h9axLNvXKBhBG9GeYpLhfKZHMWgRAQy
aM9HpO3EwQ6fonCPSPA7lA+4wYNdl7FrdbAmKW8X56OO74fc5SdhSg2wkJqW6NJKtuV4G0NhC+xV
7TVdchVGxkDeQxeN7rOoE8gTK7OMDAKBWwArT1k/Gu6umehjffUXn8wqUYkyTkg+4r59YNpWSmRI
YZc/A0DIH8IB0ksLBG85mA9IxVTFkx/NiFYiW0SM1pjNndxpADEw6mGEXLMAGl1q3tMoogZT5eQe
6DoBN5jymYA+cgCtR8F2HtIjDll6IpEXPcxzP36B4UP/urTKeufkWHGqAl/jqqddv8n7wjnWwBBO
6YRNQcleYx5bolUwWI14GRyHUsQffGtneQgIiYsqt24dKuRQJmAGY04kdyAKP08t/6uh+fKgOzMC
N1IaC7tlGOXdZDv1Nwe+LXLyaMERCAdz5BxKvek9lB1bRobVkbotvCnc1Hsp0PSRIVkMFo0vX94t
0REMNALJ72Z4Nf+fayjwCkFbPNkmZg0ASB7AFi2rh1gysyXouOotFg8ifnhvi83bt/X/BMC/EQCz
CRPsM/71NvCDekl+3AP+8Rf+nKW95akx9iKAxiLXZ/Hr/in8ZcwGy5whjGUyXTEddnp/2vWXWdqy
L1zc/X8O0fxFDGzaaIjZHjK++M/Cot5t/1DPh/YyPqM3RbfTe6+kr/CsEFobzJew1IYmNX6s53kn
PbYrUuJmhyFJjT/EcX3VuRC9rHmG0JTi650bQBEtA4grsZg7s77Hnp1a030Cv+wWnW0H02h53Qhf
g1lk9gRLS+k50Xhv+IAy0EGEQ0C8GrG0oSQGXrJyevFb/ppZRMZNKJ1Bnqo2a7uQDrxVBd/t2p/T
/jCyLZ6GY+z3Vgoa05+MDBdr0AwP9cBFfjDKyhfbmnG2s42zEaUc19Ih/jUnAdfksKBKatbMWArq
dGghs7pvJU3pnug2CFp8chvUGfZ6LL3osZQiedSqsg+cFMuA7o3XMZEpVDSHNNZaJtndVLm4/9vm
qF1e8qSK+heIBdRonWQ9AAyLK9lEPxfCWS0QJk7aFyU9OkRT7HQISwGGN47m0FwJX4NrWxSG03US
54NxREU4slrlRow4Y7Z6TSsyzrN4Fzk1HOG9SKek3w+RWanmgLcmsjDTyXxo8uneK8y0vdTon0vu
gnSFkMPx/1aEf2fCblHUMR371yvC5SUtv/24JPzxN/5YEjwUR7YHnsMmiCcAvPE/SwJwDzNgwseS
8Ofb/+eK4P+DaZEP9+NPwf9/LwyOjcxpUUBRfWAVEFSM/xuAh0+1BllgmfdS2Lx3usyECdhqNvSh
irbQHdz5EmQ3P1yNf6MkxOWAOoowEhQ2i5NnWZp+KNOisS+MWIT6gIqf2FT0zTM0Lo9L+t/X/P/j
KEth+sNR2ihkt5BwFL/83Bmfq+kbDvL/3SGWevSHQ/hpRctu4BC9vvPNO0LcG/3660O8L2mDQEAe
p67FokGzwH93CAyAohyYlh1GJ2ggCYUgh+rqTrKxAgP0uyH6ck1+UAZgNFqO9kaCwa3yt8Q0phPY
7EGVHuaKXr1JstEqlbQNi7j+Yz/xL3UTPzvU0gEhxw+NCTCuv147s/PqSUwWJ5YE8SPoPdbjbLAu
phry37QF3kkD3s6K1Lnl4wvohk7EXw8F5sqcC5tDlW3Zn/NC5QeP1jFlmCZJPp7kvhqoSH594352
fjSriYdBSCOAi/z1oG6KU8sA2XyYc64itgZ3xXTXYePPf359qGV0/f6uCerwNwkKWLl3lzJHa6vr
2sCSNid2tOITmhH4G2THXJjMa4u2ua1ni0Kt0MkFgtX0m+O/20q8XV/8zSxbHvIefGp/PdUZBURi
5nTJA2lMW6/kBL1m/PDrk1xO4v1JMhpH5mkuS+QCMPrxXcPdp2YVivagVGPtmReOBNFRm10XAkaW
ngW+lz5kntHidfj1oX/2/NiEewJcYc36W3xS6OItjIUNiWLM521tu9hWMzBpa98wi2ZlxwkTx0RF
218f1vqnnfGvJ03rELWCWGQfC/blryfdFUbNVqFBEmGU7ZcK+tOIq3cUW39k1XGjvLhHuhidzKKP
TnZn9ruJcOmtl03oh6Zh3Kd12z6JRNvIdShONxgH7oQrB3eTDNN4Dltk4thazA1jlGFnDRG8RVNQ
DfrY2B9nwpVWfuYDUPMABwdV/Vli+s+CoNtCux8OPRBGN2wSGgwhKfY5s/tLUdfzKm/6auWlLZbM
ts+OiVn4V2agvWdD+hDMEqrYiwnT8qqIi3mtmXhuE5AW0CkWA1M+KaDVfd6fYaLpD6nijwkIfqQj
DYWd9E+AS4gfA5qxAYWOQFF0Z8Q+6gMwGOcOGb21N3q/wP3SZkcE5zmqBcvZIX9gOjPV1iUwcaPg
zEa2L6bhnnku/0geqLOvsxkfUyBmZFCddSEWk09hxrIbV31yF2XD+CVUcr4btN13hJJMPAZDxvFS
/W3ZNX5KaurkjQwL/cFjvwpOU1vf2nYCY+12jvpuNM6ENiwr1FMoFjDh5CnnbhhM/qHlAruOdalm
F0CbVMyNvdn1NrKO1LnwIhvauxMzZHZLv17z++XrEIksBpbMuMZO8U11hoOsQvVfMz19cLT4FmKS
ep4EqDqMxeknRbfiaNIMzFdtwotUjs43triM0RNAM4esYcXIipqb4EZaPSHHcFZy4vfIJj8/ydDt
ntLl0S9I7bwCzZ9caslo1HZba08TI7mjc5Md49IG0wv3ewda3NxXaAvyFR+cmFbQzKB0gtSy1kUQ
n9zZEQegfRxAaG/dNBkJsjLID5nLhDWvdP+gatJPdRvirlrCmu+KGJQphUJ+Clh7CVnEdTiEAI2D
kMuJDcyKNhJ50QZLpX+N8CHLjpnw5K4uELuucEUAQO3byLonSTO+m+PUfMhK2jgrjADujSjwtSSk
YyATaaPXCNgZgYTCiK7FGFbROk98v185VtmvgMg4N/RjxGaOZ2896dg5gbhuzo3hW/eW1JCIw9q7
jQybCIhlyONbMj6PjvsUyUbfKZ/p2HpyB/PQJ40njk1Lz6fvMRavUXNHdLT6YhXWY6XwnPfGvpqT
4LuT5UgTYuKlO6Mbr1rfCl8T5mPbuG8ca7WkDW/xg4VwasLlekRm7m2AhH0tmLBl626YCpJsavNg
ddZ8kMgEz0UcO48mBd82mgNr4GCutQ/8st27ozN+CkQ0fMZ+ktyZsjEPAB4Wv1KPPir108FeSccK
vlh5p06N7OV1T3vwpbXt8lL2cXgzWdp+RNox57QoAmM7wfC9GkU839pDrndx3Qa3NL7Llzlxx7t2
ZjQ9ZYm6Zh7s0fLx50vXhO5VXtvl3mrcYV3PynuoZxt1lJ7JgRzB4qwZvXOABpBnAtM9UnctZE/8
JVAQfVjTHnmXJLPuhggbPnEOSq6SokoeGnTqX13tdUSBsQjlhuz2PBruZiKteVdjXtqraozlpqvT
jvZj4mx702muitHTgDqrhgpRSDr/8VDwb7p44DYZYKW18Et94reNsStV+jTnc3MFA3deF25EBmYG
Soh+kczCY0CxsEOP5W18zI9HtwurnfKmalsD3t63cBixG3k2z0RgoyaiQFBbc27bo4G+h9NognkX
oVHa+tFCABG0lPBKgTWnF8QGR1BQ3pZsAl5R/CiWsSG/Kyon2CcAjNaKVeBzmoYkoIDWOCiBvg1d
vt6JmI6zoH+2H3HBMX2He/7S5ZX1qvwSN25BTPH3LuyLp5lG7w1Fb356+3FReu4D6NT2OE/U2Svt
+uPNiMDrpgtmtR2CvJq3PMOaq6uCjWPF4DLfDplq+FgrrwM32c+CxGq7UOZrnqvuoz+pbkPaFT/q
tLaxTVNvvpR1nK3hkYl7p5yi58xJqifoCHIBbJd719VINjTeX/g8wEWQI63NqQejU/UvQWirY4BG
Fo9Rz3Q+iHJz+bwT7j63wzU4by5fmbjGtkWUcvHyabhY0C/CFaOl6VAZIbrLoIZZ1QqbDq4Z0LEg
umrKkWV5BGnQ9tcHcnz4hc3J04cwzb0Ha+rMTwqB0F2KDVSuakk4mFsHJfuZBWeg657Dpjms+EnT
xmfOP6wrvzEe69QbRyDI3PoAbPO58u322Bd28jW0+Om8yLwH2XruVcTkax/jl96Ihl41b78R7ClE
26NdG/nTiMJmX5aN9wCy3ti6ToswSKlyH+dhum6Xj11Hn5mhB6m0o+cbW6IPwnUVdvaKWcB0a7ez
82JJsrfKmgfci5z8RGghyibTUVvpmOW3jG/4UXRm94g3Tj/xIMW3XgImX2V9+IByZWBkwkwrbety
H7S290lRiypwxyI6F0hO5jWhWuFeROCPlcr1nTbM4dtA5/mD9GtSx5TKrA3kuD/uU66m6PuMAA2Y
hz3uTJxp1zBsjMc4yllk7Bw5ONEZW8Od0uey7wKGScO0w2TqfrT72fk4tIbzMXPr+ZovlbdLmsTY
zGlqbAxaSQc/iqqLxlp5X2HZ2IqWIb6R29P121VXLvY+qGjBjcjNnVmSTYn4K7tySd4jeQD7Rtnr
cY133dxNbmVe+YzLtmWYqaOclb2tG2mtp9Z0eIn9cD716MRuosCKj5ZMmCC8Pctg+fRdaDjg/WhO
XOkgna79rkSjyLxsbTlqaFauW+Y3ZpPJIzRa71MYRcNeRaYDvAzD38bUDrdfN/qSY3y7WA29tXgM
bYnZJU9YAi2GU0b6imd9umZRwIBdR+WN32qNxMsFwj539fwEGR1fY6nHbKv7udv5Vh6ei5AEnD73
sxuwQnBwbZGfnF66V9lI7ABKFkzzbT3dNH7Hp9tPSrX3m8pgEoToN98Iq4VEFlgJYv6pGI5hG2tk
qU5XX/Bo0hMr/bJ6hM9Y7noWHPZApd9dIeJUN6TOD2ti0oc1eU/kso1WfWoib9zZAp4OKuTSeOxM
E5s7ESjsmB27WxUDy4YZd7yaymXYp8EeZZtgaOxFPVLulVWS3NPzOEngzSc7TK1XM3bmiyObbuPQ
rXudw0D0qymt7JXhdCQ7dLyYRLKJk55GfdeCqDt5ozNvAzW3RzTaQ72yYdI1Kxl6MOIAPrPSlZ2t
70xv4p037ILZVcQfHgnmiNUK0slw7pWRrSN+9DazifwmI7KJDp2VOfvUtPUxCyJvP8LDXs4IQNYk
1hrePRK5VODkTuWDmHLgJEFWbnWdGHtqewg7tjuLz2iMgoxvQ/NgD/ZcrOAIXcXRcNvXs48zs2Ec
mhnfggYdLizmT3ZfWCsG19GZ08g34IVYOcFWtbsgaMdtVQBBiKJ0QNAaKXhhLlLbosEFzg4xOdXa
lWtFkoSo0wrQlye/+KXxpdPuzYRlaycmkjvZtzXHIPEFXuL0cazQKbWBER9YrfZciAGjMhjqOKK8
C/PgEx5tAkEzG9152pEUFIxxvIDZCUIMlHEs3Rp8ATNHgiZql5wQFFMOK3Z5meroQkRLvM6HuNx6
acGEq7KHHv9WlnyOe0RPOVY3oqV7YJVToKuHmhkBgKfYbFBTieQK+FV9W5Z5/Qm4Q4n+dZbPWPv6
L/Xgew8wBJ1pUwR1fuyHWZ9EGuZ7p0j6g5HkLolbcePcOkGrbzO81g91nObbQfb+vJ6mFhWo9jym
oJjiozZJAAnpbEdLl26cWaSnOLPmHn5A8xq2Wl5ZoWEfdF64ISkLVWyPuLoIfcmBwL+yvbeeJ8rx
i4VYF8mtcKu7AfeJsRJVP95GekYnODNhI3y12yninDZCSmbkeWgkTNlb7uJmitxXUNcN/utEzzeO
pbK70iXZqEfx8OyRkIIVzErENZZp9Qwh1ocrlZYfIzDiEbEuvf1kLl9Iz5IM35MgOUxl2V8laeBc
Etmpj6Wy3cNEkBZJJvFwNRpz/kWRKEHwh8XNrdAZ3w6AGL7KzjdhF1nOC/jGSvCKYDG2mKudIbTQ
XTEosFfzUDrUuh0WOAKtnA92iSY3j1zA9OkwJNeVMX9DoxV8EuSObM1QB+s4LvTO7YpsnSGsX7HH
03wKAQn1q96YMG/OLStZVmSHjNQ5RqO+ye3la3uaqSo2VWLr1WgBjOtqvelS+WgU6aeJHOMV8T8K
LQEwOdCMFMVW/bG1M3uTewXdCwZCTY8eJFT7KvQIDc1ldVa6EMe2jdhKbWM5R7G9dvI66I2DjThb
HiiXPOPbrAqUAGPrHq3eC54UkVwr6s5gTxWzRE2k5BnYhjrzUSxu2SpmL5NlVx+yJm8+1X09+fsa
k5S1SiGl53sArZHLGJ8tjWOo8s6xLSb3XZVOn/PWw4net2N2GkT/LR4RbvR0ds8TKcxXNjvbLyUD
FUyFiAU8I79GSQixqrONYq9y0BIjt+qcD/WIqLyp1TWNwPg6YzO0ypwi67ZB4DaXNvaidddm4p73
/6sCUMGgFqwGPirBCClSGmJh198iQ6TuYHj6NLUdGLkZA6dFcNBdByHvlTbYZyfrxs9w+B80oFpn
53vJsDHK0QIWo1nZa2MhGfTFA76rUa2hJbb3rll0ch153c5LenOnh4G5M0/8wQgqZ59glD2L3JtZ
XNoef6QMqU0zEb+6M05cJBEVDnwj3gXx5D9S6vA9iUP5OZK+uanj8KMzOeMVQYBiz78iNs2EycFJ
na9+EbQ3mKnm11hDEwUrGTBpt+fsEoZ63A8tNogQ5/m+ibOJeMsFJGlH/kd/SJzHdKjaXdanvLBt
iF0CGSb+FC/cuYa7V3aC8jf0n1iQ85up1t6pabxupUblbeuijF6qkNFe0Y5gxxo7uya1E47xIm1f
iZbd7YSmiZDVsbwvdRezwzXoN0t1xGwk7wg18G79hphKL/OQYyeD/d2KS5Qe2Vhv2z4lSRq86Q05
IcmZ+G73AVh9WMbrGeRL/5yVWGITAlUJFs+2pM7UmJ4n8y6Keu9QjDhIKySR+3mwiwfE6+YijKq3
wCDMfVv0j3Gv0f36pneyl6woNbafk7D0D1mc8MViI3hiITUO0g6HM1s5/zQ6Mr7uoAey/63K773K
hhRrRf1qN1n9TG5OD/Q5bpL8tTJJur6ySNi5QuydbeiWALVEkf3YC7CRayOEIX0NGjEWgIuaZiIH
qarRP5S0kddB0obX5dwWTA2JZZHuDFEQiNKmpoX16Inu2zQRN2fioV23jd2eTD1+8V2qBrcQmGJc
lyKpGWYksXl2lGlobSknDoYQ2Yn33/3kS+9JxuyNgXHGB3aFBTlIwZdOpP2mwq+7NklkFKTGgHHw
XnxKEKwnZ7c179hDeXTOaBMZfWB9gas7XjkVadNeY9NIycv2htHhYQiN6HsCvurWNQ1x103h92Zy
jKeYV+8DUPQ2AVdIsBzmEDAzHQLlFdijao/Lo4cfAvDHQx2zCko6AL9uhC6t8r92QaGtLzJthxY3
esl3pii7C73KT+m/+qRmg00aPuBe1IfYo7oNfRr5vz7czzr3aCsZyBM+jKjvXac5bhvTwqjO4dDs
Pzai2VMBTNsm8s39r4/0PoH9rXNOuAUaKIZ7zK7fOTFDrf9oamN4G790b036Oeq/YvhCZtIV1oW+
krn3Am2+JNFSUY704379S/yse2+D6kcwaUOG+9v0wLeVxpEDlIrQsTti0Wjp4YH6zVF+dlG5hUsP
G8WBeC83cKbI6R3JDOZtHDJkEf3IcIa36RBs85+fEO5kCiHiRBgxLr/KD1O5fIK1M8N1OYwAUzdi
JOctqD7/747xbrqTuljgeVsJkBfqoj0YMiTU/PoQP304eP4sbg6PBz7Zv55HGGbB2ArVHghz40Ho
TXES0CIAOo7pp8Rg1NKg8CPvj15rDcTriPHkd6Odv796tmm69FF5/0Lql3cDCMete9uowuYQW0v2
YaVIV7Hy5kyAEbFadVhufn3Sf38YOR4GcQzkrgDW/O7da9hbBXNtNwdZTqxS3nwHldr/zXry92fR
NgUhGi79HWGjpHl3YWNLaXJTmkOq0N92NSSpqh7OfkZD89en85MjcRIBxD/EP4it3z0mYZcSzool
98DSRqSu0V3Zs/9Yt9nTr4/zk9v0Fghgca9YuRYl0Y+PvFdLfFotTjoNuawtXoygIF+sXKdN9BuL
qvj7sJH0ZqAqfx7q3bCRQtWL5GLa68kxJIHIgXg8+jhMp3Dot81Q6g+zy2Aav3bUbhqHFp8JHeQZ
lZWxVbgetxkjoL3oqKVla9MFg2qVn9wgq0/KnoxjPCb6EpFTeu80cLgQ6RpbNlcKq4zK1Mkfiul6
rHraWHPvFWtq7QxHVap/c6ILyeDdV4dRJs19NFdoxN1F8vHjNSWByrDDsueadon6GMrSvCZu4x6b
Rfoide+fSKliiFJEz+2EHwPHGYXT5B09T24R99Rrq6nzteg/IIMs1wr/I5mc9/UYXHREdSkr4nm7
fKTpkNr+KgKdJVbxiJm+HYR/MjIDH5RTOQcGXONGqUDg/SVJkjreP+cOWoYsh384sV5viCBdaz+e
Ng5nGHK1hMHmEUniK0bR8jcfrZ88ayAULRQcfLP47r971iIoa4xhZ65LZnTnwSLxlLs+HeKM2K3V
FNnj4dcP998nvzZcSvg94H0wPbyf/DbgG4axltUhDBQ2trSSW6J+cYraNcZHZLLnhP7Lo5OSyvzr
I//k9WWsbXoQBf6LszNrilvp0vVfOdH36tA8RJw+FzVRYGODjbG3bxTYYM1SSkqlhl/fT4L7fEbQ
VLsvtndgyiUplbly5VrvAGblBfiiS2ZlpINfHznrzt+UP1rfoZ9i+YDd6MPbl3rlIenyEo048Giw
4CrQ0hwh6QQ/fkRmgdKosqjkUw7ud/jJdecQt7Nw29NlAyRrU7l7++KvPCd5FYKlyCUxyGtBiKBI
Bs6edX3s8Q8+a8f6JoEKpRmj3V+nAa6OHFYAwiiIPG8VEDkI9klj5eXRDkPsTnH/tcMJ45TScf56
mpJuAJgCGAUMA5zl8+Ur+gbDeTWUNBeHcbf4VF+c/OM4ev6B0+f93w4gWsQ8mI0gCq2k9baVoHkJ
H6DlsbzKwSh0rrVqM4XdvoSofGIMXy5ALkZqQ2rg0dVab18tDeLUHyqezHBvUsf42i7hfT45N8no
n8hB9Fp+nnlzKfA5Po9GzPdWO2XlpNlcG3RjHYHFOgWTCIczpAUUlMVaXVCrOJWNvn5FDJCBselF
t95ekFsKG33F1lIXRSTuGih4Tle0mwGfmk062O///tWReGvNLjQXaPk8nydez7kDZdTiaAzDxazd
U12oA7554jIvExstmwNGxkEshMFcrW/oI1OW8dVHZdjGjRFgJyQmdsS3H+ZlFOEqlkYaI9bhkzc+
f5jJsCc4w1Zx7CAtbzjubct8+BXU/jUKpnTVQiRCcIh8+6Jafe3FLNGBI/CQESJarq4aV4uMwL8U
x8ibKYWVKNlsa1Esl1NEqw4BUwgpM5pfsFDcIt0GS4QDSm8GZ3Jqk3OA7+VhJC3Cxr79FEFY3iXo
Oewe04K2sb13YGP8L5E9+sdE9t6Ju3/1xaCrzYyzAB2vXwx9ybSkvFkeKVHV+3yO8gtjotjx9hi9
jLC8GC0Mh/yArcHbz19M5bZsI0lTHmtUIzZNo45mgbtyIE9lLa+9ighSG1sQMi3rCeAhU16LtiYQ
QTqnmx2n55NvnlIQei0CIZQHHhH64ks19CU37SkZjAIEQZ9D9GWbmrxB7uHV/lC5+/dZNGdGYKJs
GW5omusTKk6seDSlLNG5iO/12HWZf1118de339FriwcVQFSlPIBsLzTsp76ocZNm8ZSZF14VAK43
VuzdU3FtDl3ihT/HEttFUCz9ia3qtZj3qDwIgu6VQw/1EzN1XFUck8T+KGvjDlccLFNu0UT4zEI8
cbXXJjzHHpvJzsnyBVqw5BkDH/vlo0A2/qzyveB6tHNj9/ZgPmrSr7cOBjGw2Y4QVlwf+KPBxnKB
utsRYrR5myEAcDBAHKM246iSAn0wfsktxIqGRqqP7VwXH7wycM5SPLj2yyzQdU7gvVltPOxxDqQp
Owz5qdPtWruL+guFgoATNivT8ch/ni/LLu5NpJIqdpvJpVYo2ztLRkj9OGF/ngXh12GiOhGIlEpm
7WS3xaj68zhqvqe0dRdfyAsxYrVNFSna+LMhcLHiOd4eyFfWGo0tUlAUltCXWm+IZcA9ZBPp9lgv
92Kx5MEUIKrikib2fPf2tV6ZiNYj0NDTiFWy7ufDYVsz1nyhJLWPrXuTggNeMOZdP5f1ERplvgcz
LE9kGK8sOsuibE9Gw471IsVWHcy4Lml4vNz7lmb4Otm07ilmdsvGQXL3S9tBDqUlq45//6yWBZyT
ihQJ4jpSumg0ZvgC4S4ESKz1R9zcu/IaWLI27Elu59BL/j5v44K6DIDGPmpleij+qEuxVkbZu9iD
G2aC0oWlaE3Wjrwe26g6wo85db1X9hyuRw7lsLGRLK4ymwofuTRrGNpJJUC4XbSUzRaGIQyj4MSj
vXqpCO3TEJo7oLtVdiMC9HqrmiOaFTX1lVe2y6YLpP8uGyzrRPh6bY46LCjNQ9CQ59UcVeBi6oXK
wLGvhpshbR48r0V5nfeXJe01drfyrw9HBDBIFzauqzYZ4uq1WRMFd7tfagjRC0CfYPzUDd1OUAc4
caFXAjPYYqT6HSrP0Dj0IP8xP8SCRp0ZcwQsE+9rMk1n4dLevD3pHxnwq6j87BqrOREheJwjgc16
zgMLVnImLnqv9z7Z+F7iCYBUR5aY48YbO7Hr/Tz50oxdAGKAhs0QwjsdrQFIVI0ZOvJowGAcy0Ja
Y8Zz3pHdxeK66bUdJdO2nlX8TyzM+qzqQWhwup0huifxObpgoLXNCfkZCxPCTU4P79MSVSAuagsB
9qbquzPoUHHEAWpKPmLuRnbY4JdTF1n3MZ2C9MzqsPMqPXBaykmrS2V06hgW0U3WINTDCBeHilpR
t0lBCx1BKCHfOi5iHw+pB2KwGN83roMGfIaq99vD+9rcdLUgIPPEoU+xmptwZluJE3p9BCt4107y
Dh+WjxitH5yq2cfG2Pwvlh05N8ke5XuQ8avr4dVQtw6qbEfZprrm9GG0i/NR1ieS15clP5daKQh/
apmU6aLVZdypSBEiRocbJOm1EFkHcCj82RZf6ERd0pVG0d/+nnT1iSOT8/p1qdIyohyu1+eKSFRt
JUaPmkgzL9/SCbngsHONa9DuZrmncc4ZR+sR7SWct11ZgxQy0H+CfGCrcw+oL3agxrljDsbBkm69
jUGHMeHEGcQP2lhR/sOzFAf1CTxQESzJDpMvn9pLsOwSK/6MMhi6T4vXbgqZu8VGLiLZ59zPTpbi
AeC3dZWHJbI4E84UMLr4+2rxtimeufvACOzb1vFOvYrXAi2ETSwW4CPwQvSQ/REjMrP38FNX9dGU
dzNsHu30dlZYUp2YWa/Foj+us06MlFBV2URjfQy90tzW1BvQSEv3by+X11IbH7FDzYuFHhCudg2z
hT/aul19pOkUosyH9r5pf22KFGBtP58gnb16Ma0/QuILu219iPA7glGNtBIgHL/iJIqEnSsOwMAA
VMrsxPC9Fgh8yv7sFlD2XiS/5Tw7fg6U4giHFeGMwN9a8fy1KbsH5FKv0Qw6MZIvZEhIZKnKc+TX
ZVI7WPdpll6UjC95Wo7PF1QP28JsohvPbWrxu8Yx0qMrWrmdROR8ynBoO84JyOakyerLMAmLA7qb
85cAXgAY7Rhe7InxeG3a8p4dykjUb6N1YBynuMdxgzRnbMWDEyW3qa0+I6x2atxfvQ7OI6DdYa+9
SA56BTVfAMrB4LUUVHPkXT0b464ZuhMb6WtpK8UprdKj/3i0U/pjHTpjBIwbANZRAhxHh28fjvV1
h+lHHlof0W+/qcroRKHitQn8xyXXCWu+uCVAHbM6GuN0lgzNQ+SWIFz9i65RJ84cj6q16zSBEylN
MtJHzsKrc5EcQ1csU1ARZuz5O5Yqv8Ys8reqtMIt5dtkayBnvK2IyPus1YBjw9LwrA7kT6T6r+iM
p1/jNuyPgw1sGWoLZINUdp+TJWp2YV2W+FT04WEKxvA29IiaG2xrQE0Y/bTDJ4bSZmP/MkcbTHuD
m4owv+fN8AFOothLUr4MTQxsqRy0PKrZ/ixAXrLZ296JWfvaKo40U5cSB/N23YAtS9H3NSDl44IJ
0SIXa4Pq2VdPeO+omX6VGQ6ffx8QNT0DxmBAsXU97CK3sIMiGTpmbWQAjhkQ88H5LUTBR3v49RqY
+vYVX3lE9nXNNsb6/KUIVORj4yhtpzwWUYJbajf7l3VKhjbnTf817/ChAof04+1rPuI1VrML7A2i
A49CvC/qhbghY9USltURndRom6L68dlNLbWtndl7lzZleSvsKtzlLpCtR5xymCIUgkqH3EuwRGfG
OAKZPXFTrxQxQSVQ9dFRG29e+/nOmkzeImLFiu4XxIdmvNUPoNKcA6J0eLNinbZhpgCf8sp9lHTp
dqYnA/zatXZv34jzSgzTvHDgGEhK0Whb3YgJNMKvZFbBW0Z2afMIbs6ccrkGYFl773hdwbnMgSTC
s8A/rKSIbBkVfVStqn01IrhwmNE//Za6JN62XMxvpMX1WToypaBNFJhoRd4ZuNwHPAA2hGy1d/08
3QMYdHedUctj6rcBPlRDsAuTd3ZTOJ8Lp54+smxhoswshK9piL53aQb/oBlVnDiYv/b8dMDgoAe6
Q78uHFFuyzFIR/s2wBLncwo/9zhh+v41s4z08PZYv3Yp0JdgDWCjs22sEhCaTm1b6W0pwlJiJ9pQ
U3omUVxEaZl8fftaj+9tPet19dfh9Mo2uD7+14aPSWqVcThQHso0koYxjA9E0c5i0ahdHZTWO6sx
4ys52eMH2zaSa1sa0dZ1SnEmMDZ6yur/StDlMvvZNX3zS/5f/c9+NmLusiSVj/IB//rppgF8Wr35
kbOH5sNd9dCvP/Tsa/v/9/jr5KHZ3cm7Zz/sH4UXroeHbv700IPh/y8FA/3J/+kvf/sZnBB0oZrG
dvb/lQT0BX7/Q/0E//FvyPr1BYWzh8db0uYIT//ivwRd7OjfyWEQyNeNHPJIUoMnQRcrsP/d1e1N
jV1BW98nOf+t3oCuA2+dj1P18Qi3uu/5W9bF41eeyXRAi5YMDpL636g3YPv4Zy9G3w4a55Rcde2f
2uZ69YSBmitcY92H1FxE/gtxsBjf7JGttMXJTwJVv83LJJOHfgZ7se372fN+TjH9y/dW4zWtfRCG
i95l0YYG4meYtms/X9y80ulLZ1YGaLsOM6fFBzs8JbjRK0e1ELbwk8K+aceZGglbjsgi6DaJKYzx
Syo1K40+VKLZXnOU2RieDQBZzpw+wb8ZGkUOfH1bjpMRxoda5VDt4Lbi4mWcqLCsIFUuTprknpw0
+A+qxwsUGlZ/0MihHTyIflQRYim4aGkQhwtJ6DJKvIhLTlZWV7+w4s3mG0p5EbdmI33F89TIFU9f
/phbV0/r//8AebwilZb9f/zb457+r7DALaG3QZwDS+H5DuAdnfb9kUkGuT1VTd8l9xY29sWlcLME
RpWrRU7PtOckXo1VgIRxjpQqOPBNkROg0AE3RVPcYb8+t1CaBw8hHNTZejPdL3GyDFhQTryKvZRL
isRf58Ol2mNw3voflqWw+FiF1CNHWw5AQxCd2Ex13PzjmRDt1XMwIjn2LJ06rbYw8L3INhdl/WCC
5vc/e3VmNJ+qMm6Wq7dH73mFwOVCJC86PaMCwuCtc+KZ3mG0AF++p1hIkZftOS5wA7RNVjjSubn7
cexBuqYbzDRKQ26FlQTqE9Jpdf7r7Tt5vpU83gk9V21MHHKipZ34/DValGEAwub+verDzv/giTkH
E9WhkB84FwjsLThVvn3FF4PsUf8klDgUR2herPFJhpUYQUPL5Gc5tF0z79oZI4Vio8Il/svEVD8d
gcsFysOEp0mzLrraWV0WIvPse4QQ+sx9gKMWpOk5vorMu6Rp9RCXs6+VoP72IZlD5GTIZFHeegFO
dbqy76K86H9OZkT3epMDm1efYhgOjO7bl1qdofVDUrWz0eIE5kjwXqf7eUPvb1R2dd+XrlcFR6wD
6i8UEolRWxkkcSI+TtESm9X7Brayb+49lRbLbd4HQsCBLgmIMV6NcRVdQ+YNHHebqtouYT8kXTgf
h9F1q+5EsqSjw7OVBtcCASHOha7uoqzDvQUTyp5ss/5Zz7LjLjojKvJfCtsY71vTVH7j7ABsNTI+
NVgvZ1/EW0F0xHzsn6zDVgzZZhKdZ/xYPMOyEQMPvAw9hCAUKUYfllNidXBkmRQBtO4SV+pd23Vd
hEGhMdnqJquWEWHwFONV+SOprTw6OLVvz++8anb7U+7krIvVONH90AJJLBOYeSEyvc+Xp5eMoquG
rvmRhhnZ9yaHirxc9T7Oj0BZZoQZ1VnUix6rTyfOWE09lvRsBjXemgTLqHCT+ScTsMp/+fAJ+YYM
5issRWVhCfLrKQC7EJLUJ28aEv9bn0QRDH0Fv5GZCjccisqm7qTPNlzDqeWNYBymQ7TR002cdzb2
B+E1/hJy+gckBCnEpp0WTsk7O8/JU6EOZH6bY5DbeqxvrOszrWnr5tWDPyKHZm0cLBOXK5Z/5H2j
Qs/U7Ba8IMeNpQkYNLPrwfoG+VNABxwQFlpuF+kE6kZ1ra8+9VSO+Gxa50QQvEX8hndmp9Q2IS2C
A8LINodCzEJHYLThYTRfIk0Oc1r7tbfpxxxrZlheWcxHMj/oK//MU1Mqr+UYVGxmcztREtv2nZsn
8z5PIi4NxSLi4wjK6quhcyb8D05UILPfovSgjrGr2uyydOtwPhutfqrfpa0xDxfDNEzMpSmMdeTL
MD+b34WqT9kszVjqPbMNY5vVJmAw9vA1XPAo8HaeHsDLZcqj1oDU/HxnmrHBgHpmzfTrwTUQxErY
OwYwwz72+V8WCIwwAAoXORowT9/Ritbo9k4Wexna5za+lPBBUorFAJWcbObSE0jN/GJ2Gp4peRpV
tyhGRs4LxcAHxlGmxQXM/AFpEMiv+oqOEZC1zSL2GRYxw5KddwR6PV0afLHzXw4uJ0yaPMbT91Ot
xZqCQ06hmOkikBdgTak6ipg1id2VvDNnMvlCQElWHBxwPChC58LA2Wb+2aLvzhg2k8q1NAmBkZp3
WILvyXdLMITleB4jIYuZfbLUOnfLrYmqJjrjZIs8RI6yxXTZOlhqJPvGgDuOaoytiAL7bnEQd943
dqznL1gkl5+QFW0ddRH1iuPmrpkhmUoct2kp5rx5iSvtprMbyS3NPD1/OQ65vhc3Ahzhb2kSsATn
EHG7ZufAkUTGFtgBt5dXWajztlhhgfih51DtfcMDjx+2EXBrbit3Iz3GraoYwWEaoRRuljDQc64k
BXSPuaTLFxwSU1dttzq1VjfQ8vmzxUWZBRzkkthA6riQZbhjxjpHZ3/RwUObIdzlrdPpJe2i3tzs
YHNbvAmvJ2+sNxKZAHUTIBnLKKRNIPr5qDAtyGldUT/gC9uux39ki1AwJq24EWbYE+1wFVssmJFh
6SFUn5s3Ueplkdpp+LeOTMCWUIPwTRRwKd4IzLsKlJiwLUwX/AkSZYrlykNMg+kf9hrHs48qdGhr
EoWx8T8g0KYKemRosLYmOja5k31srDSLIUhjqKijVaZmE8d11jJihFkP/RR2ZNfKpt9OZd8b47sC
qVLuMTZwi//ZuiFEcfw8rZqHqeN8TprPEbqqbv2BQ2g0hUghZu5Y7gnEhJu9dJJ8hmkmhiaC60fe
PqlNDBwvPWJWDXoEJ+2CMOv/XPAIclMdbGeeOcpRKkEQtUunNE3eF006wBGQE0LZTJ4s1yElkOPc
ikOBsS0/mcPUM4diJ2uL5F2zQKQWB7pEQ2d9WDyHUNm3wNSg1xe8j3ozmYY1tB96zA8IuXmNo6Wz
r2Gcsxc0czXyXVFr6iiImXXEzDUzFHrUwZRi5JMcYVp+JxESIS4VptL61TLXGWHqDgnhSbiA/8Z3
MjWIDopRZC1YtuyZUKrtwOid8/ZbymEhdhfuMSz7hRtPJ2Pg0q6F+g4y3wlR6ZeaRcAuX8VQNehl
uKXeZCW0Nqbj5HtZg1tQ2M3EhzlMDffjZM6dSDaEKM890hOAbLkPmw57y6WydYplojw7/6zCltPI
73MIUV8PzthAGIvOCuS722ifpPnoGOcDQhcdJtGhk+xa0Obx3jWHuP0ctxMPnzVs/vNezWPAHQf0
4xilpkoDFnaOoCWTJ8zQ5Sw2v6d1lY36d7PbOEzcJZt04uw3hg73PbSG5RZev8kYO0EXdXBdZ0iC
rE8jyVi5bhhT3tuMcEbEBzsj7O76qOgkjqWLNfvfoYKW3WezmsobYNBRzhzq0AS68GuhCiy/1CB+
IuvZGu+6pDLcy5g7dWD7iQyRFGLuciiQIijv3bxcuk8VOt3dHfJO5fhxiQx83UejlKj84r8m6FXm
SC9hpeo6bj8cQB6H6kPXInqKMlZlVtZ7p2Rb3cehxKK45R11BPkJKwqKULWCQ75NJtxCSenp5EDR
d4MZH/iN6IxZ/gOQbHA/+6Wc3QQrZLfAahSI5Rw3GxHx/Np1NU7gbKbsZCWYy3JEyCHKysXECt5e
UG9FQjkeNr4sLkfTtMRBRUGCPj0J2nKT5Kgqs/H5Mrjo0VMONw6unxaoFSLcjFqr7KMdNkQBSgq0
YegIe2VypIcsd21jjsu7OKpNFJRGmOGHWEwWNuYgHyFWp7HjGVcCIwD3y9C3cAbOTBHMogVbDCzg
RnudyUv0i2rjk4u4wnIrEZQrN17n+92XJYC03yAl7wedOAsnL4EDaEIP93dIq5aYhGUS350FfZuq
2URF49gATrulb8MfVpWH9X1K01FNULDl3CKA7zmYqg2BaIKN7fSeNNHMqFsv3A2F6ZX+WVwZ+L9H
FrYkEKV9QVqbPqQhuB2MvhFBGOxmZ3lyXvy97+BjknzobB4mv/qdfaM8GPvWJxSEmqbfAGTQG6qo
nEp4X8bZE8LdiXjsYkU+hbgrGEcFK/QTnh+0yg4dQlnM/9roEPA+65xJ6W0FVrle3Cj86b2WDZzl
gBewjnDgtXSGiURXbMWHHBpcUuoHg3bybmkTg5TUS1vF1oOWTs4uI2svsZezOYDCEx8Gr9HZH6Vt
fXIIcmvhbmfUeDEZGNoq87959Gm4FUsYQaH7PpJagxhajzDp9T2ZfYirkLBRZPPIgkeT3A2nKxxi
iGV5iPvjiGj8GI/s4TjKm3tl1f7iHCPXhlF/rCGAEFMQkTJ5UPISKAhbz6ugm5zTFrLZo0eoaqQm
4xxJBkjUgd45w3acuNMOBy6uPQRL0Cyfleu1/K5BCJQvMzEaZy31XoN38Vkf5TpOFm5Q8hE7tyLu
qMb1xeruoi7S+WoUK6KNLYfO/wGTsG4Ovp0H9Xv8LRXbohRC51K1CHTKkqIJxxjJpval9Wsw+rmI
dmNpQUDQbRvqBhuUaxCT2ERm5zH8xPBZp0iP5R4fsWB2qd87mGs1jGPRmLpi4UegguqN5cQGAykS
N49gR2cVh45yQIVoJMzk+g6GHnUJ0Ja/R2JpWUKbQeA1Q32opt9KiVf6lbsrLKQ/0MMwSj0VM5M8
4JNXIfPwrewsak9Pr5EN07JuOf4N8iZs44kndvLa4h0NvQoszACQKB7TK4RgzDj6RxX4oRXHVPhJ
NZ4DJ/HVDUrHOou16KtQfOrQMsrSc7rwOqkwJdYTI1yWWR/kQ79lslTU66xpm40m2LEdcn5kKYkd
62xeNegYekdTJL0KrxaZ4uv+3oeQy/3Mi6vXgYPBJI+qCpJM8GCuXiJtBfH9w1LnLR+IlasTNavk
aJy1+C7gSxUPWWuftXaA+souedpdU6USNs2hGUlUt44jyALxd9P5pvT1fISblpNZm4xA/itegpof
+Hv9abISZD3GMgzYLq2U+7IRGQh0aogqO4z1neUIfbdPy6OQ2Bnc0BZoeKldT+Cr3jsTahnfFXIm
GbKPVlAAHkB0TU/TbCYnyA9u5+q5W9Z2VF9Wo5UouUtKCNnDBV+AqfiuHJuZdzsYaB30+3rpeART
KMw+4JTr1DpSDUe+JIiy7k7B2XeqTV8MQhJc5tF13rujJRE2iT2beVaZtj4E5sLjxGZak34hvRuR
XnLw5D3L2Vvmd85oc37CzwbdybPJhn9wp1LAc2RdT5lPn5iKXKNvwo6nzSZMjOb97xNxuNQRicGE
6h6nrzppHX5KOLNgmmTAdP2JPku7XJmGMnERRQqS44hKu6Q3jqEvnOHGX0pnMLbGaDH+mAboQzc9
Rp2FdYjMsu6CCMtBifw3Wi83MSAH3pqsKOg2uyk06ENmnfIwC4C11GDMQBJCDFisluPeeRtAwe31
+YHp5GP8yRd18aJDpSAm+0cRIJyb7utgYuofcQPCJALMG3nU09KrValTq9JAG4AWWouNN6BWpXo9
MepR149wAJv1lATnNdYfTXdCKJ0BgYSI8n+ElIlm3gZ6iXNaTsSlj/8Gyes85slZnNbTcO1PwdKf
I/9ilcewtzlTsLEZLvmBM0lF6PTx7+JrIld2xKq8rXUmatc2URzB88dTI0xGhAfPW5R4CVIk/IO/
7alc2brrqfQp8OlgUcaLvmn05cYZT8YWl2CxkeHCiddVYc5E55BkMvshVdS80swa9K3jrsdOqHuL
sZR7Y6rd4jIQFEf4IKDv5Wq2Cx2wJK/RQCSzgEBbo+yS0ZQ91KlTF3dOM+kT+vwUOaIJyB3uXFah
Z+XbBcFXaka0xAGaandn6AermlE4NVDyEEv4McVSnzNVamBrujPcuS2jTT90PO+JS66rapSpQo6n
GpduQV5b11lnUdehKXFj8fxRd2+epkYZGrqy+/bTvbwUfW5yXM1/pnhuaoTLH30HGwXIRVGd+JG5
sY5PDQwZRVJIsCZ2vX2tx2rgn2VKcNaUqUFFwH/C2GVdpuxNC+NT/H5+TE41cJAZQGswEz3ppixD
DNboYO8XvyFoDLXr9RRRVNlCYhbS5txNFUJ3NujK6gpP/xSZf/c+asTCdIoUIE6Rvcc8Bobf3w6V
xqaT2KIfxHHcXnMzpy6uZDIG3p3MrIn7YIPSx0I2V45Qb4/UiznnUBhGEtunE/SKGANpVGbTKRZ3
URo6w3xEjjMfb60l0EvEj8Fdnppy6xYKplUWltm0wKmawkBdzYOu7Z0woX5/h9SdjlE4blJFHDIi
+6cELC9LOY7I90kmZn5+KO3A7D4S7SrvqSH93yqCr2ckXVOwrBRpaZOCSFnPyLFGgniMEuc7NQmO
jnMK+fBniIETEfDvRtmG1c3TQvrgahTHVj23gsQQ0HxufR/wiygupSj10TzLOakd8WbUWePbF3wO
s6FpAqOIsjNNXk8DHdczSOaoiIUoS2JlSp8I7xcn1mGOoDjzXuOuLSdEkbMEMa5tUHgpO+PbN/AI
ZfhzBZJqQamEzBkEIB1eMFQ5JaalJZDCR6x5RveMXtZS7Kl6pFF+9pS2qC7VqTGq8Dp+/y6KGx64
J2df+RLbnvPxaXCqHKMb6lWeMbOKG5xGOC0g51uzJUBpb8J+F2JJjFZUZhWSaB2Mnt4s1Tw0qsGc
xmThQ++gh57vZDBQPLKwFEITSxWU6NAHLjJbnme0ljGIbgpD51Y9vkgEC6OzAy19iwsn7wxjHHKb
AKdmvl6ITnBbwVOBvie1J2oWha2TpjyUjxmfDcFHbOO8Quxzg8D9yPiHUNepTNpqUrrIUheUZd8e
/vWyJu5p3RMPjqkNJH49tQdOFqlhLvM/Tdo65KyJkPoIFC1SZwC/S9ZvX1Kv22cvnFAL0JUeTQgW
IFgzrWmUzbLtw/GfKMGf0NkPAPiKS2AwdmF8MHuTO9i4ZTRwiJqsWCeFRokc26lG0frJcS7WyiEg
U3nsl0jCGjT8yLtM/ykayp8XWdXJ6otdjHb33u7lCdziOoKg7Y9lOpUiHw6Klt1/vqfBYk6yVPT9
d9XCnbv18kBPizwH9lKfCCH2aknz7RqihasPwuwcSs1VdpDgvFmWtbK/1L1E4A3JceSPDgllVE66
GVa7rAUa3hX/CyjYMC8n1GpuOax5XbgRlHUpwXDk0f17MaLuSx0B/gQZNiQoqFABQeBn2uSpLmtN
hi4DhNLHtOdchb4uE2OvxaeVYTk8nFF47EVJYuhOkaUqHa85EBRTe24YxNHyUDdoWD45g/5PIzZj
AAwdNjNoJpgBLzqmHg6nUeUP05ehyvXODB9ALzmIDpyc357Ozmo+63dK8IJPCDdTu6asYvbYCGqq
lhvfhG7zeK3Bo3QK8F+n+gOhnhD01HsvAekwCvVU6yrp7586hSxixgHBZHA9N9D1TM6Cgkhn47BK
RcEo8sFY3vcsVZ8OFpIq49nsDByY9gX+5RwaF4KaOvxu/NEt0k0kA6ES1s4Smgu/U02lX/ji5VwF
QUjS4eDpQK4sKqByZ3ipfpO59ShxGigCf7OTXaYLy79baKxI5m5Oz4N9L46pcqBqaFUjJZC3hzR8
vly0WwSdfAQETIQYIH2Zqync8gQqNEX8s1RO8C3vas8+2LRHj34RCpcafyoPiTtF7+YwK+OdcGOo
GHZR3iok05H6hGxF0zRxNhEec/3GT2X7BQkip78qp16l2zRUGOdF+XVFq+2nEm4vINkZ6byll+N/
BAbXvEvNrL9kR0oXTusp0qJGnztfF/rI6iJGdtDbCHzz3B1Vw+LWWAxUFWWJ19wWQ90rl12pOLil
4VwGc6d2Usztnp54eZvSw78oS5suQS4k5bymGGnhSav8DmrCewe1CL3lYWlNzNdFF9zY7M93Im0s
DykWP6WEkfT9mZ3X9c0YOMNt5jgpOCjTQIPUoG73TzFE/T3+DN1nxIx70qJ4AHw/5AfaBLPAbZDm
8hZ7uczYIHylLsq62aNFD3A5TPP86xD6PlXzGM1NROyamyXHS5D0E+GWGj/WLWyYa1fO5g97lv13
K1iwyxq8YZtOfvWuCHBAdrM5OwExfx6smRC0lQlmEEtsSATBGk7TUP4J8CSt73lf01Vkx3Wx98tG
Ys/Vmf6XE9Pv2Qb1dDG0OQBkga1+STaNF5fUrovqe98MKjBCk3mDWZ+NwmpVXCrXGTj/JU11TYsQ
I7y3r/1i5j8+JlgdWjYE8fV5ZNAa69ieVvdtra2qQVgW06FyLIBvb1/o8Zv+tQ0/PqWLSA55X2Sx
Ia8PkTiqF7YCK3NvjQ1rxrHZLjZ4lFgZrqVl8KlGPP5T1seQh01UXMXOUSIrz7AH83dTKYF9Adbz
P3Z+F13URht8Yb/tyZOAUOLTRvKCzzowXlta7rWp8vpXNTjh+5ry7LWyZ/trlHNO3ViNZYptUiQf
nQp1ho2BmiDVm4JenDVGFNa6aL7Pm0TSShi6g5VA+zUn6WwX3t+JXGgFwmNIdBpAGsS4OOzRa5S7
ZQT95OKSeg8PkcFPMyc9cxo0YdBRvKutqPwHO/BpN+AQgJ93Z/hHTBthXb39Zjwd3Z69GSSF9KkO
MCDAMeTvnicLVhFXtA/QG0VTsiwop3UI2cLpidBwLRe5UxigH4MKC4ZNZoiKbk9THdFEjS6V8JXc
oLxtfFysxD06C/5VHoZT36uMejqSVMYluinB+9mZz3Cqd26ogZYfG4OXtvFpjKHhJifaLoDsY+jl
UfCJtFE1h9HNfs1+nn1wApGdFVSKj1nSiI+VJ0u5a+J++DGjI/wF7kBxbdS40W78ydJi13IckKPM
khutvpFv09bkAdLJijZKom9L/7rNaYSwJ352PSN8n6XInltUteMNTQfvFLFej916bF0tDsUmBU52
TUcaKAnz3oP4vs1c74MWGb3F9nzGzK7VMlqjtgB9+3Vaz4GvzKqAYxaoW/BIqNUBV1u9TtMuu4qt
8yEXuXtB2Qx36XiYjXcUKvMDjQhJpPeS7l44ZnmbISj2HtsD89pQkXN4+14eiYnPH59Uk/AJ2SwA
ibsGA3Zj5fUhmqgPCbICJef2Jv7edAtatG01e5vWtAsqHBUk/o30qBXu8tT3jilw2B11kija0vBE
Vb5r/OBbJkutlzBTQq+NPr0sfDylWgf5eX9Ik/MEG0F300DvGBFZsexHg8MK2oDWVsA81BNnBsNy
yAtpXOL3ph0Qx8B47/fpfDVPI9tZ7mXigOqabOH24Alc0eYlo3QqVJvRNKqBlIyY4iianrdweOc9
uUj/WSI1gxpu6XRQvYHLMBNpF219qn5XSKYj8xqAqJvoaNJXkn5ZJigKB+JyFFHfb5pM+OBqQ7ux
zgGnjHB+/cT+Krsm+4aJssSiw84o9SAUearw9TL+MFMiQHNA1xAceFHXc2w6ocgkFw+aVBtsMOjO
f4DymOka8so4UwX3Sz/E+CcbP2aVjzXoUSVOeZW/NmExyyJtdkCuaq7H8wkLUqqHGx2UD8jpzcPu
8YUgA5qW77PSR+VhUdHNf7J3ZstxG222fZXzAlBgHi4bQM3FIouTSN1kUJSEeUjMwNOfBVnqY9n9
2+3LE+EIh29sssgiKvMb9l5bEli2ne1YbGpPTK+x2ww1z8miPf71E/uHAd33Tw+4TGbLHB1rJOkf
Oqel6MehAi/3NXJU+0HaWnuv54oSOgx2wTwX/aXPJbgLsywO+WRoNx0IfkbseTfdJU7sIkgux+Gc
KL3xDeW8JHQAsvTD3/yUv/YA60+JV9Qga11fOTp/aqOHQsyFJ83+K1NvGT1RWVhtwCRx9vtWHS46
mBh2Su1iu6HbWNW3mAiYzF+EXo87w6naZ8vLo7PqjNmT3pg9GxJugS0ezZy3O0qdwJSse387mf6R
z+J/4aD431kx/j/yWSCGJonyL4wWl6/j/9m/FXUbJ83X3/stfnzlD8OFo35gQLHyceCDULH+SM/F
bGFhSse1hrSEuYrKHfQzK9P6wHwPXazHMABD7GqS+OG2MPUP5Pbwv2O2oPxjnfxP3Ba/lpGM6des
TFTYHCX8FIw3fv0Im4o9RdJ1ln1WWnGAKE34uh09/+5Nufvt2vi9Q+DXovzHi8DnXZs0zJh//Gh2
1aDUSO0JmcxwTkxOu4SxQxobWTnd5q9f6tdZ8G8vxYKKaZHJaPRPQ8KqEJNMIzJgpiFhHpon2Yka
TlA+cvytrpE9BF9lhybHJGZqrv7m5f/0drKK4IfA97ViUtgR//p26vniWqvias9Z8qgXzkf0An9T
9a3f4v/dzHzz9SWYWhCSxN+No+7Xl2jQzlCcaJLN6vjIQOa59TQYRFCZ0NfKr3/9dnJR/fnl0IS5
Fjnfv7mSf305I5KmjSyt3ZujIY9RVmgILj3mYJklimM+mE+kIsvCNyPZqXDkq5QcDBIfGmJ8yTEM
24pgFEcnj96PU5c8idHximAgc1TSnucRfluUDKWvS63GERt7fpN6+kFPC+Ozno67iA3jt9J06XWb
TtWJamJwpMxeX5DVVxqXWPZeaMSZEfbqPD3PqWjOCVHMEY3KCvw2QdM8Yp2IPiazg54GYOtVRJV1
a9F439u4TvyBNgpIaxdd+oFkv6jwRFi5PfAF1ZLboV+WQ+ZGN32qDGAwim8URPdVYr7bi3vluieY
CanOsVanT9FgjrxEahPUw/csCLsKs3qRu0xaaDtKDf54On5tYk8enDS+rWdbCROvatimF/2GsGT7
Mk0GkXiKLY56ZDw7iiaOaZx0gWydeg2A+GrYivc4IWEJZy1NL4sno8fONvOgd7NA9YYodKoIcc0o
BmC6udik6hTflK0V9PE6qXXn8WRFqp1txkbpZkgYM5ldHVKcaZtQhj1KZ3DDGOMG1U3inOvvVPmy
1oS2LaemsZ9oe5WPcTY0t2Wl8X3cadIfsR4MJ3Lm+z3tORCWhjEpf1UrPhEU19xUeIM2hLVANhk9
HpECgZGsSIyhOtFQ1/X6dkhy9RmFgxvOg5wChn56/9onqtQighK0swIg9jGJ5bIpE5KJxCoFIXOu
JfEq0bzDgoD3LETcXOulbO6Kpj0LbzZeYUt2j2ZvgMhSYu1mlQDDZuZZkAvRkX1XTruyMF7jrLEI
uEj6aJs6xrSnR/WulHTpTmG8sqYnVXd9zqyt7ecbdu61DLw6V7dMeORrZa9Sz8RGlqhNFjonz+xP
iVgHiktsU1+0W1ScFfV8h7jP06JPaZ/FB77sI2ijI3Y1iUd8vNZzBlOsjXwFSfPOLEryJFub4I94
aOmYo/GqCKIgdCPBjq7W+X4uAMpaDBZPM8bLHDOUVd1SocPV6CO8DyzlI/VqCDm/tUqlBjkfmjNZ
O8qpi2x9Z0xeHNroSaihoXJsMyGdUKqSV4uyNZjGU8ibqPRJIIGL5+Pqb3t1sw4SiRshnhJiPE1p
mpL72I8ofZR41w6EphRZQUSLqUa+KfoJTVfm+QaRIcdFj9fkDcPditT2nmE7pUGRJZD3nfjNEMZH
T1vmDbNf9R5kmLrXB+MTQTJndJMRWYqq6WsO77QBLLkzq56UOBTAC5kfoRgZvUl0CwGxdqjvZA0x
UuRhKZcvScSwFKFwNjOvioaDUKIey7F6neZ+202kEcAqTtGnU2UtGd8WKIF8aujzUZWAh8FY2xAX
o1fGWzvgtqtQCW3aaSvryHi0rNoLSi1rykPpDO1dr9TGG+e2e0iK0dipWszgnJ3cJkYzgAoQLsFF
5FmnI96p56eKwh1FlrUctMkb/Vq3XpsKipHuuYo/uqIK8lroIdvjc0TMWswF4BeDSvseRQx78kIr
L23hHnIG+VlBjqkutDKI3OZoEj4ULosiQpEp7g1RYiBfPIIoZbtxet18w2RZf057Y7hlsFl4vpXz
2eNIsG+TOZ3O9Fr5wS4IrDVccjogEI0v1QTumWqIV1a9dCYLkAEmoP9ySr95qN3Wjlx9FAz7rsZC
HqCRIzLU8iKlYbJyY+cwkd2gyScZbrKnL0UxK7d01EjM2jLIGid9tmJwOXgsK9Tu5GUEmjmZQQqb
cpO7Mt/1i2OecyMZpW+w/r8tyGNErkKAi5TOOxt8kqcGj7+7FFZ6cFPXQUpFlmxpJcWmodAOnGFO
9pBx9I1mezFg5Ko6ociw9lZnWbc2+749UW/RJ9faFFEy7/I55u1nFPHEoKkIcV65W96k/JGtsxZQ
6te5r3SZ/mBKFJSw+D6CQjY/IaqJL3ZjLx/b0mB4m7AbTNGAXXqt7rZZAbqpm510b2Z54+c2DxmX
57cya3VfyAYpbyTaA/fjeBiIziJ6ZgJ6eOo0cBFEAuRt/1td8W+R/zjXeKLfvmBMD5OWTcR79/tS
nap8nRL/Zzf1CRt1/57N/8MX/ajvXQ0/NWoHkHjwA39X4bveB8TauDup1lhZf68Hf1T4hveB8SEd
oEoZB51bpZL9UeEb9geeIY9UDQ0XtLp+1U8v+Y9iGxv6f9xwaX+qSfV1SuDCbjX4xP5pWGmwhGGH
KKIjRO6OGh9G1hXJ3bI10CvsEul4x0H9nMJkOdTSpIBJK9e7p0LrIGcUw86QmtypXYJu7Xdv4//U
FvyZxI/JlsyQFVmqs4P8o3KDlJ7Zytj+HpzBqqtbz8vUWxfQNT+DIiwU9X31kGhoqDcJyvIuAr6p
1AMN8+T14osLLuva0gzIZoPRiGp7qVEvz7EkGMmMW+0V4FNn49we6oVUJFtxwxyHkcqhYbmtErJ8
Udz9mIklxGtTdnGIDh4deliZTtY8xfMQ7atJYdFORnEu713RUgCY7OrBL2Wld3SbXsMjNKebqaFu
gkjR9BsPfe/dotn9k1dxNIyNLIZV2J5Hfk+t8LmYC/XepBr4XnnWaZDEpN/gE7EmjXBXPc5JEajy
bIt5Jc99zmfzWhI1kI3RuC0b8TyJNVQ1WZojwUpkFvdG+56ocXPrFWSzofo7aVF1rCu7fXRKLHaa
N807p+27E9XRwB0+UHQ6i+TY8VL7Ik1jPpdRvFWSNGOY3WvVvWJ6r6rBoY1uraoA2uTxC1aomh6j
t8YbBXnplXRrbwoc9B+bMRmmc+QsD2of5bfN3CfkInqlg6fO1giWyhTzc9MWqe/VcetPLHqXgIVn
Yt+rblbfD0lpgNNxiztrWJwYK36jZTdGmbfGUwqphHQ2JbldFrkxZ6FvJYq2x1kl5nnV00EHrq1d
nhfltnawowVaA+qrpb2G2+xo+4lbdgOwWfGNRZWbSa2rg7l0Y6Ch2L3yrsuTa2dkUTm5eozgKB5X
/csx1tQ8CkWp5i91p7WPlYOOVKJftIKMG/4Bc/tyMUp9OhvAgb7gwre3JqvOTSH57Rt96IJ8Hsiy
TUgcIS9qMLcLe1Q25Vkdv2U89jQozYQtdy1gUHHcq84wXjzdHE7W2IKMJQ1gR4phvukUsq30MYEq
S9LcfdyRH9irC1kLTRLzSDeFI7ZUPy1Debq1F5pHM1CmnJgq1+s3ljdqb3rE8Lzgwv6qy0jcsKg0
Q8r2BqiWOYykEKb2a6vPSxMIJ9YO+mCnDTe+MccM+p1yJmGNHCcfiRqFlC4LRw9ITScnDfnhHBKB
Hq2ae6E8WlPLRNLERXJAtK4xu7YqazPxPh6g0jXsxrScSiazyxM7UN49EqyXwBxSwqKGeJvPupWy
lxXmOx6lEZMqMTiPC2aUs5d7Hm/fItGAWKnYYuQho9hN1k9X7EoTkIxJYOhg5wYXZOeNV6dUE2vn
ZJV9yLrmyYvH5bMzLNNGjK15QLlD8KI9c6fXmlJdOAnH1yGe3cavXXtWQSssdGwwG7M1Z7QcZx/K
gUOKtOMReiebiYqRsc9wwQpBqoOGI4VwTJcwD8yxcXGeK4ciz5uH4VBFdmWFLYdIEaTCzW+tqrIb
f0jAJbPnHa92M5BZu5Rk2vtz2ea3Jh+M3aizacVyMVTKtmm1mpScZkG/y3FwolXO2f+KvHgWXSnv
k97oqs2U68aNkKM8Q8uo2tAxpHqbIGd9dFCv5KHWJ2aoVvx3m2fU2zTaHB+HxWpuRj2O7xKdwWJN
SfnoWp0WRDNtNgDDbMPxzOFrtVn2nkadUhLijj+XEXtj37WIM5QX8nsIiZ2k9O51gyS4DdJ25vpR
zeJva6qF9xVPpTwSKTC+Ri418QA/9h7un9zTTIWLYivwNvoq3qskOKs+QEjzFHtDunXGoXmgOMJV
JDQ7vgLjg7E3FMm9M0+Ftm+bNrozTbOukWd1GWYIQsk/VbOKUNlkIWvtmjnNN8Lus7dYelLzLW0a
bjryVCs/0kYLuILhZiSIzl18q0ydkoXW0PJyedQN3zjfvXs6m3ErHbv9RPfNS0SeupxR7Rs4VIz0
0GQ6WUajJTecDdMhdTLxMmSDxr946Jgw8CHPIHT4s1pR7PZLjKVELfQySC3pnNlWepHvzHq8Kro0
efRQkonD0Mn+1LFm//5nI80vPuEqYb/eG/ySg+Zs2th+Tw11DFfcWZDJyXhOtK4+pLXj3KE61HjV
4l0nKZcH0cqM20mpzyn1JQIPuo7ZFe9TWx08py98ZiH4tbRCCV2VwDp8Pellxp27Mys0AnB+Jv22
5INu0m6748XqdTXQ9R7CcjzTbTb8K0Fd8AlZmrw2ujGdECkyliA1vnxFhzO8k4jXnjI0MmFTVNNu
rUs+50pWvfOUWqREzk7C0ZEyftjMsYjPbUXeJT2Q0ZwMV04t46UYM5vGzoEM8xnpXjgWDcuvuVES
RPAwWZ5tdJDlRtoy+2yCPMg2s1eSKRWZ+DDCtFXA+7OJLCY0DM6I0/M7/jJLwMD0g9q8Jm2cPVPC
8eeK3xQzHW4V1czuZ1YKGQaTXZoWqL8Ns3GWoGxj46ZNRpvtNIXXrciIRKDEqj7Nlei2Xa8Qrdmp
/L0EyXYVH5a0/GRYsuB7JsMXnTzcjQrcdb1Em+LGla12JnyT4xgmyoJneSC4krpLr/3c7Yg2RG2d
vWmeQ1IrKZLWrAFoGDExg+wTCozb0SVazZgnEQd9jpFxo1SyuB8Ro14IZ5+vJhubB+KJVYNdDZ0S
oSU6Wcdtex95I5c1gJeb2CKNh4RkXT8nBNlZmNLatmXElbBRswoz2ng5W0Cssc77mE7ys0soJok/
i+IdHbMd1wLT0ptNkVZI3LWlM/1mbBY6MRKXiIPs7XNXkOTsoxHodX9iqIO7J02Hs9RY9fm4y2GZ
NqVpWwHlSfMRx9KsXAfDLMxdz6V/5VOLaknlGRAY7nL7OGCEEgEk4FLuM7y6U8jsKxZcrSb1V5Ub
7sM0aUAkpaO0PF+zfQIEzEEbewYOvMrO05uGoGqYv8IpLilp88+N7sl7zRidT1K46a6yiethOJQp
76YmlKNLpHm5k20zFYESFSo9MXML1ZdO3O+SotbusG7GxdGtE+82wpz3DTMhqQK5SshZ7YIEJkpp
UPzW6G01nHoZG93JJmW5+oFk/ret+7u2zjNZQ/znru6/KJCr8ldI1vcv+QnJUr0P4KcsA4XZbyuY
/97baJr5wdXM75w9UKzsdP57b2M4H+DLQ376sdBZe8GfXR2ULECqbJTwK6Chdv9JU4fA6Ne5vIrC
np8L1CLdHR3mH/U/hXTadsrs8awlNV5qpJUj/j0su5ZNQjthcC6ZnKl0uqXfZTpwPfVjh4pIQwlY
Fy27CbNjRr/aKvRNzv6wHhniDaWs3YcEL3Frd0GflphegnqczHJr0i0WQUkKMLOyccTagtZOL4ZD
0yO6ZZ6zdH3Z1TcAatMyHIYEOZ1HWPXZEul0RAwwqIeUautmNoV4BAdSIwayXxTO+B0FDhnw6uSF
npVyP63exQIlGhc1dfJjTDQaQXBxP2IQLsYMT31D6cI+Qo5Uv0uEGzm3p/slG6w3tdbZt6NdG27o
iXBf6fGqLGmGPsG5aERqviunId/hQ83d0PKqhBFXJJ2Lh30LQsasEh+lKIw+7Xrudh0HRY9EEvFr
XJB9U6Po26YLxz+a2JJvXJLzzIBzEMOtbonyFdM+Xlkb+/MO1VkXxm2LCCGqZ30KQAwsqMvZinDr
Dy9dY87PYs2ywPYpKRuw60xMjBuLX9QUaq+/YNST59HS8l2r08iazNg3dlRTwrRacx7h/dQhWoGR
ewRPmZ9ko3Ww8eI/M5ubzmhqvHaHKUB227ht1NwfeNRDBVuGepUM7qHzlcXO6HKBXsOaKFTSzvGT
Nk0VWOfF4PiubTZVqPYmKkZ7KPayElwPpFK5W30cx83YpVVQRPoARkXvVN7oqK4truh8/OaIRH1b
LBrAzOLTyHA5aTZqac5vhUZ64tZrCmvXV1P9oJVNfMLPnL+AZKFbUtGaBvTy3T4f4kgN9ca5ZVTY
oKhCSNDEnL5BjRuAh0abtGGDPkhu6danDU5F73ayZL2TggD3XprRMUZ4QCK8UWS4zQ3uGCvu8y9q
qpAdLlL90BUOmeWWIz7xaWhQheKl/QxzSEv8ue2GbBd1Un8UedIfRnqtrZ4jh/O9UrQPrjm8q5Ad
wmFG5i9wwBcEKs/JAZ2IUQRzBKAkiGxXOxc2cs4Mdvyraxv6DtILq1YLHQQ7oUGP/FYHtBW2Qj4S
9d5cJGrcz9QpIuxlND/3iHn3YhF8BBWFwatfKwuQhlppb+dqKi/SStORcMs0TXwAJiKgUl/tm6J6
siPZ4er3mE57SfSxk/la/HQiv8/MWg+gMtS7oSsw/ro8hw4hp4yoM/WKyboPZqzs3rYqTbQ5roUh
+1Rze4GM6OpbZsDetrXV/CvD7/kgvbYKplgy1Zhmzy9F957CyggNAn0Dy01AlNDAYbXQ33DcfbTy
xgrKLEIm5w1s6pjdo22Kcibgkhxw+25sWV3wspll9z9D3P69Ff/mVkSXsNJa//O1ePk6vH355Vb8
8SU/r0XuPjxk6EChjKEHXTULP+QM2iqD/Klf0LkHHQO1i26uaN6V8v7zHrT4Tzi10Bsgn2Qo+s+m
m7rxh4vQBsXIy6DiZLyJy/EPK/e4M6cBxLFx46znHt5f6zAbGr2kteRqOMcYqFmtVUdbWzu/SpPD
BqUMMyv4vbueEE9uqPWoteIlu1ROzkkkJ8rNQK/lZIX9ekgbg8lxvR7c3XqEx99Pc29wOdnr9ZCf
vp/3/Xr0M4yrXsv1OlioSknV/n5LZN9vDI6kcZus14jTpEXQf79bnPWasT1+RL+OwcIEUVSZWFlm
Y7oz59khN2jCSg1fQANUgMCJWW2ftzO0uiz7Qkkrb5OIw9ofx2K6FaJie8iIh9+9qIs1nmJKMudQ
zY3JDFTrp3rXskFQQ1ARtX7s3Wi+k7El50NEFnYacsxO1Lf8gNXJFAsSRHqIwrjqbl1dPcBX90ua
Dbdy/aAyMuvCMS7cKBDrPZ6OjbMvvLyULGyqJdonoDDuGrfPUJybzUR5YGT6E9yBzlnqcBRq1cm9
0OCu7QrButvZuRZnwtZpEnWhLk6LplSDjIIcPelSkI7QzYB8zFaregg0hJ4TC858v6STSlwu6ekj
GHmzNe6HjOlEQ72DQt1KxDBdMjmYnoB3nDQQSKqoKba1W7sMZdeYliiwlDgVt+BuFIawldZyaLWd
wcks+8Hpzq2qDDCJJDLcaq+2I0eh3sR4CqTZDuuDg4ZmmVJr2SrTaszKCnvMhyMYm75GLwrnplt1
hlQD41L4uIfGVnuJRKzry+uUADVqvnSjxPzuW9my5OL6/VP874H3NweexhLlr867/2oymvy39pfl
zvev+bnb8T7YpmWrtueZbFG+i7R+HHieiawLUCZnHLmBLFjYvPzc7tgfLL4E9TCxOzw/a4L3z/PP
+EDFzv/NhgfuPmC1f9IIsLj/9fzDk8Y/a+ARiiOLn3Rd//zOBQ37R+ce71EB5K5LjokCoqfsht0i
4umYR9IiZLOC+VCN4/zFqlrnbGWmpIbWtPGehFEV5WGtvOWMv28yy/SATQjj0aaSiCiB7TKMWtO5
xPnQ3s/pkDyyO8l3GSSMQ4Et71NVCxc0rpMe0SpturmVn3E5pnuUAk2CIRX2B0bzenlX60wJEsjg
uEUntqUYNaFUl3l5Eo7BSWy0Pib/8obRA9SzXBTkxhbxURva8VAmRVHAXbSNEKi0c2TGTmcv8um2
qjnF69z1znMbDQyo7Um/QsHwLtDK1BttTtSb2ZiVAQCHIbeIafMdcJLoRfMS76Ip2R176P5G6Nrj
os4Y2GyAQqU0WReo2Ja+ofhmAlXMduBqoDADJE3dnQdDyNdQiWxwBzCWaigNd6SM1F9GmpKt0TDo
k0lDp9FX2ZM0UxvVW26mu7qY0r3Xdpya5liEqjNzoml6/7FyE3Hb9fF47apkeQeKMr+UTW9cI2KH
9sacNhfbSKcr28ckwM2WbFlv9yd1stknGf0UQrBztvWQDztHy/g1CF/yzYwUxaEcdV9mZv9F8QxU
ORZAPa8+6WV0MFeoSY/oxs+YSjKdFjdFVhcHxVUOeeYQYimr5aMJXHEn5WB9izwG5m3aJSfkRuPO
Vj1x0Iu4uMPcvVDOk8x0ZBsklA2r//5Um3P6HM2J9+pIAqVp/uqjqO3xoR5G+egJM7lZ8AjdjK0K
NK1vjOSj6Mz2nPZq/kBsdL0rEOgTogSOaW9NOXP1DN75dWFMeBOR8LEF+cOCTKldTChJrVG5d9Jl
B2wMZxt2w53X8KxgCbFFsGZPvPfTVF+EbSObmXrjZOOa3hW1nbz2rpO8yDrWYMLU1rVgKLif4nm6
cOgbJ320qn3TV9EtkpP2MV0ML5iKNj8USn+oSzEKmgHLveiy1l9Ltkc3MjKzQ4I3b5+mOeFNRdYS
AWXG1m1ejyc9Hk0eR9kQo9ZtkMB3b/jWWQHOU6Zt9Fo4b9IYv1pyKg7RzHCNjaF1qJhsbTGVoY5y
Sv3ZMLP3eTRqgiwiU3913PKxGgwocG097xa1VK9VbNtw4GLGVZaCfITu11Uv8YCBKhgVW76RC5De
MSKVgLkort4T4ca7cuCLInRjT26iItQzYESqeJpPacQfcTQM+uU+t0OAVsWDY7TdZ8P1yIHrCAOF
HXSgZLeP7Bd2cCCgydhOwa4gT7MrpuL83hL53p7H7miLpTyYRDaHbc1V3nNYvnaVlxwc0pC2c2LI
0Gm7yRcIS+7rFhr4MskqMDLWWAuzupXlkr0ABpueHKxC11ovqoA/KCr+Js70EP13fac003bMbXmS
DUSPwPO2VpcWO9GO6g0Qi3wn8+sgxPCCqKqCp2Vo11SNjH2JnqQN8hFBdqkOzbvRzfwkgAlHdXJ2
lTZOmyFfY8SYRrsvnQOmz6/VhXXM6CApLZc5ul3aKtuxSyCmaZ4tJ2iGyfaoBtkRRWLe9OWCh2Cp
+t4NPW94ipbZZN+QYZ/KGQZwzGHhYV3aqCfa/fpmLoW60TTlJdUzzLdRRPuX5J4DIA/2oQfMN8iV
5CMR3OohV1t1QyMtfT3Nqs+5HQMzq2LvahWs2tvWmgofOVt3TdZNh+OUAdSY9s1OnWmXMtu6U1vi
G1bEl3oZXERjLvm4MLjc3N7A5vGemeKql8WM44+NaybnYhk+4QO399yISzCzx7u0kZnwKI3puU1t
ouNnxTsXvdncdSwfblLIYM+KSPILw5B6Q7EVbYndi0LUYfXGaqXxEa+jvrc7fstGuBUlcKp/Rf7X
34w4zN5MQ66XS7+YL/g3kie4bkPu20kGgzf1IkRCcQY9jkx55JPxnaZh1hmZ/vlDJCeW1Lz1ZWwt
4Tx3NTou3T25JqMn7GpVfAt0e+RBYwLhKWww+Mv20MUio9+xTO9WqmH9lPdil2h1ugFAt9xltAub
eoBX6c+duqRgi0qT9M9pa0uSbbQh0lkqR9mnUepZOK6yvAFW+k3CR/zUou3fOxqsFoj1jfea2XYS
FuWovuSiEXtOJijVnR7Oum3dLYhQ32tA0Me6c5Ut5M/2Fth7frBMRWwJYGyv+Ty6T1A2xFZTpfoQ
D4nKyzlCCeZZsbdsUJpLM8vPZbvM7+rSc/zjr1tgZk5mtJuMUQsX7Em+3ionq1RZZAP9TVhcg5OC
rLcyeNWEEy1Rr+u4hLs/TaPH3qIQQasg8zkoDa+7ykjm+yrmI+1PtZPhYWgbfCiOcOU3r6mzw5DH
um9Oo8KeodjMblncDUOZ7Turf7Uaois5ayV+1X7sP2ed/Qql9o1swW8g+F7daron6ZZhCJthXk8W
h6Z05g0kxEf22/Wxjh3ncagz/TlDX/pO5zh9BHf06g6lrfCoJ7Cms2MNKUjtj7Vs5dDtGCGiCL2h
1Coj21906HmbBJyruVk96+dJZ2/Vj1Pv3slOzvCRbfGtT9gcMqQa+cMR3KSDtBzILBGVuutnqp5d
EdfVTQJpt3qtOUCpvVb+6SSyrYR1yoJAydBIj6keUuRlCDfm8tg3ifOKMkZ+wn8WpXcCm+XJiS2t
eezjJRa7HD0GE9GpHReIfFFnpV/ceGqVJwvMmbXR4kGUfqUkWQX3KTHCUlHnHciqcjvY7cfWiUa/
maI8VBl2oqoxP5K6Pe7tpHYC9KT9hf9z2nq5QzmZx8ekMc892TskRyqV5Weo658VZ1D21CJP5YJA
IaYvP3KDKA+xkkTniRyQICq1+cLwTl4a/ppHBBd+Fyfjm5l587HxbHYfptLvtHKaffBKlFvGovcs
KVn2JckBUwsAqzkc2KTBDqUdJ84B6B1qIuC65rVY4jZMpRIdFhNGZC+EODaFnhw7NTqjWyR/1dHq
cyzsLpwjR37qkZ8G0BZnFE9DsgWG622USGWamOTVZhRmjdELDbDfgdALIGC7+55ZMstCvdhZqlC/
IVSgjEa+kUxE70Ff+WK7pe1+bNUeJ9F7bzoys56ENFcTKmyPpMj/9eH8FlHyN00c25S/bOLCr/nb
+ParA+e3r/nRxDnMnEzCohk54WZ0vuea/Gji+E/gZGzrxzRrXdj87OG8DyxE+FSTGWCB1tfovH72
cC4xKfRbqm1bpAn8Qw8OJKlfeziaRGs1CGHmJQGCFvMPno4sHWKch57cz/YcvzBRKusQKBzrhWmh
rpmcpui2tZzv8gruacACNmD8hupYqPgikU+lAMgX7UUkfYH7vszsAGPo+HXq8Be4fHOucHoS5Ax3
JSQun53NJ1NpSOVisLwtI7YEs6FGGyIybZRoppPsRWFZD2k3lueJIuaSpxafYBfZ0d6BKW6u/JmG
mZqahX0lEAAj7OUD3kifs7Y5TVBRQcQaVOeTle5Gfjj0To1dH5wFYQOs7e6+JK/rSBf4KXWk8pLk
hfIYydL2TTmVOw6caEO8t4EWp61vlwnYRTG118GNvlgE8TFf5jcFzXo19ZnwPy+Lw9kyFD+NEDWC
If1W01CwJvY6qJiQLVCwsILQZQc1eeHV40G/2sak+onT3XT4Rf1e16+J5j6Kob/RgL+So1Q+jHJB
rw7JjNqsHKiBxvVf5CfMxdl06xe4WjB+tW46cpx/8mw8l1z5/tqnZHP2SVprT1pVD4Djl1fyRNSw
hsIQQqfo0XDNQ8DWOuARfESmthEOy49M2OuPAIje4lsj+0U0vTjqrZEpypZtRPUQtV7+XM29+YyX
odyhkwPRGxH0ZVNF0AMBmIjV4lu71HeqbS4g6BXE8rN8q0yukJo9FwpuoRuBUedE3+r1XT5CwHYX
l1lZJ29nuIQvZuY+2m1S7aqpAZbazhyrInM2C0LYvSdtd8P+7ClfakXSPYxPkYnC1CQHxgmcqC3I
0BX9u6Ji/wwcqRrXTs+NS5HIWKMAYqLJYYuRI4/LB0PRpg0EGMw6COzv27xjreCKMoRXAXqRT46f
wscPY2BI/5e9M1uOHLmW7a+cH0AbAghMr0DOA2cWi3yBscgqzGNg/vqzwO4+UuuadKV3vUgyK7HI
SmYGdmx3Xx7AoW68fduYTBBRLUjrJDgrUkygfucOdnVjiKk/Q5Hp4BW3mvXsQPE7y8LW3yT/8I2a
O1r/ktRIkF2yqtoJtw1bNg+zfga3bXXHihEY3THt5l8sRBdt77ZVFf6aPWe85kZLYD2C+bfNebCi
n5IJrotUPP53W/fVRfX/OegNHNGcjf9cnrjN8ve4Kv4qUPz+RX8c9SzlJFdJsByo41hN1qXcnwKF
zuqNI9shdAkzBrzS3876Vbe36Yb5w7/95zlvsuFbm9VY8QGJJ3X5H+3q1tVj/XfZPUzerPzoWxL8
BALK0z+kLdshc8vJxt8lO22ClZLvunjoCJV1LnpbGVdHfGCY6zpFD8M2w8iqUT7FeEfboMGoN2kt
2aagKLwk3Gs97runHpTjmSxOkt51dtm+DV/D42KXOFij/Nyto6W3DpmNniTFiSQP0YJ1CEXtLi/p
12RarkMqEax1Xp3FPhoZYaNlnWYxIzHZDl9TrqvHOIa+Rt/hawzGqumQNWM2Tr/GZNMeyjIA5O8m
70Onxd97um8ATrQVK/1a9RnWH0uPYUzB6dJl0NNvEE9+gZ3MHG/yWFIpuCPjsdTA9hX/XGbaluOk
nFMZUlNqm+20JdpPy8SpZBUKArgxwDRYm6x3ivDGNZYQ63iY83o2Kx6+HxvODx6Em36A+EtDRSj0
j3Gka33ZZnFijay+CMZhhChhK2cB/SqLBhu8LzE7lS64r2DqPElqh0bJhqJE7AlYlzMbhHeNaF8b
MelsknN4Ez8pLZqVlYFkjWZrA4E3kQQf5RDtDaxj7Q0gDu2oj0TTdPxaPo5k0x/JHvqpiuEQAMjc
R0gyj9CncRCbSkeOF+V4jyfd2tlePb9TrEFoL+/zYM7meJNwQdoNbpFdsL+Z+0rJ4lhVHX6PckDz
hfds+5AX+qM7YDGDXrorihJEjx1Htxbk3WCIc/ziMso2srNMP7Wjiu5IL7xvi7F4obysq3kc5a6/
aEN9m6f2c1YV0T2ZUHU3xoNzD3RmeEX/mTaRR06xrePpnvdDhRZfJd/I3YR3uVHNL/R+afBR+56r
kYMPbxTJarjIwm9xPZms2mwN32U4db6i/mc3OK15CSnp2GupliwbgTw8f6sb1+L+mNvPLHfKR7Vu
y/wijKMpsCivALtctM4UULS9HMvWsG3f61Sx7bGlHMdpaffgO6NvJkbWs4fLvPZFbY1PMDPR0ty6
DVOA6W3+S1CNkAOxXUCKROAUtlCcF/BVhnWHicE5tqP1hK9mo9Jemjz6Juybc00mDRw0/htcB8Nt
H0XGWUxTdSAb0vtdOvO7RrRr7+PcLr/BSS734GzrHzwKXwTbqaBjeX/iN81NuOayM6vavS5zPt2H
UBVOpZzap0iYy/feXIpiB1Hb+EgrlkNYw9mLNo3pnMZ88nYyrX8SrQ0PDK/NNqZlgt+gkz56mdt/
pxskf5kpnngxxy6xAqtxs5dGK+F8Z3zCbK0DYkE1/JZnXbeDb3EeqxR2M+ysPXzB+bZkz3kaJ0VO
rZyztCb35Wm3IoVzsVgLXQQIKckdvRkTKYN6aoOKFCHv4og+AMudcp+Nk9pIrZm31djXARR1zKz5
imFgfgwiTQ9qS42nSvd4/M+W8U06mnnbae0zcYfHtNacz8mq8M6Tc9Uz3xpRXhBql/QJwVLijp3D
C2RGIF2pCjdOEh09qZzrPLYNH41ePYJ4zDdWq1cfds9epOYGfWeG3vKjGSuGV4GEuHqM6nOURvI5
iqUV2E1u4HktGoiSixddJb0Frx2eD2oUED6zQg/oowMckk7tiXk6eleUDf3MR4MYwtBcjD4ct5Y9
Tpt46M3vOFiSAyU5hktEd5wvxsRKl4YQIn9dZwBRymSMYNhMWL6rFaaFEl/dZ6lSeF46QbMPeOSb
QSWAb3IcNgxzBUbMAz6n6aEapXKDLBrNRwp33B+s0TTsxknPtAeuz9uSAJkpJQjdSzWU1ntvtdWZ
qbWlW6MTnHO9juwcCWiP7GTJahij1K+MfOJpFpq6cSKvn3Fpm+NGmFg4fMV2qircIaHqR7gXirSq
G5UoJnKW5kGnTx8Nz7wHMdqrwBzSRg8jJohSsm1WVoObb+R00bpV8mG1/SGr1vpVafKTlYlxEcQp
u2BuCsRuL91yp0BBAm9xHafYvXpmll1ivbJTP10+Yh20QKOTSIA7/Vzp7SPbHFaXgqJb7goh20I7
3iVc6vZ6snj3jWirrWYbMb5jNapDpMU3eYaNCahGuGEaFS9JY8l9Ckhqx+f9I11K96Ex0IVjcg9P
oL05QeK2Po1pRrKwDa38asEfQzYuh2tV6tGBSBUFqXZhd3tuk9U979yCy4g33jG0tp84mjXimrXI
GXuk+42yXnniJyRjTN4hqKhpxvmbWcVdEWrWjmqM6kgLhRGw3502s9KTi4bCQfF0We07CqU2sp+6
V6Nlks7dCuiNk711SvxImzoLFh6Pl2EsIgozsOneSZfUfsmWejMVsRFgN1C/hDlk217M/WMKChRe
zthuq7VcXbqUWJutFj4m5BRu4J11+9FjST+rpL0lT2yKbbqgt/gE2V0Ip7F2HPtzm8iY5fL4o9Vl
/tZQWwSlx80+C9cR2xnBDWOz+xa7+c82S9QRrcFhb5PhBbL4XxSheP4M9fcAy0E/6kgpmyEREP6g
GF+4eaQfXurSbJfH2r6D5+pLMIj3aZebJ0OlyQ5vRnPsGUi27CW9g8lGcedMTF5s4S1ckfFwpoaA
Wup8qoGZC2gxOuXAdMxXw9Z0VPnRWSN6m8yfiIWLoJ9j+zAOZhMk1nWRY30oZYFjv8bMBnbvo9Hr
exb6jA7cyAOZLnuOaI1wgfZdJCBeqCRLdkm2MGFQUrVFdbtx6vbe0alnVs1+GaEe6UAbN3pcPrhk
Sk8pLgoyX7XrNwjNbLhLdqZxfFJLHu1CmV/NQtMePDWNrC9774DkxhbdLO6Jp93RlBvvMFvT0Vtp
ZWDn87039GuiJcNP2NVgG5e63MiocldLHBlZBCQOYce81brJoDlVc546aSSHJSWGjGr+s6FNbGvN
MB4SGi58IyFcQQQ75nlg9vcjnLKPpIBg6Gi8/SrY9vY0lPe2Nrg8jBfqj6xewCio++OEcR9KRqRx
g1vcU9HN93livdFh9fzfu9S/dZcSMGL+1V2KM6h7/6sD2vj9a/70eul4vQwgI/gYqM9h9fq3q5Sw
142aTnaVtmDQwH+zQEt807rOHyFjYEj4ahf+4zol5W+w/UjJsjHjY2tL8Z9cp7jW/fU6xdJMtyl7
EFzzsFF83ef+3vpQL0wCYTjHt05dEzOnmwCaB4DndbKxs/ngUPxd7qC1x9giE7O+RhChghxn/qdi
3VH5TlQYdcDFppmO8dIgVbK/oKsL9/+2KBNX+rKo5wtQ9zZ/SRbZXCq16J+pGU0e4dQMsJ5OwcW8
KbRhMPeJZlfPTtc5xlE13kDU0kza8driotjGXTaB4TJyGBMzGONaeDIQlAj41qxd9H6uSQ1iRwpE
Wi7ol5C2h54chUEe9CiHSZ9R1lzxkwV4b3GkUO7uudiHyLKt5B5px8k1H0iL93nvHLS2b4+gXBnR
2qSc7odGgwRKVqcyvJexZKdEE0CHpSLCPYpAuaQvk6XqwOzNetNjHY49QXlHuogWg+qYkRxmz5en
mB0cs7UIvNC54BtV3qoAwEC2CJ/fPK8ygpIgRZZYJ44/daewlTNFcl3/4BWZzxmsl5A8n10vR+zP
SpNnp6Ujapu2wq/J+2FPayngzLd0go7XKpV5InN61GdMMOUO4gq2XMIo5HrNQ5pMcQUoRGX10Dvn
pZ/KFgFSKAj403aMsz6NyQZG7WQMR0EvmgegBFRaQmBnwtgDjSZyNcepN0AX5OtA/+6D4lpxlzee
Nn2SX6XAwAPH8YsyemM0bwzuioV45K4pdnaXgOPyayd0vtfcySRIE2+4jLAIT3bZ17xQbUYQZ877
9JhIQkgszLJ7xgD0dG4qREKz8VbN+UDzWsJgk0/4NuY6Q9A3hDi5SLf4mnVMe0mS7WmIQ+irp4fO
7mWyCbXcABzTxmUA1Cw6uS5hl4A9HOO6we3ygAFg6LY5M/SxmOjLWrxFvVdGnX8YXSPMnZchpfht
w5ncuQQSUZGY8JkHPHFSJqteaUb5iV7CVMCu7N/iVJJoXSpp3Wm8gpaPPyN6i1qJPp3KYgeIUtsj
g5Ybh293zW2SNWIR031ZdWIfj5mb3pKccfyicVlrZ4YOmElEzVqgo4aNSx70OIy6dZOslmx/6nJ5
oapmOZXhovtLqgNe7ON3fsZ059I8tuvz6MaOWSpsemkDRHPUd2474VsMXGdXIUnvawDE26zJENSE
Uz+narmxSse6X9/Z+PyUvmHpX27tRlwXMkbsROsucM3a2rlJbbS8ArX+qxKzfltZWfQ9Yn98bhs5
Mjln+UHlwG9nSENEwrCIhwBQ4TbU6tMYM7UHDeg9RlKzfNt0jYubOd8WcuelmTaBo4X2JVsG60In
m4ZDRI0vVlNxE0ph+l2mxDReC2vGwEMfeRX5Y66bDyyo+q0olflLc9y4CDpejV22pEhfXf4B38sL
WooPwXewEPL8bLDlIwLCFBOGHKoPSQnfk5XKSPerrLV+dEWFPg/Wib+DdhguRQa5rVpbzY75cdTt
6pRNZFVdxF1qh+gjM8vIPUwWpnVmUx7nPbDEXWdFpFadHkuQ8OL+CQEADCmvz5Oamnve1tWDa8wX
2tzIE2Shd9C4d7NlNhuH7LyWeL4nc/dzssv4zsvd5IDzsvx0Et3b5DpFKn5dsLbbUrSpk5wUtHmm
D6SfXRy+awEa7+5HkruQvcQ4GwevN8Ng7JZnV0/FZgaN6nCvbJKbNB842bnavHFjWyFTvUZETOCy
nRhzXy13BCEl6uWhmrwkkE47srFQxN3MtLoaLDlg7zjTB2Uvw3agIO5XlI1aQHJ82VZ5rPaTNLjX
lUsBTJW810BJ1t1cWiyXV8XFaNt6bQzTHx06YbJAQfdodnSpRTQJNfo7UkC7kVNfPaRSq7jvjNxJ
KF5inBVd9GtaIv1QDqXzahrdAtCFt9Z24cgJYsyw5H6ieOQqysnvsvD2HbbgV6NZImDtmrmTkTCe
owbHl0vO9VQhvd81CMSbrtEHXlkvnn8mc9s9gsVs0oB9WgxqZs6REIQqcOqRLBJiMI5LS4deII3m
Z1GQRBdTBdGHcqXrBK00ANreXpayGu9zRyOamXnXZjAsyF9zEodHkFXZNdZFsxHUjrzlajCeUpXX
V6d250d9FAoFyY69B+lN3WFwu+lYTSH7syqUI2uqRL9tUfNfCq9qXqDgtHclAcdvNYmScz81JPlo
FXkWWLW3XAjTPSTteRvSHuDrNilN1ltUXbLKM/TuWObLUPuR0z8D1+UGkkiFO5k+9cC2ZLVt9Fi/
g7UVmVsH+M6pHDXZgSga57OVzkVGyRILEreSJq9jN36Xk4NcMMT2niwyxHCYQ8uJLmP7w+Dv1+hu
K5O7qAP3bae69zIvljrocuFB75b6Wq1GG/kO54p9cZK6hpwzcImCHgb0KQpJTWxcQvJ9U7U7VUMb
Dv47HP87wzHL/9VI+8+FhmP5mfzDcPzH1/zpC5a/gWBdMb2MyL8bfP+QGVz3N931PM82gR2u6cC/
ScpS/OYw/qLNOhYBwq+J9U+pwfnN4Q/WL0MCZnP+H0kNUv4/3L5VX+BvY2pnEDf+Ea1CsCFOlnjS
jqG5IDU0ef4ONIEQMUA1AsXxV7h4XnPGipK1kZ2RIS72mkNeviLJYk0nh2tO2ekFB1s4lW/eV4w5
ovYswdNLunlac85FuZRvhRWaR6Z147b9CkSnQ2teF5G7bMu/ItNolvY+sd1HxqL8oZ3YkurDe7Em
reM1c92t6WsoSQSxlyEvF9jR9fSOGEhaKfmKbWvmGuGevuLc5le0u15T3rGWkWQ224Il42y0tIbS
q3Xk6cWsGtIOco0IRJuIreDa2fxxj9jmlUuMvDWZ7fzUTc194+GrWa2S8cX8ip9TukwUXSuZY4Js
TajXqq5fCXMvNz0RwYAAvjojm48fDKSk29mmAjQgS3GmxKu5n+s0ejdig0Q80ggzTw9GsKgDuycz
P63pebbL1Z1FSy7+Vhe13J+L0dnnZDVuXJOuXZmby45kCAuW6ug4Y08OIQN3Vvatb0uqxI3EuRPN
mutPSfhPKmcCnwr3zrZEjV8s7R4JXinMsIqqvnE2SY+xaILMzzxkdZGzSeelP7tfnIFFIUkNdC6z
y4hQoHyMac6FMQs+AbjJ/BuAi/6xXyEGaS/gGfQr2iBZIQfdijuoR8AHREO1y7gACaFnx6ZXbSac
PoXLZYlE/0KRN8A8C/ziZaQs6By77oAPzAOyEFEtkkGNlvHtIMt8Wzcepbfl6DWURrICvOYaIBHf
W/ENzQpyiBgurH3E6oYNRDqqN0y2GH7GsMGHSXlihMnBK8UBZS55iOvMfDGiIrn31hW1b+pO+yhq
g/KrFTAhvlgT8Yqd0MwuUv4Mi8LogFIQ5qE+CnthYJNFfdXKqD2ZK8ZibEenpbV6pVsIcyVdjA3Q
C1A6WDNUBxrnOwRS+y7+ImQMRPNL3yNm9yGRHiiJjo1sy1xfEHYFsdGssA1+j9kzT8H4zplSdVUr
lMP54nOIFdURhyWpTRu/2Ia3a/XE/KTfEkiH76GtqA9RRZLnrewryrmLmgQ7qhxVrQWf8u9TKdLV
WhoRcODlweyo1ycPVyD/VZUC1J4/ecOc2g+Kgms9v5SE7Om6xf/XLYdiXBW1YdHDh5nN13yKrTg9
NKN9J7ihUKgBBwFPcOTPNDrCFuDTg6Gyz19D2IvI4zSQbpxeeirIaqMKStIDjz0tEOvsLLpgtSUE
cZnoNxJvPPKgHe9lQ2UG8l8eZHgqtpSYQpg0efS1fF4eQjXBl0mGIX+ewtEsLnbf6diYqfzKvQ1s
vV5/lIuCCwEy3i4tDAEM2WPffpNUr7EXcz02nq05Hs12OKHj2deK1qV9AcFtk0/5sq/7Yr5vKteg
GJo5qHKt6OjOKr8fW7N9yNm1BzJjuxiaXr51an6RELIRoug0EE18U6R8PoqOxu4uuQzpqaY86Nib
WrPvnZCK4MR4tcOYmSHVTilXHZ7tui9cofhrtBWgouS3WJqQJFRbBYKXZUeMRN0munz1+jrajPjP
kU8G7cr1PDxEK0ACJOxLKZDrwojNfTZ/tgpy5MJrGHb6mUY2OJ+0iug7XcXPkxmXNKRX31xndo6F
W39gd8u3U2I86HPrbcIu/xaZ7a09pojKTfldhmhhVGM6yazvCr16HNa6zWJyKF3USbzqYzZsjJI2
Vp98mXuAIJQFs72CTgbVOBTMY4lPhDq1pjrjACYr7LnDnsIAuRFqhiRPlwfXMUw8JxbaMuGfVy+v
yL/q6k2j3Nmj8A3eRmeb3/ZFj1oEIK0vH3Q84XvglaAy171tN1fLDR3Uacj7hziAm1j1fTODbzGX
FoMQ+N/8PtOm8db22k+nivVTlkTivIDk3mpqdAvkp4nIOzl4gm8ub78nquKiDWS3akMa0NguIM83
kR3NN/m0hP48CBqds6gPNEuqG8NL7q1Wa/hIZDGW70HdFG1WBC35+8chD8N7ywhZKvW4o6yKO63J
r8mjKHmTGfTX5VP4Hiu9uTdqZ7wzJm86J63i8pd45WM/QprtTPuksNQH1LRw8mv6i6ViQLUa/0F4
MAw8m5/UyGBzTAR2XM1zAvYi886cF28Hezf/BaWpvFnGreqX/jJ2Eo9W2yt5wxmjXQh3OMRFCE0+
WHkMRJFq2DPccTOwsCnvYYHEHzLP+Wx5SPQUvfUPvAlzHKN6fpdaIffd0na2ib2oDRubO4ggctMZ
aXssFtO8y12Tzm12XbfWKN6sobW3DRmcx8JD0rPYm710lWx2ajQywTsjhsnDXGAHQjoloQCD+41l
2ntRt8lZG2zvhFg4H0o3mY52xyMSudM+ajk0ls1/5+R/Z072hPkv2Yh/AhX/p/r1P0GV98WP5C/e
nN+//k8Xpv2bpzORsqkl4r5irP9vn+w4v/Eoh5tND9mfseI/bZjubzyZwIN7q2EGhw4B3z9nZvc3
eBomhhqXeL6BpP+f7JNXP+ffu3PWdbals2W2yCybTO//4MKcmXhpspj0QzatTINfOe0o0xweU9dl
HKE4KtFPCscwzrbvIsNqaKrf32b/lNXo/bUegHQdPwI4SDba/JuhQ/6DQahiaV67Lhf+qp31m1B+
n736Qr50Wxa7KGNu10FCbbw6Kmm+C691DZ4Yj0m5HY1XOeBEjDekYaKrvmh+Urm7zmOH4ogbgrJ0
5VkDngeixUPE06n+kORAkgoBvozBGb6lyiCWAgtLckIl87Na6DgulK+07WwhLZHVxfvGRZXNQTn7
i95VkDE4n8yNzmg6m+W32SV0y3viMBFxKBjLWYycI44d5uDlXna0Z7nYSRJXWxFurm92ptqq7CK1
/h4rYA8njq2yRnzA9l6FqW1V5LwTlNHACa0TIFqt7dAl7fl6HG9ZSG+GidO1zx4mDahIg1yZYfkY
uvoNA6m+T/L+LlLOORXlj4VDukuzoCGXu6ds2fXHrsPoUZYfxST1fZa6JLD08aOUESd8ry6lGi2f
VF9Q24pvtiDdmbdRkUb/vYT/W7ZuTm3xL91+x0/Mfn9J5v7+FX/qU0IgQnH5pnoEnOMqJ/2f1U84
vxkmH2U+RLjG/u4G/i/UKSiuHi2n3Octy7M4iv6T04ST6a/HCYlcYrn8WGsUQAqydfz53wVz0Uya
HqiIfWPFUjtGJNmaMyGV2dhqrpgpvfEno0CgOk0cmvnjgpbq/RCG8zOuFusRAqkJR6UiimuL6SVz
tORsmQ4WqZwgVujXRA8Kn62+VwF0WebuAUkgYgqIxrF51ssm1PwSorpJ15qXqD0DM7B4xwA9T6Iy
d3eQzsojdSRm4BDbCTD+RZuyQGJfw8u7GJ3d2KZef49Lo+Pep48h2OWa06g3uj11Ms3J8Nrxk6f/
m8S/+MmMr7/SCOns9Tqp39oi0wNpFfbRNtW72aaCf68bz9ihyc2flzmeDqA45Y7thXZTwnudiKIN
u1jHshEGLf7voQ2cmuXDsLPYA/SozWN6q8Wx8TKgUEF0rzcimWqKVGP9YVZl9dD1DeyhTn/JrcR7
nqxpvqVC0dzXqF7T5NrbARktNIfiXqZac2AOM27aomiPvcvqWE8TwmyrhsY1JLl6Wv7udY3V81qT
Sqvt7NwUmbfPK234oTInPM6hZe6yUuQ/V6rAdln1OWIEbhO4zO4Hz0h+9quG543J9N0StKIjdqfc
5Fedryly980wetiKVAHw2lQvRVJgx+Jbg2FaOOLG4TXsNGtrmjTvySxxAqte85TOuAK082KwuPQn
HjnMZZIrNieuj+s78rkZlL1zRUjsLexzcBNG3yQ+mShSTrCWCAStcqU+mCRsoEchyNiZiB5kJrI7
TIzLLb4sPYhXwTM2iSL6iT5ZfBezwhrmyD09Su3sA6xJHkdb5RdrVUnj2TavhsfNmraf8Q7LVbsr
lZo+OrKiXOV1E6RUpoFCU3jn6HCSYl+Qtbu0C46oySrVBcsSquxkj9Fn/CXV1jWlUqLjqYA71TmL
2othdnaOfjOW4NZYhRNMbEtDLznXB8+H895/w8zNpbUxZ2OXmVkzB9wYk40RxbRbruJw9qUTV4Xh
nYeCRLbffW1Wh3XJirPukjT8UGSWa2wWs3qOWgeQ5IBd5FfVL9XWdfGSkC63L62lfdqLpftY+tN0
Re3bLKI0Atcs7Qvs9Wa9c9atLyTfzB9a51yv2+DCdQGd4iv6MZBUoq+SZTHcuuW0fG2Q7XWZvHrX
/XZdMHvrqlnDxEdcnFBfT0o2ApzDPrr6Wk2765Yagu1Yb7AJxdu5N5Y76lGq7cIiJbDtqdx0k4kk
TXL0IUeY3+ME61fOeoVEU8azT0MVwoEXMVTX5gzlz+Mm5Hr8k+wKeLZv5NzfC2ds/GVdrItlSPdT
R4o1Wdfuw7qAJ9ItdrFFjWzs0XnXdjK8xuui3rZZ+gNGeoKdZz94Zn9oS3O5HXt9DKrJOVk9H2s/
zY3pmITFeHBHu7pLC0Pbii9ZAFfY/Eh8ur5CGTOejFU/SFYlQbOz0O9ZxnA5XzUGfFUOMYuGzESl
AnOq9WuBFqGvokQkkSfmVajg8NRvFJ5Q7FUlzrBVyxj0xttE5qgfl0Z8itGyb2rZlEdCpcaxUD0Q
2lULmah2hHgaRvt2VUnCpH7SnHrmEogk9LisSkqh1zV6uDMfsMjIe4LBBar+KrfQVxkHIrGyvcMV
eZOsXlfdWLozWLPpucx1SZlAGQX2Kt+wf9F8qhHGo7eKO2Hmua9mpceHeZV9IPvCbZVkauFZWvYr
D8HlwACt/RQE4jAVIh/Ntux/pSFUW2kl1YPCMRvUBNEJuujv0VJE3LtyKLkANvfuoLQ2qMMmfjWW
qLtwWWUVVPVws4jumqt6Zaw61rIqWuOqbemryqXQ+mgyhd67lZHNAkVWSWCYk7sBPTVseieWP0kz
DtsR6Ywc4cA6B/euH2YwIlvb0i6xJlmv1Nb4Un/pbqsCZ69aHPhr+7WHEbvDnQIaFqf3kVq36Vqu
yl29anijlci3bNX13FXhE2FZknqvxDsGN7khsfQcrmqgseqC1mAjEeoQxR+TREwbotruEUzNw4Kk
yPSg+15Lwzp+rFVyLMG84xwd7ke0+BfiS2D0esZg9hnxXQp4h2K5Jhq/6ZENp9VEyYRmi6jJ29E7
cG5q7AD1i8K3+rAs/V3P0oFCHD0/AwfPMAf2/VM6G8UprBKfj8Qqw4ryYi9RfKTx4SGDRxxM9Kky
HZthFMhVd01gVOwit8u3yuyLQHfDC6juDCyl6o/ARV2/XPRkM9YFGBAYaTua+RKwZXRaGFMO9JoE
9yXC68mjKBzf0dPo1ONifV4G5XwIKAo/WlVrN5Zq75VZWI+LK5/1mY1G5oUA6LDZHlsw1Hu3d/pt
YznDs0JFPVl28Z6uInScOhGJVuJCA+LfgTpKxyatEKlTQqssRa+RfFBRWd0tjZVt2JlzFUnTe4GD
/lUDrXzxeCrTpy7C4UUkiXZApLMuRZ2kJ7wku2rVzXUE9MyW3yYNfILuFvk2KWl2cqIhf/LcqN73
ndvc1i5L1UnV5k5vwp9uFnEERnG8d5UHXJRS3YOi2vkSA7o/gxCIvg8eiztHUepeL3kDE95afllN
/hQXhBmMLHUeURmtXUcNfMDPh3cvNa8Dp+oWXsRbSIrVLyp212ldXfJRm6/0WlzmUMjnfPUeNKsL
gazdsE9WZ0KyehRaHDZ7OSXt26QReMNTy0JvwKTijLRC5ECGR8G5AiBY4JcccATDnM2xP2i9NW9a
onrIvHgjPFasTkbKY+rOTmVLvIFVMdzIvIpoLkbxjHUnf041u3xkqMrO5Zf3wlptGMgUODJIC4i9
50T1DVjfXbGaNtzVvjGuRo4SAXmP76PY6bERXZy05NjBRMTGcTWAEO637xqL9X8sc7GbXFTsOU0t
3Dnjm+KeGVROS3fjOIrlth6dNIACKE7V0pY7FPfpvf/ynajVghJ+uVEyaDWlb88NOk21TB+02Ndv
Nhk5fTWvFBG1TPwgvzAeNjvaarwqmEutPWKEdUGbZ9ohYstnEzejXMMX0E+u9WRkRPmlvR2HookD
TUafYdcaG1kuI480G6gr+ZDpIcvSW+beANouoA7DXnZ6WPMEHUNxWlZPDg/hmk4kVz+Epqb/cml7
8OkAgVvSgY6oKE7fitXVw+jRbhVGH8tZsL4jpU9Q95UeNKWRHnV+1W8r7uBADifcOl8+oWhWGTnI
XgVRjDu++d1MtPqKmlhvvZ3oUZiTRb93QJwY/jhH6Y0YO/FBrj4nGckNWB+MPDDDzNiFJSEE8ehO
YZ/S+zK4cfVBKBQ7iF+UOVVYzhRnmTyFEPmycze5XvU0YiOgwKf7nDRtBmXCpOynrS0WLvA5AkxQ
UmK9sTw4YvDUItRyPDq0rCCs/aztOv4cPX5CZgTrO19TvWnRCMLDGNCh5hD8jxgIiOjKTU794DbX
pub/XSm7ejX55JnZ3O74jto1A+++6aPZ2CcOuHE/qqfysw11caWy1j3SobHwCWY1dOP09tMSk+Bo
Wsv+lHmN9wYEDS4LWPdbCx/yQ1uQ6ExtMqoaGLR7fSR0aZsgIcgdjv1B5h33/1gRMG8qXHGSEcYY
VQFYI8kOdpvLrZNbxlkvFRlVHXt8Yunm1s3jaWPZc2FC/+T76VldPU/JIF+UoL4BN3xdwFEWGjtU
nUZenVfuYTTxKCd5N7+OVngbpS4vq5570+M0etFmSCNwjV2/wCmqIyNIO6U2rQnSdeUx2z0b/dq9
dXkKr2DFpj+mSjAjq7osTlORpk+Rm3ev0KGBN3qQN+Zy+V/2zmQ5biTd0q/S1utGGQbHtLibQMyM
CM6kqI0bKYmYZ8f49P1BqXtNoqqVnftaVFqlWTIGBAb385/znfA+t+d26y0Hm5QsBVa+Yvdlw+q5
aLIfmhX5fjiigMkO0DrqeylzynaRghLIGb59SNumuFOhD4+9NuqnJmqMT0bl1Z+KMnySNKWehMlY
A1y9ru0ts6pAJvnAL7pev6Ldrbrvke6LNX0RhXvuxkjcFlH96s4Y4FbVPKI+aZE+B7BKsNvEcyjI
6WbSwQU/Zc+JXiWPXjLInYdAFjLaMEwMZL16TJtu+NprhhVUpgiv2jysML6ExTZpEi7CsSnmVeMo
WrzYerDWWdBYa0Ytw9vMqg9Yv0YvWVOO003teowDCgD6d03osxIjElwDP+3MTetpMHjoiziQiYlx
hc7JyQaiccgt371kS1+cC+5v7ejaGyb7+TEi+YrsbTh8OWvipqHbKYknbhUmZ/5AOCRx52uN0cQ6
6yq5U2af3YEkx08/c141s8BNWevhUZppHFSsfMkE++W+SKQRJGzL4ALSt7ahJ6Y5MQEjRFPo9nIH
YzY21YMbcdolef2pVAwwrg2SItYmmxw2Yxh9WL33ZRtBcoicVh9AezrzV20q9OHGANi0dxgY8oK9
Nj2rYqzGh3nQEp6vmmLDq246vbVcZMHONWmf8wngDVccksbztuV3+p71F4rv/+QCoumSarzM4biD
Rl4/UMkxPv3kwbj5Kyn5c5Hkd/3zpwDlUu6KQgr6mFUZ6o79AfZYESFIMssYLqHW2mvNpyzYAJLu
QkrSUGll+NnMrV2fmEcrtbcwB7d2ZGw8F6m0m7FbqQ1fdcfUmRrnePfnD4eo9LN8/Ndnc8Axo0FC
i/vYGJ0bfV3o0hwujBPx9bNWlPu4v/zzNwH3TBfjYr/+jXZJLHlk09sPl9gkus7/HC3bMu7dfn+b
/+AC/yaAvJSpo+P9wRdUDr8MOH78wQ9F0tf/RbTXxSn0iyPId2AImtwCwMv5rknG+H+Cx8JaQIGG
5wowWQ5/Ryb5x3RD6LjlF48RrazL3IO/+lD79KcaKAitH87PJQ0tLAe3kq+brmUhvf6sR0J2UbgI
Y++o1/l4pSUtBM7URDq3bBI5RT8fBqkEedsMDi8zZJleLCtvXqiGQbeXbqvdGKFLpV9UTf2NsJR8
SmfGmVd1PI5fIoWyBaTMqmUgC+bdQY0Isu0gKWwk8LanyVbDbddUFvfgKc/kMUq87GvfT/aprzvv
KRrLhJaJrEHWVAyPJu7tLG0Uk/rI507MliHbJJFVI1YVPtZCShudr5Tuwh/W3UOYZfMl8cf+WcW1
uEul1s3rrq/kuyIyeR1q/TllCY3ZvYiTl1la9SvEgv6Z+ts8MKc2etcwwIbYxe26XjWje1MhKGFx
mqyWyWY4nme3MWj3xGT47pK6uS2LhLW52+fhpddMwA+iYtMTth7c6KG0xMmMkjRBVZwNn105y/eZ
uc0+g8+9sXsZvRi4+MfA8nJv17pouwQP0YEnI4qucUgc7BLk3D4esnAXzr53ZGzV73Rw2daaDKhz
n0dg2nZUxmQuDv7IhF9jmB10WhRJpFxR+l8nQ0cfpdHGRc3L+u6KubcKAKTXx06mS+WO4czY+Gkd
yOrRv2pmRvjYHEHAEdLxLgJ/EkaH3u3uejev9+EUlftU01tcV9JTgQ/jpgwEdv57gLDqyIgPx6M5
cnD8LFOg+Yrs2mApq2NTnZPr2JmWckX2j5+yDu8lXnblXRnwvCMcaYvlWYbUkSH2kzcIiTVusrag
ZTTqmgDqTj2t0APYow0Y/7HNt+oIzw0igxON4Y2nqndy8xMFpGqu47Xm0aeHHz+jE2OY4dXG1D59
KRpsFnuJ5f2JZsrk0FtFvZn9KbFA+Tn9K7kMTFRD06/LqrCBGlqNy6SvtrZGCT5+NcbGcD2rNkye
aj2VY387ax5lhahimlI71+jju2FyoxvkxcnIvvLrkqEEHt/EHFtI+qzxTzpu2jK+6M4SWw9JRqxz
o2S5IFTPInFwkLQW267He8i2XifZfC/aMdwMBQ9FiJGgKPeyMKBNlZIQH1do0BPiOU5KpNuW8k0u
b6sJCBkGMK6GlVsY+Nl9NMFWr/KgJuq5TSLaMDVXmZuYNjW47Va+zlLjylQ+K26dOuGxFHc8hfaA
8GzidkIGk97oNGgVE7mumuO+ABWRRmnlWhdewxkoilq/aHY5Oeu27SCMNDDCmf2po5k3+SamNeRg
UXN5IseMXoGevkNg79QKx3595bR1d2SHmd8xixVwA0vH3jlJwWzDb2/niAszpYVr9qxHQ+M2kBEl
hM4h1onjRKsyTtoHrTOzSzaMbtAWjCvj0TbuG3Dm8E7Z/+DDEswOHSw8bJYw3A+hF/QmK7C+S2/Y
9D75oqHcZ+bC1koSJiq8A6IYQR0wkkDWKAIJiVt7hd/O21PFhFSTOsvRLocHRtvRWu8n/+CWYt6Y
mYO2ZibmnVN17ZrbE100orEhHIp84zCBIl8u2u5s48vZ1COFmxPr9mcrE+KTm0Ojg0aVAU8j7ofD
3n3AUwpUc3CWhHLYck/BlsG9Mral9kWf6VDiyg/na50oBSs6uGE03mXfUrYP+3IWYt8R3DgNhuaP
OOhg00lzZiJaAHkcWptMbpzWlxyu6w7akHeVNuYrPD966cO4344QANkp12qDCkvw2uKg3A4YBjdy
hj+DxJJxtE0r4ULFdEIKMJ54iHhWDxUuHtUYgKEsTrEdtddJ67GM121tA+4N4gSu7I1OU8Q6EW5H
zZWXf8J95d0AiqhoJ+bn/0TKc2vaHQIVIapro+/oPs5C/YFpQ/beTkK9uEYo7l3IQbd1HYUUz9T6
NkPWP/ez8g6JLmgJpvuWYYtnZtx0o7i7j4WFch611qvVckpbVk36wqyLs2dULQBb27gGlpjiG8e/
2ebDdE870jLY1oz4onofJxLmtBM8XPI2kZ0EfdJSkyo8bplZeG34bbKPpRaj3neuRybDc2nUssK1
lSisoTQFzUc9q6JtjkWWBV0mHyN0iWiVV3b7GbvLEqvX+vhk9mm7b01ZQ4w0xrdcdcR5aT99sMgs
odwmLlV+WaxoCKrbR8RJ8wQmbjhRSAahPHP0hPOtju5spzPumauZ27lMqvUEb3oKHEqvniuSKze0
v483EYXdgH+Xuz1P9PE1Ag/6YEXCbYl8AOpBC2Rfa0LBSDgrj3ajblU3tQl+RMtQ6pNeO4uZZ8Ky
leqfJi3Mij06fxM/C7xPBSat0ul4EqU6+tNcgmFaoqNgGgwGBUusI99U+jh/9RTxBJlO2P6amFtw
xBSYmqEG2GoYTd1u0POHYRzrHZ0X4YaTVB74KbN1VxTZrbU4Zwn7HLtQq2CBNvF/Rvb/fyN7OH9/
HNmfyi5uf3PO//VXPxbJ+ONZlWHaYcn7fVmLD+eHdd4ncLpsbdjf4YFZLEL/s1C2YPeYlN0wzmcZ
DUSHZfqPhbLJC/rMoVhamxhoLP8fxUotVtw/7+MMg9osFsks5PHou6yqfl0nk4YZujI2moNNHZS3
pgvFuCMhOp+hHFTbsk48RENAs2+t5soHN/KRIPNCHjUCWMcW1y4raNc4lURPdqkApWP2FCCvPC/V
Hrwqp5MvqmwsjrryIdIk47VRaN23pMF/P0Zh9kTGRm0qoBvogbnkUSwQnQpiXOum5qFuhHoz7FSu
zXvI/M59V3Tj32wyl130T7tsjoCAdS4wT6Bp4Ib4sMtOWDD2ZV9VB3zX4w3rVZq+p84PTKWW78Xn
/mkL9W+29R92zt/fz6eZgkAM4xZD/+B6MjWWqeQmq8OgkUGETPm2PIGBhXMM/vxOHzwZyzsRPmYZ
iofBN8yPrUkzt7CZ5hUibtxM1yalaPQzInMz/o/vEVHFbqIF4O7Pb/pvvh4ceJcWXk4mD/3i1xMq
0YFG5HQ6HiBQMAfWFvdnyxaNconRZo7+z9/NpjfYEwAFHfcjYyr0vSEu8oSJmT7Y6blo8nmLZsCq
tcv8hz+/l7F4WD6cKWi7vIlr6RRQiA+/3MjwIcLoER/qaMxY7kU05K7rGqyz1xhsRXB5XHdNZ5yG
Nu33TIXg7cat0/7j74ws5OE8AHrIP90PJ2xmtC60J3oY644K9PXYTu2a/mz54DsV7uo/f+nfzyEb
5L5tmh41X0IsrSc/76Ob2s8s1TjJoTLm+bb0mnatNK7giqhBxDQiZunmFgB3/uZ9fz+NbN0FE+kb
eIpcR/9wX0rDZIhDp0oOxVCTYOv5NQerG0AvxMz5/vwdP7yX8InWMzI2CCRxF9QXVeLn7yhibTD6
CBx3TEsuzucJzFWlN9NVCHP88c/vtbzWT+fQ9/eyccUIgagnbPpgfnmvJAdS2dCIeJinGfhwSQff
MYut/oeH9/9trvx372NBM3C4yXC6mr++T+fAX3LKMWZgCpWRAGjClxITRA3ZW/Z9FMc5UQhSFQjb
qO1yQ8IjOv/5u344d5bvyv6RGx0UUhOn2Ydzh8rTFKqM4jP0bUjtbF/T4jtj2JTWlIOq9yiJdazp
b+7n3w/hh0O8VFGg+XrEjaGg/vrV+9ChM1G6yNlwQJ8b5iJHYHjTpUqKaNdYVQF7SFtIAMM0hoBX
hm7qD4NTjF+RV+rmS4USckxlQdpgga9JnBpHOSfa7Z+Pzr/7nDY/jE+bOpbf3zmotiWH2dW0vW65
zhuBU9EEPegWfqLMGZx9oSUVYkdCaJ9uyyE9M/hCELcKKQ9dWoorX9FJQMDKuvia07pbvDRlsoZ9
7va7P3/W389aT+do4kajy8hxPiJbAVQRv8kG5gK+PqXE56huoxG0VZs/v8/vVyJKLz+ZCxCKf358
NsaayUEBBn8oh3K+9eNZQ/lKS/sqa4V9/+f3+ng75/T0dNf1TJ6OSz/JR8vi5LV2K8aE23lJIVfo
yX7NBqULiPWk7BcpG6jo7royutF90fICXHhpq785sIZuL1fir6erh/va1cku8kOD9vj1dM0aaHFc
GXLv4u+ZDm5mcjNV/mhVh7Cr5lsNKsmbDUeLSUnH0HWiOCnk/6eQ8Z1ct6+oApFHv+umG7ZpUKXb
OqmaoMZEiEUlzeczqW0ESOZDd3Nmyfee/MuTN2XzGf1xROSrG2fZTabIFp591Tc6N1x2gOadDcXw
3okqfa/I7Jwi2uy6NYZHDS/QMN9OYFi7VUaN83Xe6Oo1k5P+RomSPLdaRXOUPxbyPfc0m/bDvGZP
XaBQ7ufWEC0F5FGHBcJtljVCmRJ5L2pTvNJeZ3wputx6HBAoKRKRfY7HZJTiPeuVGNY57q6IuVUS
nYmd5Udhc2sxmj5+6yJu3uTMqe4oNc/E7cSycYEGYz8cYj/smOw7YjcIncVQ4Y7tV89lBFaAu3rx
MFN7d8genG9c/WG6TUuft2e4od16Zsu9U28792Vm+kUrFVw0d/nblvpYEpc2poc6HlqkpzjTHvzS
ms48Z7Knup6G6++HVzqD2phFpN9WVh2lGANAwB2kETrQm/Q8OtMNl2M2maOk2rjf71aQqa5A1XOH
8oxR+1yUKWdkqY+GHmSZMe+Br3HsJkbbbdDoevSAx0I8d40O9cUM9eKG9il30Rl4nSGKo7OjyFOR
UIrfGqhcC7yvmULGQ34245bnoUCQz3r0ip7AkWZybHPLjN8yqDFb8GHilRpH8GpcNJDQZJzPtzQ3
jmxx02a80ft6vI4nQWuUK4z4c+Yobk3YZZ9ASohsYy3nYT6U8uh16FDBFHkqXs+jwQLGyHGbF33G
uQQ1cj6Hw4TlV7L1mmCD9vNtbms6k8WcdU4XtcgkCV+AbvVkmGXQcoJtCHpVr9GwRAlGj7OX0h+q
uOgEKvcdlrMLOSHtwUEDXDKfYjqHWpYcUy/b+DNpzLERdOtotCqqxDX2EEFJxrfSDiatbG6Js8cH
3WuKqyFE20QEjteO2VK3YxXzsat1Z2+5tnwIlbspxRLbdIr0PPFugQTqdZ3P7i6NZ6jFhRzBsSXW
i0cSFQBMjsA9oRunHaECbZyhV5hmYAA23foj+SfRFIzVOarmkx/3FJ8V0zEx/G0UIdAisZc4siyE
MI2AYZoP/gqXbXLMUq8JsD1k66lffMStkCsF8aVxW+tMNPS6GbEDYImlR2fyBL3DprW16/jRkXSe
wGI0rzLyvXqX2iD4imGX+kD/gN4sqrXukMcQ8yr2o7s2mt78ynytOq3dJFpurTHiFSuTsPVB071P
9RK+WvVwl4Np9HiqdZX5ObfEcbY8Y9Wb8QVCGGEw4Tz0vbwqCzf8pCpz3kRiGo9RlnMDFssaKTen
ixNb1pmMX31rxFl71HqcVfMMWsStJ6+CXJS4xEqXm0jYfkOrrvaTUWK8LWQv6xWFFsnRKEVprCSV
SqeO+iiTsmSc9qt+MudHexbWdhwy7FuqxyqL6lxfs1AS0XpwuF+krp49NtUUPhJqHu6n0mb9UMKt
pBOvn6dzil14I3PH3YoUezgomeYw0rFwiGo/501ZRZ+bUL/z7GG4c4dpojWo6zbL8wd9lQLbKIir
Or9p6YrDoo4l6yA0wVLATEv84RNrkdQDd50WThsApIu5FRUDkqrkiQCn0N1XCVufjvNvnbPM2/qz
ToP00FOU3lAXc93q6okyCeypA2NaUc9UxIREw5O1clKRbO3ERNmtYBkWSWrf6N3Ybh23C59VEg5X
FqVLKpbDMcHKSloW3+JnGppwotiF2cZBz33yUEDoOSIrko81B6/dz33OiZmwdmCLkGl0dTTuhl5T
jBUonHqO/N+JwntXYkScdwoDw2tuu8/jAL9np9sxJR5UUKxk2bEeI1Cwr0BSXkatdm4brImBVZZV
oKnaxQs1+Ht/NEy1qoyu+VaZnreBxjQda0VXYg7W0aeOMAsAoJ5gdhUsYQp317mZf5vJWmLKsqTF
5j+J4FRFjfGgxdhEDZX5R35Usr42AzYewox5sJOLL+Ost7cuefDDWBft2isxX5AD28BsKUj7ytDe
DS7DagdlD+p4LB5Tsu2gMVqL8KyRHGRSm2eOYLy28j6oe2nsetvmxPaLs4N8EMjcN2+oFbH3du1a
Jz8krg0P2b6Xdm2sc28od5k+V9tsbr3XTvGVuNHUQd8OMfRLVVIZk+J72kUUeZGEHwy6M1oZPhX6
aF06KJvX+owri8QZ4Nyq1ZJiM6VaKQgvURgM/919sVMHEaeswyvkYa/E4iKyA+U20zfFdvzEsLK7
VULDQGVVft8GpO15pgt/aJa+b/vCjr3apbnrsgEwymNmTIqrS1XnIckzJo62uvbacdxbdRv5MPy9
fQ659jB4GIJ7bNRX8K7kOekKbyfCPn9Li9rFuFr59bNgcLl1nCR99+0cS1HlVuWBkCxaEm79J7et
Pue8NB0ppciA+c1Yxlo59696JeiOZY1JSKXCvcnDVVdBHRWYTBIYAXgeYSCWyYZfPN6kufll0Kgp
ijGzMCz0SXAVYTgBCe3KN9coemzsCa0DPs9Aas2pzrEZDwkvVTeG3rdvSZNyz/6rHkP6TUpZRi++
V2dQH7wUaTBKB7ymi2KM3iONfLiKW8oFQqEKtklKe69p2zyPdmVe4sHuHrVQ9m+iib2XsKMIifoD
khuQfWbP5rHHqNnNAxSRYq85YjqaJgVBm9zpnwGeMoJLc6zkHnVOq6Sm3gxfpBGwigovkzm5a5XV
qBpmLZnGZqPFp1IjPKxEP4OVz5iXDTwzAE5MeZB1nQN8C1BXRzdcPe4NuUxEG9AJayCKJbezCWuW
ZyUmiQTbZMDrjzxGDNQhzksAp0HYztoDrU46eC6sKhUPhZ2lV+pYzXH3pWJvxA6DVG5BgOG9brz4
szSXUxlFST9HbmUSDTGbce/olnyCnmu9amalvZtON5zkdwJUQTmRUfKyoxj9R6OIaTPo7OazrETM
clL3g7qNH1kYy42Sjs5Eqb5zrCfqphicz9xeZSY5qfInSnJ0TLjandtTWZ24xRwQT9iKWcPSVDBW
YOaWr0YWJ6R6Ilw6BVgbjz02ar+AJTnGb2lmgi8DhOvARKClYXIWW6Rmbjtn+Ebzk79jLy+CGhjf
NsVBEVCpCdczJxUV95Cf7W4L9xzeKpzutSs5nfVkNK4mO8fFZjBs54WjsvN25lSnK3pNsx2cjvG+
BvoamBSfnpOif9cq3VrVdIuunL43jzHC7qZFzaL2Zsr2vo48YI49g+eq6XZVpPS3FAgvky3BU4eF
0BHqgti0flxv80Ex2lVjckqNcZdiO15ZLLgCNtXOWg3j9QBMcRWJ0dnbDW5UPYej1dY0fuF15wFR
ypvRaPWVypJq66n2m2q0clNp5bwznHjBiPifm0nLt80EmllVaAewoQ4QMG7xW7zGjtjSzj2xTvEv
gBaOuVa/DPl83aXyyNTlEcb1mVsughGzoiunmd+TOnyiivvONYtdxWo6KBIyT3o87OYUkdJVBNJs
qtDmJiR1qhn2Y7kEnfTSfBt9g4WVFnKTj8xDhpN27ZuQcrvqaozcgbGh8yXv8VybOao2CXV2BOHQ
dc8UlXwZ8dM5uO22tZvFQzD5U/isV22If6/x0qNoqh5LA2ymEq65MW/6Ov409mO771R0som3eX33
UHu1v4na+N61wmjvDn4aNHXffdLMxtuMGAb3PXuYU9c12r4hGMJlPulH24rdT04rCrKttFis22ho
DnHtII8OybKdcP1o3JXMScH0Nalg4ubMJ9XbWrON8vHONh3/K4P7STtqVYags0r91tN3Zm8O1pXy
csJNBOh7KIJms7yeWafJK/4SZ0C4gKN4CJl4+lt3SKtmhaopsNKCtjW22IJxNaSsh/au1bnaRTH1
jdct7Z31SvMRTR1qZ08RcT4ir6Z88cJUvrfS4QLkXRkx2LgaGpYibKTWpleyLQo57bt1ye0FnWmZ
aeC/kC8d2MON1Gr2GKVpg4eYx0vNM+7Jq+V0pvSMXXKM5VBNtaNfEs2O+43yJ7YdncttaWgTKyD1
xu6E/F3/LZnN4TpxJuOkG+m8NUKqtaJ0kC9hriFyh4Q674zWVgwhoXihd/X6G+EWxz7TfrBseelo
mYLIrtrnmmDbmiJfR99VhtUcWNvz0hjY6dor2aCv7Smct67hsr8aHPXZyXI4iA3LP7C41Y3dgBvC
HHEoCEYHM4/8gwlyMqASUh6tyEYUaNnkk2JAI1gmNd/fr68EEefSaeDL0afCPgGfjSvyT9//E7JQ
cDEctv2lm/g717bnvWml1WubK/ZgY2OiEnjWcD3MLHs0NpvMeubCAbnOwcT0b5PkUwDfFqGYsB1j
lBGYMqx5TAF5XGHjiyMfjy4fMQeUeHRmVeyc3G6fy1jxBeKEV+Q+Mt+2CC83dpwZn/JO51cvUp3P
TMPqobGL8SYdWe/OWGv3c9rN57Gi3o7sG99L5Gjhlc22r+7peggg+NY7lmrs7bsuc5t1n8ohxWSO
KoJ4yc0A0y15QmAgpejtmjouHex8lJMrP1HUV70i/sU7PU1QFL35ym+aFvtK5lOuwrMD+EkRzuVW
pcMgTgAq9YtNrOqqTGYmZLONeCXn9Pj9vNPiYt72Cb+ANavsCbTEfBvR9cA2CTs6ny/CwqXRAI0o
wjbrNuuWY5LRJIANb77ltxopX+45bIiUgSBDdDYLo6ANASmupWbx7E4Sx042eOuSbtWtIzgDFGg2
Srz65QXpNbgPTV/b+FHv8QtB1VEuTPaxcPVP0JNnIp6iObhQD9dVqThahjNywhqWO517XgiSdePb
GPc1/VNEGgtzqSInGrec95HG8togO8EVuWz4sYbL99kQiEoJZ5M186LJqJWvSIkF7baF2T8qczRO
vjHIYx/J8lVG+ngzyYhLR4u4hIUF29UelKRN1ShfU3oyD3490jAwtX2mMyTPpHHH5oBvWJgO8pcM
wfBTATUUO7+IzRP7luZZ+cvhzbGpH7uSw9S3pXk3pAog03LBmm0afc3nvHqld423Hru2P2JilweF
5JqvOo8ePYoug1BHkVM1f+c3RAq4+b51dtsHkUHwqVLVl0L3fJxiEpdb38ijrvh1lJJc7CNXoOwm
H8WiAAXfQCwNS2c6W0jg5yrv5Usz0INHi+hsXGUAygBoOvJoZxafXLHzsdcFt8OdbtmIH4xFvbW9
nAVDhTRnVzaSgi0EwTMPaORq8DvOEnfW30I9qTC3eFoZMIvlmoY6L9clu1MwYdwffcGRAvKiPcxs
CN5dWfGFfbWcg83S2UQ8QR7j0IQq7wFWgWpJiyeWZbZ9nhP13zyHfTKpCWP81JJd+DwuLZqrlgV5
g5RahUAKC1gOZpXAbmr74hINqnuI9cH7WvVCvsdwKI+9HcEKDgeeTCIe6i2JcdILcK0A+/q1fEkc
2y7oy8BiRQkLAvc6q+Jy+kt+/o8R+G+MwKbONOon9Xz9ql7/118Wictr/u2//vf5lfXfa/H1ZzzB
jz/64XP4XjrnuuStdbG4EnQGWz98Dq7/L8YbtuXbjPRwOSD6/zftxP+Xy2SR9lmCZoRCgRD8t83B
cv+1zFkNnMCucJHH/xGfYJmq/aKxEwRnFo1rAuag6Xyc8MGeTJo8SqlzCw17ZgQmilM4htNjboy0
/4S2/Tej998GJlAPEfNR+/nk7HM/iProBhEJQmfaj2PS3FKs3JNNHv7OhP/B5MxR5W6CZ0EsTeiG
+XHApuwW3dWGLTAR/9gN5ljfpmWDl8AV1UbXhmxl0EO6hjGm3bUkUx9/Ogdu/jp+PwcUMBH8dlwN
5nrLjM8z+TS/TRm7idvl5Croczj1ENCieZu5PJN7YXvYy6LmiNWvoXCPOSfMa1SWRcWItThouY/d
IwSR1SnZrp1paYhZLhkiY0ExpESqUv7bjOo5suWZNveYAxMelLZsuUkqb5reMXSld1bioQQS1N1T
X7I07hBUzR27ph6wnnbL+IC2jtAA3LXYtSmaI+6y1+vReADbU10atsAP7HnGG2V18kjAv3r1gL7q
QVv20zu0Rh7YwL6esq6Ydm0yFidJb0rQyNiDzV2aBcA6vfwcxVP1gluFPxzG2D+13O83zLblnd+j
aq/7ttLLA4eqyIMQU4gRSGbE1g6DGl9Td8HRUBZoPkzlxN11BIANcLc4lcLHFsnTIINsEze3ZdZj
y+3dQZGdwmbXUnd8nq2RCkM9H9YYO5pj2pn1Les1eZw7d9w5hJ8PtZr5OJbqnxI2Yk91Mjv3/Dog
vvBmbEgBZwGM4/rLBGotCPH1BjHMAeq4ZPlCDSK/DIFtfe8MPtfQwIPNUoVP9agW77EgTu9DV02P
esOf4Jptnx0sjSc5huJQh8p46BCpnv+qVyxL/5TnHkfET2pIfSIfgI85JMLoO8/oJ64kcMOiNzdI
auldBSd31TEmCUBLNl+E5F/DFFMTVkny23vEJ9qNRVcDheRypkZi2jlxlx0g2lWXya2GNfAwdgit
VTTFRoffcKhajwHbjIDsIl7tKE1O70IMfIh1UX3BdWGjiYf9NxLSTKWUokkq03VuGkb5mWrg/kn6
5Xz2a9jR1BtOuyqX3soY+cb+oFG5ni4Xu1bb1zSu9iiOfBdo8T4zvYiKcTB/mIijov/GdHzaYXwU
16Hgl5C972Eprha+viWwJyNPvQ84Wl9RKW1S0jJBrB1ZQjLilfLO0WX9hTznfC6GaHo0h5x0dcnF
kDV1ukWLU1/1xDEeYh6oa6xW7FU0ji3BZH2fdMuhXk7RjHDct6nh28/pBOW+nvklhFNOOxyI03uT
9tVLFrrymLXpy6C1BOXjhoSB987Gm+VXrOW4kVuZm4eotT/ryA+fqCnonkKTc3Nlamm8M3W2AIJO
FPouerRDt2IWb3NSLkuiMeKHclxNbSmTra7p4RbXvhrs645Y8UMRt9VLZzvkLJGV6GNkywWQoPxs
AQ2/SizNvh+9ZQCgJay7vGIoX0OWJkUQW5PGGg384fcv50VcBGAWtbtxqgq1HrFpnwdAh89In+nd
RDSYmUjI8TGwix9BO+aBM+jxXpXEXALauuKdTYb5S4XBlJ8px+S6DLFquk5S/5Tok2ttSKPUF+WY
oWc+e6lvpM5LXxaD+hI3nXiJjSJPwz2tI4XYx2rWig1EnaE7E2uTFE2FVifuCIhOK1qCpkfDYz+D
e5QQh2GPNNpR17zlPATAgZ+Wws6S3D+g1eLSlcwJFGfYUWjpjdJbAgl6dqfZ3YVCh3zrRXDgZzZN
K9tF+6VtGg1ZXhBMGDu5XEShOUeH3EwfW6xWG1jT3aYT01vsMZEUffc1jUwSZ0X4BYtCREjQCVeF
0VUn4tfDJrPpW0NYVl+NuK03YdwS0K7lNhvIP49z6q8NdP8gc21AU1UYX8TMAA5NtZ8CWChHJ/GO
WkrOIc5qIo0VEfwDFgFwDdqIHgaidZXHaY8glGXvYYXBGRL3ot23Ygp8UdxNxHw2Zq75V0kUVufW
SQaYLFywdZIbVzGh3E1HYh7DDT+kafR06yDh73OXXU2lLA/8InVtyI9cltBDd5HuVgFleFRkwtXZ
U4Vzb+UY+x1cwSej8C3qGjj2X9pqGJzArn1tXuHnX6y6mer3ZhXjxDAGBrYSPaZFqYPY0h3CwTdQ
WH1Q17Zc3L+y/WKVQ0cNXsgzjwe4B7CFxxzZFrVJCqe+w6torAyVttsQ5QDud0oe0/fGz95StIo1
ebwqxhDyY5amL74mSzdw/i9757UcN5Kl4SfCBBIet+WLRaOiKErkDYIyhAcSJuGefr+s1sRIlEKK
mevdi57ZnlajkMg8ecxvJm/eMyykz+QjrrYBA5Gs/cGxyRDt5kx2RttSQb85SuKruZkJIsmqQa4U
dwfO1Y1TdPLEXBWxd2wlj9YkkepMEk5Vh0FD3qyqmh1IN9m9kl47fVhGO1u3GTOMoKsOY7GxB6Om
EewtLxL5laM1l8uDRC4Ar48uPEyLGx5LFc3vkBdbNkOkmqu8lM7as4qS7Z7jJguLhcGYjaJI5+Qk
B7NAP6cdEbWQwa4xhnJr6JH1CD1044R29sn3kGgOzHncOdEMST0cjF2TYI6l4vJcCIO7nHLjmKY2
TW1nGDaxEYePRRCLPYYbYgtVOtG2gYjdYY19UyNCw/BkNO4BGwSYky3zlQaJFkzJw4RRv9eW35y4
uU2ixb8OEVr31s440vKFRO0yfkswPOkWcZRJyUQmTbAILuBgPanMn3FJdJEHoAGKpnIyM9VbZyIz
v8myLIsNyo8e7PHMHFBnaUIIska7V6Jwn+DJpwzM8zS7dlDu/VLamccIunOGJabfLGL3CZM484AR
CDxzs65ozCHhn++wUh8+15nAn6wYdV4gmzMmx8XGawaEloKhTE+IrMDnjWY/A3oOcfrY2kN7HTZd
7axbdEkLKF5uepiqAE+zLK3du9lCxWhJKvnZktTGzBjxJebbUPjpFCnLbO4hjVLIMAi7Di2G6UEl
+68BQ0S5jkerzndm3nHhSKLwa1UUtBtmI7qXTFI5A8Avrv3IlNEmdnW5maQQeUAS3+EPYtzjgiB5
3dRG+wN/p2ATm7DOS5I81O9xVfk8QYCV28TlI4mF23lWZIX/JF9NaomHTMzdV5n5WbCxYGmQJ5f0
+tEzQK+MNNR7PyFR1KGq1DTV1hqcfJMh0XQEp1VdF+2CAo3ZgUWpR4Jxm6HFXUrGJpvE7bjcw7I2
7rGZVo+pZcdo6JFpVK4nb+Pl8ivC5pNteKSlSDjroAyw4bVHdpGhuk96EjaNeEcYrL7a0quHjQGe
jVsbjI8HaylalTB8EMqW8z6BF/SIvAnfTjRGUNFjb+d9XHrzyRzAkSRqGDdxzF1ek2w90XIu192s
098QPQK/n4oj4xgEnWJHPATlNL8GGPPskXqtgcXgVyEAtSAT6GIIg3SNXRxzK2z+AoNzxa9FBCjl
gKKRYgYO6FvQF0wXIALz2B5gWWVrtMgl7ndlOO9qYAMbmVbjJkxs/xX023AA7YajqrBegkzi7YNx
QepyTRnuGG+ULHF2bS3cbaSsbtLFzk+mWdrPlpMn0w0G29VwapMkoPUp8o3p0O1CUm3eo3KYHXCV
de9MkchtO5XkCUUZXnNx0zae7PnkJGRRbaPGTa2/rOUo436IAU4ZdCoAOcX4KFuVgz6KjcsclwWw
626sgUHD0TrS2SJXokghH4xz/qEFLH4FDa3kBFxypKlamnNVNPpbhjpdykmkQvqiK8dMvfcOPdgt
MhryNkc49DpTtLMHYE/reEiGRw2qxDrRtYrn1gazddUXiz9cN9EYs0gpA3lj6vpp68Y5SmdK2lGB
lAH8JRD2roVLpbPhhSrrEQcKwZBG+037qEbGRyTq8d+BfpMjb9GKaGN20B3WUeqJYFi5ZDqnELrR
V79Ag4ooSC7Vmkmm5RAS3jhGtwSZSxTmcJ0jhfJBL60M5KLWlDHmgaqHrR043UczI8WnlemuOxfQ
zboMaW1OLQlzkDjy85ypfNemfbpXA7eamY8YfdM57jdJ5anHPi2e/Za8HUCRfArGwk4RjtE4B712
Yc4A/mpZNDnBTYz7NrPso+DAnnMYW3sM3fxqjRd4ceyZcr9MoH5eHNiM5FkFzKVq4nvafdC+owII
rufGROl5pNjyiqr7WIFKQm1P4Acw9fVzr3PqKgnxKwHfMMIWLSamO0iQ7QQqace2y8gWK99ecWf5
59Ju1aMpgJLRC61fUCSiz+yQ2UpB1YIx48LJ69FQ+WhlFPJNU8hbxiQ+eAVnql/6qEJYIejJSCPH
6X1kvhbOSMdoWawmwf+Ihn/zBQEMVqVEPK4jK18hJrUcqoRY1MiGbogFOm41hTp0Jeh579wZ+hOj
huYT1M7gWoyUt51MwusYKeKrdPYRcIpZuJbAta9MNObqoBoeceWhrBrndB/oyhvqubwtc+pyP6U8
QQ5weWXaEy/bNFjkE0TCd8Pky8/MfShzTBcKWeUA6hoTrYDMv7TCZuV8+dWTozE08E7ZGHWhv4E9
gvjXR3WikuUiwUWQqbF8dptJ7aa2xFkeDUekHDBz/gCcW59zk8IpmZzmbFYtX6bOuAIuMRAlMu0u
GqP5ndu0NHWyQT1tM4OiocXbFf58WmJatdNAV+OyDWlaE8BjCKCHSSGD5MRUmnY3N+dLpQ1zteBV
fLiCgooV2fviiFJNeigcLrIi8IJrFXnu+lKWGdC2PvdOQ0VBo4el1w2UJQ3mXQ5meo2Yy2sbgDFa
OG5oYSOMjy3RRA8iiOkamHLK7xvpTCVDoRyPoYCrUNXMjBo10BSpej5xPJoFcDzeCJYj7qjQk8m2
wpHWRwS+k5LaBOylGMCGGVuQgZIYUeHlxMRT6d5Zuach46aJBao3dGCCWjoxi5M3nxYbDilq1mPz
Jc6odMEZzR8qOC6ryGqLo6GLWmBUhDUqKSZSukLWo8lV0PkVOJEl5d9UWhTZzUKIswWPv9TNPnCM
mymnZ1bViQOgzPhmmotOU3zt4FGUXFJNZ8IAvmxNoAw76VCSV7WI7k1RVNeytrS3phNcM15GMUTQ
u2DsSC9D6RxlhEuNBwMZLl39nuBuWN3Xugjr5ylug02LTt716BNnMatiCRMXaLhZ2XyQPFcCId+S
EtojLeqZbVzr/dy0Ogx3Ud2BVy7oBIWpT66BBRVYWKzETylErIdEdxvHhiHQaiExfhYBW8JZVPdV
NQxAEhHFdz7AX0CXev+gy3IgxaQJ5PE6ke46XNKKABcPVJKr/L4cB6p34GAbzwdDdbkbBOZUV0z9
cQsk5FPv07waUG2/82PD5aoYw+C6CVnhZs6tB3DHwzpE1WTtAfM+OpQh68TLxINEzhQvWT5kSGPu
OBdmdb3Yqrp2UVo7lvobJORLT103tnLXLjVJ0YhjEIo1w+M8kp7InL6IWRfWAxBqgi1x7FPdBfIJ
XhLjMa3kc2nFDD3NosBi1BBXqABmE42MjmiCYaEBKE0DzndNPQF77UkyL8zd3rbpPtUFh2I2h/q5
sAwagyO9OjuNSNF6Ehbba8aNRVMPVTa9eS5hdvJZDSp28LW1E3+kmprBbFnaUwXQENV/iy1wS7H8
QfpkSwbM0hlg1cBimoS3ZOAc5UCBPpreIMmtbfaagWfEhJrjM4TbMj1WjttcjbKgeaNDpW2yKC36
nHcY08LN9bSkGKouW7tBxGGVUKpyJlu6glXPnO1iQYzYnvrma8xoz08H2ZhzcNOQ5I+pnfzclS0p
R4MRxBGtMpJHmSZ3AH6fh8Fl1SAW2EcrSDgqQ84a9IVJFjqMzSeyksxZKbS+uZTNOiRvUW56yzyP
IDsyzH+s68heh/OAXpTig6NzvdzkFq3My/97OZhzmXHFGGDtvrioAN7D8XOO1dJP7ybLmHfoMKXA
CmoOdOo0V7HvEmQGl53tSLzG8c9OlxvpLWTCoz/vpi5/Vc5SeyAcKBwuDToN4XIsKoJRZwHz1JAK
Aw5Vewo43ngEKJ+NBxU4T+A1ks2iO+A9hexWuYy5oM6r4KqP+vovXKG3ojx0uQVsFh+7I5eZpx++
IfCo2sZ0JGv6g5PSHF57i3LvfA9hgbhnhjk7hLYkJPnuYwaZflyX6E649oHx/DOqyNQuld1cdfYw
n6pRNp+Ucpy7IbWmD4SEZffnBr1gfiJ/nntAjYNbChEIrWcMkn7mFiDclvuDYXcHI9VI145B/Syp
xUyRJXfo67HWqU5ExUBRlPc46pm0MjTYsn7JJK3Vy8f+84+6TCV+/lG268MN1D/Kh3v5ZjYSK3Zy
mMbdoSxtAGchWIBNF6gGBrcx7NtWJRuq92U7w1En0VE02TLJ1/UTXck5Q36PZlNzZRce0SBy668y
Lfxz4OF8TJQlMTTaGndsbVr+51/+m0oFM4XL14c3Ah7tDakKbFZex7HR459tNVcRdn66c0/22GRN
ewZNyyTCboLNQEx87mZuEZT0qQtV736fvfz/qPKvo0pkfX74bL8ZVXbdy5dEARjru5/nlZc/+X1e
6YX/Ci141wIIi+0L+Jz/mVdeVIqQRYfzyKjQ1U683weWjnWZSjoBf4yZ6YWs828BI4EGOx5kjDht
j9uQAeh/IWD0lggV8ATYiDZeKzzsl8FaaM+YCEpDHoK0eE0oOfdGUGPrHpjjXwLa755kmSjLQ7eE
LGy/2dMF0iOOLpsOOKbjFmnKZ4kU0WqMEvWXmejvnsQzAC87HH8n0P/7DxLxcW9ESytB5vcjDgqR
Mu+6Ae1Kr1kef/jg734zl3wT9Vg8TqflwKz3eK23nPbBLyih2wUKAPdKXuSvyFK8Zvzn//IYF+qx
zxf/5Rv1jN66xJ0kAWcMt2HAcFGzrdf5lP4PS8dehfaPQhYj9AuV8MelkyaCwwlvNID3v57gZoCK
t6hFquwvL6VvhB+Ds147j/kBZHhbaImunz+SP0Cn6UPM3pMRjJSn5vs5nh6FMT/KAfTOn1dQR/pf
HoYDCMRtgITQRX9+GBDLmrNZywOtRpp8pDSHDFQe2oXpC7QtkMxOa69Qh+3/+60YeI4NJgECNQTj
N5vea2u6MnQvD9wr9XuF1ADYbiN/NDL+25/fUS/YL+/IfUdU8E2TU/3zOy4qU3NKynAwVNMeYETM
28wyo/d/fspvztbFFebfT9E9th82iEZYDAZDvQOCNy6wpOlxKMfqqmr/t6X74X3eLN0I5bxmIM4G
KdS8wRf3ZYE6tf778fqFn4mdJMRzD1q25yEQ9Au3XzHxdEj+D72HjYBrdPUKuDFkPtv51IDYPNA3
ZPhBZ3bnAklbx21/9ZdVvagV/Pz1tIFPwOb0saix3nLtEZxyg7KW5UEOFprJ5mBAuZOkuYtTznjj
mPVGhK3YNYBfDmY71chXYVhmN051BTQDjDweEdM2mPBjaZkFfrl0sv0M/0itobBTfv4KCcs+xosY
bqQPowaSR+etLMxf6bnyj8xJVG7peFlM6G334ONUfJ7b0MIlw6qPLv5fz0NJrj6Wk3uIEOJd1TMA
szHjSOWod8b0fLGvXJHUkZk0lFl9n1RblRfVtqdgeN8bmXOF6vD4pYm4aETv8ds9wVMypz7B5Bmy
dYIPc42iU2F+zvIE0c6O32NYofNSRrx0Dqtjh1S/vGOWWG96F8AKLb4oQpoYIYaJTnoPwj2iSGxM
BnIZGnigR6WxLk3ebimJnTC4+jX4CAsMB/EtiVPsqj1uIbiaYteD5IQ7EQr7yimpqDKKzRPUDbQX
SnLDIITr6Rem9RHjA/c0xSJ7joO6ePRGBtBNZ8unxiutjxHvLlf+SJsQ+XC18JsGZNqhE4T92rZn
ws3kObR2UNMsHrsRPiz1Z3kGPdg/RyzNKckaeeep7NUUfFOVedZH1Etep26M3vfeUh9HHZ2TrqtP
c6HHHC2VF9s3DAsU1VNvus/gaR65VPo16JR0P8SFvSITwb6isFQF1A4m9spB5Oc2hlcD1jiuXj2Q
lbcQ2lhEVbgVw9GRgcHl5BVdDKXOjIJr6HTVNk9ZhEglIIId4PFlI+OHYLF0twobh+dwASdYNijI
RngbgjLoIcuv0an2in3KoFLeCFqs4QZXi+FTEkkj3DIz7QIYPZAYVx7Ns2sDZOnHwKjcBwZM5avl
w0TkHedtxeBXo7wxGwHL/FhzuB9w82D/uBSrALlB6OSrMEmGeqcm+uvtJO0ViC0+QR9NOVQ4aNf1
yohzA36DFz52Tcuxc0Diwpvhll3mMNj3nHu1cotRJo99ZcTDXgVV9hKOlrEDMjjceH4NrCgNITJ1
QzRRQobDpwU76r0rcRDfobxipbtM2u6ifUyYarYdcP0V4HLxeQm1r/nC2XIMZo+bYnS7DwNaHk94
v7snfy4I4/SEcaxgcnEFHi5lDjnCVhM5X8JN4vy5iS2cbqK4YpbQWWvoBa/U4iHQIfi+/BDw73E5
b4y5ozRPQFDcxjlKZSouwn1m8IWUze0Lz4E+ckAZ4cKLfp8NeD9tEjkl3yoZuocq92gtewmIfUeo
T7Kbh72NTWi7ChUbYYFHdTXCdOlAQq0ao2cMKop92MbfetX6m6Sb3kOXBOEwwJ2e06uy8uiYRrAt
uI39c6I4lMy7py3dtOFm6HHijnPOuRP0EXBOP/8YAEA+meG0g3qmheQmPOVLHOHzFXNK1K77gk1N
VERoqwDXUqksvLPJa5kUcupzVdBhgBLOyCSbt0tLdINVMuyFvvqlw3tbZfaCHy6S0Ihy4xjYBWd7
6MVtDV7nIXMi+2pS7KicgIoHFugNs5jrzVDx+m6Hct6qhDZx11dq/ILtA3SBGOH/deLkwVl4iCA7
JkbBLoGybYkfXmL45wXR+pUFNXoT+TB2V66tgnOEjzyNcEUkuyR7UK8a6Helwlg2I4hZqt54I49u
6VEf0g61SEuI8UviVggt4geDe67JDgZr1abFnS37epeMNv4hzGPvukan9rVVnwoh2Uw0YRRgZeGs
c5/VSaOQthpqZojJEHXByT31eSC+mSPRatB7xDUXcZtHfXqbuVO8G5D1IcaRzKwMpI1vs9jddbRT
10PdWmsXMcJ909fTeli8+gOIpvBu8aMKEpnfrrlwx7XiC2OiarbtIeY2eBhkHAH2rSp0MFR57hSx
x4iJHmPIoc8HFHCGsFY7G+IqTfEhvbUjy/wcCtWf6DqSEtfqLsDX5NB55rDPkjrcl2Fs3PRtemej
fvLJyLLubp6S/ibKlo+paY8gaEDCBShH7p1FuIcFNQgmK015J402elfkTz661xtmwK91rK0j+vQD
5/mxHUyYVUENhyIuodOZtrxzZmAYXItIOHjOZxQboUX7XHoQ+ekspwlM/YrI21ZEHLMMwEyZAuLA
wieV/wRZz+nkbuEb7Cj/YLB5aC5yb1frYS4mdSgt12n3zH1WFlOJcdV3YQaHrCgIZhl1Jo5TMPFK
LWeVa0UbE04VeD44DW2JkcDQLGjaSTstmcVCIAAhMjblSpbWh67EPWNsbPRS/B53tppGCa2PTm2U
KGeroCM81b53mkcLQgSXT9ES/0p/jO4bBjsjs7IswTE0HcrkasxCe0D7vUQq/wpkT40IgKds7KEp
B1rlrRCT91+7OUuCVTDk5TfpgvURaewfJ8Y54B3nsNVNSxcNx24irs+Bn0OY7Nu+f4cXZrxqM0eF
iqFenG17mbQOHRElBgbPonsOchNfCaDn78fMnoA0Co+eK/k9eAvpz8NVVWCzC0vksxMoGM3aZmjG
fNXB8nNnIae6IXAMZ9z0DM2+N8DD+eXEXW3Ne86pZa/qjIG1KoL+YDWqZzwUveSJm299TDa3lsah
1X4Do6S3Jryt8U1d0ew3N5VjKWMNSXu55bjGX2I0zdQqF53BNAYSS1YYxhF5TTPY+XFJfHM8wrcT
k51QsKHoPjph4W4kL3zIGQ4ytpzdv4mw2L8k+TohRsfL9TTQ+pcqUE4pwhYwvA9JWTpXuM2Wr7Xd
sIJjP3YQEGGDT1vMoVm2JBP9LYqYVE/4StxJQVoFbu+Fi6u6Cix6VLNFqYOEP3jUYlbuybFArVZt
1jLK6EJ4ug2DEgxvXBwwOIP2RKW0dZBwfW87pvNie4i9rUL+skdD3j8D1iPcRvNUPJppimuRjoEV
NkXBely0+uifM/Nf7CspDkwA4qYZurQ3hXbD+7Hg6RaE9FVnFgca1sReaxxu+ljBjApacqaeNPt2
trFPQ46AHCsP2/pE8HNPvV0CFhLh3+rmt1pHl99Dw0b4NIzoPbytm2MrJh7we9pSPKL2e2pz7pfR
Rz2wUPfRzJX/5xX4pVBnM5hU6qgraQGht6gJgD9uGTNhgPdHQlpFKuKyJjWpqqQ+GWgZH//8PPG7
3ce4k/khnHDbDt4UslVLsud4eUFwhfyzImLWGKYi6bIBW/+ColKIHSV7zcPv5N3lCkbDR3j7xBox
yxKokkR54b7USzPsp44c58+/75c6O7RRS7QAvGqlO1gFP2+IHg1OT6aMWEPq7b1rxPUJ9Yi/ncFf
OhY8hUaF5dm+Y/n+20aMStUQeVWdHjyHzNWLiRqV9CCQ0xpGSDSv4SXhcXHLJHb49OcXtPQC/1SL
huQHtM4DRNFQbXxbi6Km5QxtMSYHpxvjiFEyGCkD5/HnUpGXQnV157vQcMNHZHoec9wSoPu6I7zG
AcHbvq6SVAc7TGAaKLg28wpJLofN/YHkF1ACkLGvTaQ5m0bUUTVefv3/96v/0q+2dX/whw/9S7/6
40uXIFDM+v/YrP7+x743qwn1/6KypV3gApFyXe2++Z1cIyznX7QfL/KhnNh/96m18SehITT5Q99b
2P/uU7v/ovoWur1nMX3RkfN/7lPTw+XMsR3pdutgJN5KIi6cZtRflHcuh6KEsJ9OSmtz9PhhjU33
/MPCvPtnq//IN/n58F0ehkoffRG69R48ojetp9idHLARvXNGKEE+ofkOXQLJq8cc5qgHscOkRIPK
+hIOWXv4Hx4NHJs7B78LFvXn6JIauQDeI5zzEoKlQemEuniYodRsfaWL3GCCQtqZLSNaZCYotv/8
+J+DvX5zutgWtBB0yvhwbx9v2Wj/hHSWzkUJoJ6R+NBjEYaPjrxKa/24qWTM/udnWvoK/U+8+f5Q
tgqtCMZeYPR+fudKcqnEMrTOLlPzh4quxNEqmdnufDTtHiVgqWsn1eRExRi42ycgeb56skv3MJpZ
h8YjbZB+nE0Haq842oLAcl4I4V2zjtzBFCdKP+rrVHcxsPjRUlBTUdn2X3q9P9/M/7wG4dp1PcsV
yK6+ubeCMUC9xk+ss1AGe0UVDso8Kp92QTeJhyKd6xOdh+7rn1fvZ2rW96dqg11IYDz47eTVM0w/
Q+9UnDMxQGMwdM3lV8krqg3NeRYL3HpHilsXAv6ymqn39n9+/s+39eX5AAHtwPdMhC2Dt2dlCMMq
b/JJnD2DllOqD8wcQqiOh0b8TXDxNxvFFgy+kHvlgb80asENI6xuKnF20nC6N2QC7HhIhbY/tO3u
65Q7zstgevp0QqxeS9pvKIxlQJQuvcT//sWZMBEtmdFRurzZtZZDIkKP0TwraLrN2sGFsb62+hI0
YlpB1fjz0353SLQDitYPBNH2i36ykJmZGvZgnduuZ9w7M7gG4jnVJ+Wb9amkHDrakI1PTZOyy8Gt
i1uEIiYU0DJhjGin0MY0vGG6jxtKd1wZmer0+RBu6TXSNklQdeDfmnHK3KCaxqswMVXxl1TykrW8
Oem+xffDzUePRN6mdlkRM2WfQ3GmYWs2u8Wn8L/sm6kv5dOlN1IEI3FvZgGRHqIRBCQFDt8cIso0
Q2tZpbnTFPsF6wkY45GJuF5rTvd/XuzfREEfriNpNCQsBxHcnwOSMVlq8EConl3QLenqssxAEuHd
mVCFmqL928623p4ijxEi7X9Glih/MId988Syj63MRLkJe0y7Prl96b5EDFj4i81IQpkaJwROEDfi
NIqQChky6DojVfL7FGC6RKtz7r/aNezCDBLd3jQ4BIDACJx6T1yWqOPW8Kix6Q52g0/TWNjBNe1m
52j5vBAOH/Xpz8vIG7yJ7HqmwndmtuZY5JFvh3wL5CR8ROf4XLNL1iFaje0m843srrGLuT9UYIpH
FO+HrAcebxTemu5BlOxCevK6LQSSG0CORNshswaEY3t/BwsBWASuWwoIk0D3H+tYN1o2pr2EGMAl
o/FBGmXcQziiQ7Ya8VZxocb5KOaYlsnJyLpRbbkCPKA7GdQNB4+EM3pOySnoyuwaZcr6dshoyaG1
1Zq4VOOY/EkA7bwT9Vx8gUtAp5Y8gIJvXhDbm6ch+Tprb46rfk6qTdpzfzPlcEsEcOxMvmvMBIm9
CdvXCCPJztwAGwqwRfN9Qz4qGhGaTen778MQY0K4RHGO1g9CnQNaPHELoA+7iHYN8Cf4jCxiS4O8
7Pr8sExLjx8esB6EG5o5NY5RIHDHiZF2QCoORQBmTe/ncRBq7TsgyM/GSHlLl6ivXPSIrDxZl/CY
JNihsmjXU+gk0QaHuPCRbgPXbs4e8Welq416DgHKI3u4vQydfNFTkpe16750wMTSdRUQbUgBCcSD
5Bbo0pk/BroXPmRE+wTKToRfzCSywr8GKZTjjB6JRATAxypqaXkFSDubb+DHNNfGFAYYdM41POqV
TPEodOI0uR3ysP8S0IrGwtBKTK1v2G5CiuxbcPjtrg1TeLe1fBoBb34S2hbR0gaJIGCtz3Nfo86R
Nt0eCfxoZ2k7xVIbK9bw+lbNxWwxxnYxVtqBcUkwYzSRipHYayAa0sYSso3AsZGNVZrQYjGdn0AI
aV/HAINHpzE9tKfSWD4YFwPIoQo63CDxTAixhhzA5IdsADrG/qb0mXuDUZ0dxPpp77hhZPGfwhot
V67BYBrIH6azMXvlJshFKD8ZwABtfm6eVXTwmrkMdlgFkfws7nRf5zkrDc2sPplg5LEozgwHbYkR
liA6uhI7cbiGHyaj44sx3uZSmGdbrQc/JK5AL033yD7W3SoJBJcpRjP8O0Lhw3ppO76sB6sFa7ys
Zkxi0icfw5HtVcUdn14zNtvUic/KD5Z+vSDK+BIhO4gkjkm+2hcB0agc3ZcpWsLH0QL12i0gbD0F
KtlwiEOowYTbsk1w4Gg4ofiNApUFIdm4/DgqDiprP44elQcgADZrfQKFaj00pgb5zSBor/t+ID4T
ziJw1YC3UWgVPX+HCQHvhLGAuAWSwt+Az8mELHBZnNbSfsl9YfNPtInIbhW+8EhpuPyqGDrIdejX
073lelzqqUFEvcRIcjiIxi6XqA8E6xDVAUVsqJcS6yrxoG15FAkHv7ZUik4Zg9npnaaUWStAjzPe
iDoXyQvPwXippBaO40HcqoUvMtBDOc00Lx4GsTAFs7L5XqWUG3aRgbKNLK7nfgL2PevscbZYezqy
vBRHkiflydB9hSrFvE//twEZKxT4MrJPMx/cF1zJwYzo9EgW3LZNGDdPWV6S/U7ont5fEoUlb1D8
nLLCe7E0vTjDGPypbfgxkxVkXx270PQyoIo4kRnmrZlwpL06wvIb78ka6ZqFb2fpX1vVDRdPx2wC
WdPpHoIZSXhdIynlilw+RQpDlTVIYKPdRnqo63ULIPMBeZL62HQtv3zgzwzYdCPvdd0YLV3DS4Kj
dKqSY4r89Z/iB48vFi0L9WTRZVy8hpLaMIyQnnJuaFAwpCxdZH59uy32XDv8QGlN2bJinIgBlixF
9LkwcIKgNa6PkIjcbNoNU6vTIG6eftOO58AZu684sPKNJGNPi+7n1zAWXMDAboltOAXZxzyh7ydm
QWJgevbR40vfVvg7Hnmd+gRL0btPZwXb1kgg+4J0TdsDJD5x2+vt6VaFuDXjjJspdxT/5mwgXXWC
bFY3coyN5FDi8UOW5lXsWpUwa9oG/N81TDc2cO/krBmc4vAR9S8fDHjQFNu+MWmkIr6TroqEVlhS
jqwpplK8/yUI5LBo7ue0YlWKnHasN7v2EQFRDpynH890DLqgPvVFzwQ7E3V9CmO+Kul+c2gim6+a
WoyzEPLT6wBz44QGTvRoJDPI3Dn2Xtqg57wi21RuLeS1Pfh1nPi2RUliddmJKJKK7jSmhABXkKNv
RVsQfOA7xt27cMLy8RjU+gNB3yc0WXXUHMqWaS+U5gmSO+Vot108RI1WVoBGMfSSuHw/m8zv7AxI
uWUgr7CGj8bVNDFqGe2WRbatWcDcjLKwWM1pKJ9Ac3LQGzFO7y5vyE1Ejgy5lxED2pb7S8ELYFQ+
LcLmiMaUqCmh21yNlLQPquFvom7GZ2ECBFwjGPlOl4zxcm3Oi8mOkgUgaTvQTKXFlbS/rcBYodRW
blqlqGT0qqHONoWbbBTFssFXgkOvgfF5GjkI3wJBX1cJ3TP0MjlWywyU1bcXe6c6eCortKkJR2nO
4bIcfNOBBbSujaWgNaFMi5/afZKiwoVfs98c5tQtyq0bMt+/n9pRkyNGJ1/WBqPzFxjh7Br+abp7
k0nZWijnmDe1ZmzggVFclTT7L7bZVvNemNbIFolyFnrRl0uaXWLfZGXGvo4FQZ5UJNYluQNTTFOV
6tNlAf6JRbpwx1WUuKADaxv73DiXvRvFeGCspl7C1fPT+TOuF9H5sj+Zn0T7jEbAfqgaJ7/xVcAW
CUzVHhw3H66SGDTs9w1RjmXwKlGxGtZlO7QHpEdDPFyl+xJ79FIuu4JJPIcityJx6znwBkRTCYab
utuQd0ZarxlGigpd44pINC/ABfzGognRuuhsrfA2oKpCEEGu0pbxY+uMWoOERKjdEO9BUji8AltO
PLiJB2lBFDEny2eWdm+ht2LvYDtO71RWE+3tVNyBh0KOHryftzIhH+IkNhK0LxHQQf6qvPg4YN8Y
Gfr67jNWyWbkRDOIC4hBYGzP41oCkulWddwOEQNwJEO3DMT5tZnqOWZ2A955F8t5ui9xTkOTlVLt
MZxmEj835r1xKcDfdsS/zUDUu53EqiUXWt5DSkunQ6+GKrkTXYbKSEUYvUXFnV/hIrMN/Set2e2m
AH/50LuKJCQ2ckadI2zPSk76ff1wfOcoy3+vgqm8ow39BdNDY52HWXdwiwYPdsBNJ+QostcYhuPK
h++6sgGc5EyVbQ7wxPWYpZIbaU6R7uxpeYZkKLP3mGcz65xKPmjtjguKGyrDsL4K4GrHTd2v0A8s
j6mU2Q06k0KsuTXLI5X9dMD1r5rXhYTNGQG8fw2nQpMrLRAFML/ZYSix9egfwm40rxod/K+yKKYR
CcaEnEo5NRVMUcFDqgG4V3TZFML40Wi8Rz6Ez4NeKX9tQsEiMTxGZw9FhhUT3vZgtzr4Nxr0WOqU
rkmC6R79VjK8qTHWCgjN6VIo55AoTqMdclTDRCMGLoAHqOE0m6ya/MCJRn7pdLlMooS4vbhpnX+r
yTG5XUIZbjN9hwsjix6jIGIHXQrD2IwrecU0D5/Otiem1QydoxP9tPYA4gZyqp5ejxJgUDzR9RdG
r3ErDM09TOCP1GB8VyAd3J9txuWmyphotXiIzAwaKnGJm2GWExxDLszt3FSciULnmzKCHlQiuVpu
Ikn7apwcGHsFM5u6J+61DUeoR4Brj+FbfmXU7s6LdWRelpobiNouOcC0TL85g2d2JzA3nLjegMro
5pCqLrAxD9DDSRnczGVeBc4Rog2+phRsU3/A30atAqQs93XfqV0BMC+gVundFxMZ8gcgrLTsMBJE
qDcyWRI/QxBgFUUWlUTpcbF4w/x/7J1Xd9vImrV/EfoDCvmWYCZFUdGSb7Bk2UYoxELGr58H7O6Z
DvN1r7k/F2ctu49kUQxVb9j72c5zzMR6PdcuUZf2yOdhXpxfv5bMtp7/dCISHJmS5Touqtz1NkTD
iS0/OX6OVTe+jIuuBhJ58lJ1EV4kPiGcznQ7AEjQabkrl/AFEUxWpV2V5iCnoJwuvI2JeWgvIlv7
xGdrf0/9bv6RUVX+BKnbUG6TcLqirhIno2r0M8wMOM4MV94sHq5ad2EI/RfXeVpvsDvVRxu2zyVx
Mb1GqZN8yas2enKo8cegy5HPyMbWd5NnTxffrEjU01z5WdYT/xLIWoIBEq3wo+tcaHSsmY5qBoWd
DuwUQZTzfhsr/GfD868bHnbdf5jA/G3D85ootIrJx5/3O7dv+m2/AzxNLAQ0BsU3U8Gy7f5tv+OZ
v7Dtt1xmITZR4HwS/3vJY8JVYxfELEdHQ812gBn0b0se0/mFf40drbtIq4Vw/k9mBPdvPiK8u0yL
lj0Tj4IlyF+2217vlCXyGWPveVNBuGxfegEZDBiui6k+J4OJyTv8OhWeTTGM6/BF76DBWjpDsySO
uotZOgAoVU/QgMuKcYNX27tCv6hOGEmz57KYODcZsx7AaT6jyBw90O/1B9odqbBy8wS/NEorXsUy
FK3ypZbraVa+22HBXn8pwIgMsD8KvaacGZdWzKwcvggUnP/aOqX2Q47u+CLxbo0/lnW6mx6Txhou
hPFuVN5gpR3Tk57Kyts5fVhQlVrRAofUOuvStWi51iImQgJabLVMIop+U3kceEiQ5KrJyWBeUzaM
F0ONuLZl7H3NJAkDp6btPZ6WUoi9MQ7ROa0Y+2DQx9fEqrfchN4w2Fuj1q1V2MhvVj4Xp2jgnLK9
2VrbypJvKm0QsxmhtdZg5VHVmcPrrRdl0GNEBzJVcdpVeXUNfU7Q3RjSyutjr723WFDXHRD0l5h4
jDWKPGY99dzX7itLmh6trTPSwaBGpDAd05DBb+hHlKouVaG4rxOTVY9mU5Gp2rM+ugpbKCm0jIGt
iAkmHhjjeRxACZBRYPBccCUZz760OeZvXXOUtHRCWbVMBbBiUmOrklq0gQPI6KttqIVMxDb5Bv8l
PbgXcxZT7NbcPwPagtOvfcftjxkTqjlAmUhZVJN5SckX53wPBBjpnqvF3i78mWqXCW34mloeV4O9
jDPaftHyZmRHG+vbJemVkoFA0VJHsw4iQ1R5hP/x1mRYIIxlvnGzlg5uiTZ4bH3ag5h7pxoz7hbi
m6Hqo+iEAVssI4SJIOOTiOAAB6k18wvdjJuiVlZ6auVMNYLVmQcwGDWzfVZhPLuAPiFqIRGCFxSi
sQLyq8x07Y1uZq09t3TEJeyzIdw2bahHh7bqlwKupMO+NX6JnPn7b+1AWdNFI/ehUyo1YML9ir0T
P8/yiqXiuAmZmQFReM1C8gwqbOMMXZY7EQETe7Dx1vo0aFtvUgZLq/glwk7oV7h+DhiXkokCamxa
8OWqHjKD92bdC55fUlzC10FJ6mbTsiMXCazo551ShvWhTxMt7K/dls58nnqBORcLDuYrSWpbD1Ha
MTbA3lceEjNBUrbI0CjERMK/H5lwcXcM1BgWkIT1xWrTSXudl0fpZXMX7bPJSoqANSkP1oaR0hBX
YxoXSHnFknsL6g2b+sDrLHOUdU/YjSgay2x5SX8dO9HG682lnXzaY4dB/KRK/u5PCXMbz6fLJJKI
EZwsb+X8oi93h4wT6jZjsnLdmLZJXWU/59nmHZk62vKeMgRja+59L9+VgFeYSBn52AXk5I3B6Eoc
5q0v5n2DqvAR+Ol47VOWcibvNJPAgY52EUcKFlyywqpz63VBWdnetLKFVverRqDJ6gihYpSoGvfi
LHVP6tMc8GI68Rq7qsGgaWq55hXItBZxVLh1UzE+9byLd+ng5dsZSUCg95H90CVt85lqpmGuMi6d
18zPxifP0fIApD5vbKEGxS/DE3BG36zx2+WLtGUu7aJZep/MXBOiQa3HUwZkYEQEtx/Y3H/WQHXM
jQGHztxQ91JBg9alGEU6fTCL5flF5Bm+KvyVZ6fD08sPzIf7ARvchmm4iDZai76S5gLsPKSbigBt
qOiYvOM4UNwYD0tL8JgxmoKZLDNCDDC4ixdmXe5Ww8f+A4maeQxVm+zT3jO+Z7Y7v3oRG2AwEcCT
auUkP8x6HJ47254OVV6QeZNmYVAm2gslv3qNhUU+VC2xDme+l9A2Qt0S8BbOxkgmAG6GYqt7uD+K
SJ9/sEUB4QSPojlBt3DTVX+DPOUL72mSaXPCFUxP5EORO3Szknf5wohiHAsuKryho/Cqu+eFVKQW
rpR9Q0zN3oKbGhkrH4sWBlUGjMrINYEWG2mHgvHbNwZDB07zh9ky4wNhBru2d8bt3Jv9usEHfTd0
BYB1rQuvJDpxmkwu2Yla1T0aRfFmUgoiCvKbOdox+jLPlYTk8RKy5nod4kw9ZYN1je2+foTDGa0G
IrgfQ8yUT4UL7zrrxta7r9kH7xMXkqAexfpbJIbxZIXe8xwJ50vXTGJXjnapdvZQlD6fD9zw+16N
ywd/2LM+YoRYiWvToJF18iq2N5ke62dEY+QFhahgH5q4hB4DYXWTpQouDSnvQNB6HBwbUtoLfR2H
8UCaw5iD7YNqlm5RZHf5fqoZjwQaxIJNb9Zl4I16+ywK6b0nROoS5oMZ+r5DqIrdkQQX5vi8q+GY
fR253k+QtrpLK/Svg/LqBeRFRBNzn8oJMOO358aZ03Vv+eJp8jXrNDEue5CG0/7srVF9nRhW1R9j
q2f9Q+KoMDq12A4OEfOhoKrVG8up8IHeNFxLR6Ki94zxjKDdDABGsHtygDY0pnaPSsvZNNCjoC+5
+Y+sHZi6zkm6Ce1JPKRJ2797iQMci4XZlQ7Svh+7IXLx+MR5vWKpWV1cLSQxMKwF1JNO1x4sYvQA
XnbDhqfLXfWWMx4rUNRfk661ArusXshn0o9SV69YQvpNnPI+ZZzwboiI1IW0OWuTbb0NAxAqPnPs
voywMQDrxzEJdFZ0b3pld9e5au91Q4sknyyeWDeQJbplNVrnIW4tfkMQByJmcg0LUHTEVk8aAx7e
KnoSn/PBK5cO9Au+LxeanpOzcQNBBkJRrh0YZWuDbpSzsLI28ehAAjV9doyRVTurwuEK3/rYXNE3
i8p88CLLuTJkaZ9KhZmGnA50ok0at0RZjVvNbfs7Yv/sFd3di6PXxqlQWrI2FoxRVEz21m/z/Il2
sS9WANqyLXCiZD0yTW82lT5qq651ELsTdRBfc4ARW2nq0zOK+f40Nab+RVN8Y+9E5R0nENgqkn4g
ref+g9migK8IyuGvwqpOJob7x9jOsz6YimbYIMrGNBEPpXHsrLR7SBJHX6vQOXgwws4lNpsXvclC
Z2XnwL+6+C0N8zCwbcOjoBj76AX3Tr1ym7Hlxm3wp1T5uB/1SKwsP/a2bHl4HYCWDQ4pIbi+AlLw
HLWdkEnzSchbSeoh2TpW0nE7ZjHb29rNs101WN5r5fOL99WonsK0dLcN8up0w3U47L2UJCOyK+XK
Y+ejjwoYPEJJVjkkKq0hpzen0posMmWIMz+Nyiq3bJ5Gc8v3jAQ0jTHjN86b7zjDnJ9eFg+bBOgM
/Bq/zT7BcNR7X/nhJltKK2Klkcv3Uw2ChvA4WDCps0m0ugKb2KOO6rzubqgMsQ6nrA1Q1/cY4Vxx
Ini+v7ATqcwX7jd51xaZGTOEJJnmmrbEJjXSLh+7fIycx8zXzDmwNV+tegAvK49h7DdpCD3a+swe
+QDpS8ISHDEsb+NT1GfjuZBNs2E1649B2nghPol+uBNMrzh5JzN6c3OIe+jhU2osyyfAxygf53BI
K7aB8baW3XS2G9u+1NgcMPHUtbbuSrs7mmXWnkajnnYeArurYbfNczzkx3qoT5U3j+vaF/V9Dt70
E7qxvkMcpo4GuA12pN4rhdqwdRtiD1xlPaQYFuD1gKGV23TMo+wI4RiBbuLP88TsnCxYgEdFCQpF
OPNjRyLPt1HmDC048jJ2BEW+RJAynynMcD7LTmn550RayZVcqPlei2eVbKIqsbtvXls9w7AtpLtS
SWeFYpdrHG6HcHR2ZCW55C1mX6DKjfEJ8Jkbns1C/2gHvyLuiEIu8XgvHAAAhbzO6SQ3Hk4G99EX
KEO+JDl/UsNKySK8llVTb0mKWLFJCOxq+MI6swwsU3mRe41EVV+5/Q5tzg06/Isu8K+qYx9FNAJL
Njs2mpRflRZ/8N1KiqXQafRyT1QHxb2dpJSJABup3P8wMvhX7aONkpMf5DsWNwLkDPFXaIanKOZr
Jo372+aIPpUFTlvU1Gq8DNZHkyzrhagcqUdnDtxfZzv/3zThPwtGlp++SLvgh6C9QQH9V/1hpU0Y
m6ex3Ku0Es/OQPZAgoCEUgLFeTlq/FSndakHfx26//OvbvxZX/brT7cE4keyzE3w7cuj+8OTjPUL
tmmoyn2DPQqOzBCxTHRlzV4zBcO0toyFYXXb17ZRRbmiK+w8q6aI3GwfWaj8/vkB/VmHtDwe5Lkm
glwM8sb/AjDxhw5U8jKGVYoJrMn4wU5i8QxhlkWkMv5Vy/dnGdLyAy3EfLawzCUz+m/C1yxmnmnr
TbkvcsV2PaYTariNP6TWIpoUZfcZZ7plXaLe68yDUo4ZThhu2KPepXYKmF3jNN84Ncke96xcmIxr
DtJRJVjb9XGLlFWWvJOsuQip1XOn+a5HuukzxbHa+Uk4GgtQ8mFxtnUdvQXw5o/S7of2qTF8u9my
LTeGJigcx7S+zjSRJF96I116FLK/TMxoWeVwTTznLj7cIQO8xjlR/ASHWDyZfkQb19YNX3+T8Oq5
NY5ngE+utlyYOl21oYUPrBW7ZuszyW523rLznPhCdW+VmIh2CAaccdMYXvl+G4DcpsC3F/0/481/
GW8y9dAZR/6/30Xifxtv3iUNtQtOoSr544Tzt+/7bcLpeb8YiDIJKQC6YCNg/p8Jp2/88qtEXfyP
ft3kj7+PMvVfDHLuCeYS3DAOg8H/i179bwcZmzofyhrWjSVg2uVh/PEo6fTWi9s+jg41wM27Gy/V
TIdlZJL5aJFpZNQnltL6szKA3P/haflfjnDH+9vBQffGWAxIg2li5virKDdxiUNHGCAPeQpB3o3g
EgKdYxxG8gwm3xZSW1sz1cNF2NIqc+MTydUvGQOlVU4vM7TkmgXigs0tpQN3zzcmmIhy0aIg+QFo
Py0LcYamM2r0NOnmU5iw0tgUpLrC1iNc13fhbvIood1OMcGblxuKHhAuI4w6AYiqYpN4mdQyncda
m1zYzhDIGFOyJlo4itVCvHfJbTkibeF5cwpQejxMIFIk7lQfpk/CEQ4iYGO4ow8oLFJj5cSWBmyD
HW/UqSfWkJ129MZ4MBBr8Sp97yMzcraD72riVe/DKNnkHefrIqLR7PdY93GBLsw61IBla0rPXA34
2odrLVwStdzIG6LL7GuUt6WcjOiRIGBnCxY3r4mzRBvmbUXTt/qatCjTPhjW8pURYEb3bVSyIn8K
iQizXpnYK2eKFceX0biIlgaPqFps3Y4RUV3kDtsmBpBF9C2nor3v3anclDAJkTq5U12tjKj23mZ6
Y21T0DFuYD/BKXfmdcvfVhBggaWldX9xPfQ3gdQjc585poHlGLbEEGK4V9kDOuNsl6t8gTt7GWCD
baV6wlr7zKlPKh+2tVWjXoyl4A1Dfh8ePdbh2uSHD70zMeOubPlGlS1XLsncgWl3kJ8Taf/QijF9
ZIsGjMEf6zW5kSQJ09QcWvSv76mNqxHUJJ4uVxWHhNTWoxVi9jKM7BGFjHzox7YgcpH4XBqymtiE
wTk2ZXEY/ekZlGOviG3zm2/2wl/MYaqu2SsnBxk50CuGNj+5etYQ72DlQTwn2UvZM8GpkdXtkAz5
nw5scQq4UKVXRo31BzIsG+5+NenM5bw5XrXopY9QS/muid4fvTXg3gEq/qspsudUq8S7g2gkQmkh
PxPhGK+Ox4fKYpK/he3MvcY0ENgQq2ZlDj/CkNjUGb//xq9KfSKRIWo/1EyQ8cyu1IgHayWr4dRb
sX3PSDHbmv1M4+tghtyryJIHpt0OS2nXeEeW7F0Mt4AALwbSqVIJhdIi6In1c/PcdCW98WCXe2nm
Jknc03jJmGPuc/SLDzhGkZv1VfpG0Z++84pmu3HszFPHGGTPqLu6yNmiA8KHHQYhWoxjosz5Wttt
f85bfJyIHIx+FVae+zilLcW5RuOy1Rib3XlMlh/YCjg4RPlI7LNRhdqq8pLkWMCSvqdPas69MpMv
Y8PKYIVIQb+rZJ8QVSfr5w4n6xPtJzJQ0nI3GrEm7zRxKRZrpz21dkmK2NixSdFndxZbxLv51db9
8FDBmNi1sx6t9dT3tqru7Z92j2MeLfL0ZUzhWEY+ecGyykHuhneUtQCDO2S2g28jOCqig/Arsi31
KUBpvaqQYH3vioFaVxbZXo9GkpDtCvQKeVI7lRTuFunpuJ5Hp/4G3q47Ie5J2BvjTHYKa3hISxta
u/Smfak68yGchumtA2LxaYdG/8ATEt6TwUxaozsZC2cCjWfTtgRPjylIeyvdERrrQCjpSvlSJQyn
edn5tGgEVfmurL6D8253MwTthsB6nWWYM7JqyVV7dQ3id4M+n5YAkz6GemqLn7OIfQ0Sa9jxVsbU
TN37DMW1v4P0ckUl4l9EKaI3gpNQ1Nt+vR0Js+hXsCf1OyeRZBmTuHbRylw8IHPuuCgQ4p9L2qkd
c9z7rO4qiOZ8UI9oHum+UWDmAfms4yGRRnSsSvjMkecswYpmcdfV7YrtH0cNoAK8CHZ6FLVlPDkT
o8pAh9oVNLUzfcbpMKLc1pYdSNek6b6BXvFNOu5mZHF25C7xN2Fdiq8p1N1D1tjZrraS5Nlgg/UY
ua17Ee2EWRt0NUvCSdYvTUF258iAlji2Svuoyk7nRjOGxwy9Cg1n2bjnAjX9d4jM6URkcw30orCH
oxbl/Y7pU3+BSmEewTQXW6DD9esAzOE6LhG8cALnnZmM8QM3G+uNJa/Xawv355TINqNbaRDq+NH3
QY7pwgb1VyFoiwF7PSO9hkmZQSywVi4Jwf4SFuwZMh1WTF76jwpCQBb0YjDBs84awaCxVb+GiNU3
5RJD7NlLIrG9hBMXllFvG7+vv3gR5fHGKqP8mxlF3q5Yoo27JeS49wpc5iPBxzEJyH4nQRVMgvsN
6WybXVo6svvUy5s7ueQnd15THtF9AUpoUe+llrQvQ+b2K60vui+eZSO7u4UxN2TbkA9kDt1DFTXe
eV5ym3Wzy7oFD8J17S/BztnQas9xbDvv2Ls5euSSAE1MCmnQHNoVzeQSEg1gugQkW5iXRA8LjiVw
Q9LLJmKEl4hp95Y23d2Sp1E3Ajsw4jIAS+B9yCWiWk/MD/YR5Z0WFfaTtyRZG/ponofWtzgGJ3Gd
6lmnWyiQiJKBXWemsZtb5NBTkSw5QeIOIkV6iAQ7CBUX5bWMhPniemRr0yVk27ou7Z12i972kdMh
AxSkFTNw00qzOqD1ax5cUjY+geIS4G201bzuht5/YuFXbQtE91s9VmiUbvHfOcmLV3kLBRdI/x6y
JSkc6EYZDLp59m4x4izP9LtaN+7aZYzqYwLYGAygfsRdwthTm0gjD5dccjwVVdAsWeVFODXXas6q
q5yqeg+0SuxHgkwCxEBaMNwiz0OIv1+oBcTzaPopHAP8TT+9XOvec4KytqGs3giGdzdayhgRtVvK
76e31B1L2rq4Ba+nbQrmoSKN3bkFs0M/U0xgST/9TCrFbLhZUtwFce5MfIfTJL2It6bVbPMl9T2k
Nt2SZJifulso/OApN12bt7B4XFzs8aOuZrugSBEnBKgfeuLlwyVpnvuu2PZL+nzWwn/VEsPdC7Y2
97f0UjDaBNb7Gtn15PRQgJBn31VpGET4pAX9HflDBzuLjIB3dnYdyqpn24MS1V7hoqJ87ZtpIzU5
PDoKh8cwm8PB0afivgVty+fEJPUzEr77ncI33uBpFjtJss2d5wqK6ZFKFamg0IenXs+iF12W2Ysl
qAEtMqiZfZPDcF/J1j/N0qFaiezwgPmhA6igp2BTiVRjA+f14QH3t5rXY2Smx7RFcrtKeiPpKDH9
cp/XImp+mFCsGqagsp2wUayAgZ7DHswq+xJFlGNc48drzDvLUih2amWsUTGxh4nq8RgXw7yJKPzf
Zsc7pZbzHDnwOzqRXIrENvgtrWMuXeMr6W5iRV5fFtShQxCQmztv7FcF0ewuM+chNteLKXdTmfMH
K7NvoNIePNJEAS/1zhoHGozqGjp12RbDTjc1MDNoJEdahBNpq4hI0+iFlwURK0SDwG/8bm2ykF5p
WQIvOzHvGtt6NxqLDXPfEs1ChOxaSk+RVpLxxOSDDz1+qpDRmdWqdCGhRXGNFK3ztlg4piOr5ft4
ssSrqYqMAPYRH47uFGprEBYYzNrIql925nou2byUVr5zPZRnbD/YqLEC26GZrBjaejs/tN370YkZ
WTuFvCMGTH5ojbsRrh0+5yiQ9xUEp6MtGv0uzlFD9NFgBezWuOYwZSM5JMR7ato5qJDFI+XqhlVV
ttGl0DJudnSL97bOL5d62SaZ25w+oVJt4FTw8f+5Nfx7W4r0x8T4xYTH8egP/9yWxqE1ZUnnJYeU
0TYlHEK/oyLSnXQQ1CJPll7QkVJLFVzZcJz/+Yf/bbpEN06Kn2DCh2jI+KtVdU4K5UxzlRyMkYi1
OVXgrJMsBtjjy8d//lF/G5fa9DMe/1u6X+ySf/k9mRmmzogw/7DELxQbPiMTZOspKn/888/5Gx6E
ESWEBMtn4IBvz/nryFCWExpa6UaHDo/xNvaY0zndLe4saeG0S3yMPVZKTA9W/oE/hI56mKGla2G8
NNchQs7N7SH9Z3707/Oj5dX55/lR2am/Do+Wb/p9eATNACu15QpnMXH/tzbOt38BwC2YSrv8x9/R
B/ovjgEwQReQmHhPL//O76MkByoCg2SXL9AZ4CJj+32q9dv4pvnL3/9II+Cy5VP5P7ZZWhnmR6AP
0OV5GI0xiP75U6sMhw1FHcXH2dbHegXtyenblYU1aFpVjtW/61HuXjSbpVJSTcVlHij7a49JaFD4
Xbox3ER/ShEKTRslRnkfU+TAXNUKUr5ctRv9xDzCLjNWAA8JSLO9kclHCXYaKrYcXMiQdnxCK1Se
9Qhz2KoU2RkCkby6OGB2LPfiXeiG7s6SVJKko2twtjlOdnMSq4NkwnPHlj5cz2BstcDsplatWMGK
kzuWw1dJjBD3lgtayyRICCydIGOeULPHsrYgHiXaMB46/ZuUc/nhona7m6UZUp+NXssVjClxWPQI
mByc+wFBX4RXxs90vHulfjBAPu2lEtrnwOX6060S/95MC+8AcFP9iEYR1rgSKuOaxFUH789UjxZy
vWMqXR3CCiczoaCp+IHaXQ8YcZMbBz4L3BkWl0ukF9GpqWbtky4X3IlBEMRFm+viMCX1W8/wA4C4
cHbI9PqXuGpbPJ4t8RmEjKpvRBRGb0rjgAg625pWzBTSbjUX/rwCMniA5Qi2S+gJ1ToKZDcQwlAf
9TQOHYOH4QsnreBJLrJvmFHbvT8n7dagC/qcsW2fE13da3NkH6VqGb+H83wi7rIPCtttti5RlmKN
PGVCHDh1QvF6RvLNTzCgrniWOv41FmiMsswMl7AbAhTNHX7R0U9XjRF2iIltjcAtPd6xmF1UlVb8
RbYJ9yOTORO52oiegmzU1FjjztWxowhTku/Ae++AZo3tveXPDeEhugnl1MCmEC9siSyaGFcNDane
GRKihWU5Dj+TVHRc+SOqnlWRNfOuwvt8TRx7XFn15J4jVc5r4mhArSkvv6ugjJ4FiiP6uHwg+4JJ
gou6qayiV6ClwqEriaxvCHMsHMBwx3ZupviqSs/3czWjL+tdK1qTNIMnOrf9hyic4mDwtA0pa6RV
TP3aUfYlyfz+k3gdedAV66gh1bR43TfdtLOKeDzNc+s029RvCxRDafhGeGWkHRFJ1OnGL1zjez3o
TYduYegee2IfQiAf0nhvGZcWyALqDohEUX9VE8pvvxqMD6lMQpj6qZ0eCdjNvD1BTQNbb4+KMBFT
QxiYySyAkHjoO11omK9mr8cnzMfWNzLJdND7Fm/awFWMe6qo8L6mru7eSXucdCZr0n+e2c1o+Efd
cAl4yfpsTTtXEupY5B92FPsvDH6/aVg51k6lTOidzvTDrhTLcawUZYHENCze0qhrjCBTZMbyYhXq
vXUtxSDNTauDF2KSyLWeerdlfn1e8gfXVasemD/6jDESPs9YkNB6cYtuvKyagdkxB537rlljDEjW
eEY7cJMtwQGl4R7ZVLnBbMapx/PA8KTsOk40ZTJMJvaR9TQhOI8CLuCuTHQ5rjUfUwFoMaW/435G
kWpxmPbQXLCmF3mS0l9W2eJnqC/SwqpI52q2j7gTLJ5YN0+/oOuqSc00UI5xmIXdAZ9SgWNAG6qv
DGmx+lgaHRLUvQieoz419xZq4s/SdmFlNkba039OGofLDMAPzR87f58k9a3mxfVXGIDDjxpBwvtk
FcadSQPF5nVokOaZSDfDwA/NmnrWD+Wa/JIccuoQHmIArSIw9Oopkk2FZdgfTui7kH9msl47hXu0
qolUYLzI+IqajNI0CQ+p5NgsDavejXr+TLPc7RpF5b3kxqABRAftrjQ5FYGP1mtT6+P8fTYxz2x6
g0TJ0uwYtZZxL5D6e+k9PrGs705WVjtFG1gKt8+XWYuyYj9RlEv9zZsQIYlVrNgMtCRRTE16H46M
CIWfOvdGigh1NjL16JB/+wghJrpyLI6U43I+UEq/2lZRPNYAwx47ownFCu/3Igl1kJdpysPhxkz0
iGZPvnqLD2XVDHysPJBzVx366xXQD8ORKCe0JZHWxQesF5Q9OcWprSKObW67YMyn5NIJv9vWnlvT
izZ5fkl9nYfrSG1rYGXnicnwhMM2FNbKUI1zrg0e/oy47o7Q+HBeqbkNnyxW6Ic0kcMz0C6M/nEf
xj/MWZvuIch2+a7V6vLMOC68+KQLPs28x1mFZvpnldRwFSdloweuSZcK6/mrtNIRPmStzfvIyKZt
ioQJH33bbeqW9FTZ2pxHXWLMJ9HO7iFOmIfkQ3qFvKVWdi3M+7DMGotDVhJwMoeH0knFHQ6rqCQS
yVrYkl15jWaXVG+ez2dVjsaZuB4m05bm7rA6a/eSnGETW/JgP2T+HH8PW5KCklGDzabqseLnEMV0
nJhpPgiphh1iUf/QG13zqsKS8C3D7vd8npxphdpaocXG4MJLRFzNap4mfd2mBPEEnenXD4Op5yw5
UpOIXVZ1BCsmZArVmXXfyTy8w+o0HhouRiiOYriQRvOpl4n/aTSmKDFBEsZNJHP8VR9CSQivVu0K
M9aIrOk5anj7xVzSVmbaAQAmd5v0qUTMTgmC7GdYy9Zw3kWZePdiQqvZxsuhOfiZSKCNDAB8lRKi
fCom/y0RBZ7GPkYKcaqbujMCTGYiZvw6+O8Jergn2/Cb+uooFpp70/VrIpgcRxIdmaLBPwsHs9wO
QxU+AiJO42ThIPg886WYpydVR+sRf8a0NWPH3Vagf4K4KBjLp9HwMBuiRPQN+yonokiL3+zKtJMP
4fARD9BQ6vZGDSTVOGiGRqJ87wxjpH3GjgmwuTvylhVKHt2+YD7wUYfzO2Xv+EVKrfhM+1G8+m3n
Pht1VB0hyTzXhTttcrPGJlc3VeB2ADZd7PFONr9zAP4km+YjbZ13txu6bzjqqSAscn9Xjd29u76W
7h3Xy661kW0GK9fOvDgI8MlmYCbf1j/N2Ua81la1ZMhdm15CBFQC2ZB+/MG0BzkFHUHA9apSfhQ9
e06nNvks5od4pt7BATzYubb6T/dUtEk7/Vv3REaJ/0/d0+XHNwXT4U/mIuxwyzf91j3RJQEQAQJn
0RTrtrX8X7/D43TrF8SgAPY9E2vRH7sok1YJsKaH+QggkL0gg37rogBo/aVL+qeuSXj0X3/qmphB
I1K24M/opmPzwP7cNWVmp3HKxv0Z5aPfx7QNfIBhbZhWnU7FuXcTa2IxlCznc3w7qol4HZ7t5fxu
lpM8yz0O9YKHf6eWk55JqHMeb8d/u9wE4nYpCHzlW+LlujdruTPU7frol5vEb73kAlDBZO61XDTV
cudURtwENn77S7vcSOFyN+m9l3Pl6cW1XW4u/3aJLYLvVzUNw9G6XXIoroo39k3wMPRYA/3ilf5j
Fnv5oxItO0juSiIzuTWX+9Mhb3EJp1OPDBHDLVNeLqqQZE4gMO1RVsgxsdRgqXWMcWPFFoOmhL3o
c5ek44fr5jVs6TJkNTLjg6rrqrlCq4u/1MSRT4FeptXajHoBqMc1nly7jh/t0Uk3vW71RIDqxXhW
0SDOXt28MA7D/WLACFQrqzdZ9JjV/Fy0nSQcavwmx1Hhz+lls9e1PjnXSUFrWlR28zUp5gGLIq/h
S4ai8uINfbzV2ng+qpxxzCpG6rjOes8NUiTXHisCLbkKv0n3WhbdDzJN8SWMJCXFdho00HD2+lAO
5zEuujPBgbAzjdwhSTIfpqdpuXEldXDQUqnce3hv9hOTozu31oez1RTTnumP+YFcoTymvtE+wZXJ
xiBnWLwpRNVK9gXCO5Aw3f0Xe2ey3TaWbdtfyXH78EB5ADRuBwRIipRoVZZldzBkyUZdHdT4+jdB
h/Naikg747UjG5ExQqYhojjYZ++15rpaWOO3jYasCGZDeQMQ3bgD+NJ9QnOWfwPgod7raOF9kU0l
akpLORlEeUe8Rh85V1SjaEbc66Z1ikdDJsOWBm/pl/SVGfRny44MSyVQkKiziWjb90wZqst06qYN
zOWk8VJuHEZOzMifDSNl60T3l2VZWYyS5mseZ4EpyvimbAeVHoDbdMEcFiSLq9UAqQ7rFcX40wA8
51gyX9sRblKfTImIvy9VfFMko23iNpq2BFOCbB8UN72sF9Pc51Ht7FXoAF/TMkqv1ZqOcZJFy/uM
4UcNdyhUnh36BYUXIvInq3IU+eTRcemPZSJs1q84PiQZXUn81qmPKdp6TLRC/SindMIFlqlBbLb9
FR5Vtn5V3Qw3xCAun5q81i16xvV0JBwuuodIZL13EGRIp8ZzMNhsFtW2YyMQ60FmGR3zjmHJCu5J
1LVW1fRkLnaT5Yu2szHZjSW4NAgP4QUYifBCdzV5Yc0gUTyn0WhuhxPZnx7TjuKBZaS+xqdIymnU
qAE7Gwt5cK1e2bFGy5txO69M9jUB3XF0s1ERvZexqfuigeiTs4UEAKTI6WMbxhCtJ6ef76gSjGiD
XU0hMECL95YIi0OPfo3wSgXY9mZQGmvYlugV3hPuoWkbBQ1rcVIYsDzYGigb/MJVSERu04SsJAkj
qKWoXnLcnY7Xi2K6Mha7mLk0VkLa9DwoD9HQYvpJNXzim1yJJh8SQUrVmUID2k4UERDCnXq60XNV
+yjbsOw3iOpl3WxzUdGRutJoXE0IV4yooPe5lWDcC5fw7VnQjZlU8Ml3ITaNWXyIbIzFt93a6NlX
DYan8rDUeqvg43fSYqp9E8/XeCfTKXKeSTAO43IT27k6Wh+KIR0bO3BqS8m2St936cts17WWIV3R
pOTFRWvwny7qb+oAAqZ02o//uYv6EfAWGNmfFXh/fOaPMgD5He96g505PEoVqw7v5R9lgKatZQAw
lLUn+qoMsN6p0EIoA2imQ5Jc3cf/LgPeQUJmDE4nlbLcoc/6N8qCN4MB5MUW8EGUxZpORQDj9nVR
EPYjzauwGU998RKxHY7zLz+djb8Q373t1b49wJvJg5yMvKgnDuCQDczb2evdJwKiE5c+48uvD3WW
8f3cFyZCi0kKUkeDkotq5w01cNbI2bByU0N8mwO+Qd6PP1Flo+US/tlYn9vzYxRXodMBTPv+nFXg
knjqQOs1UfECMs2xiY6nzKYLvUP3s7r8y/4rAXBQGS57abaYj1RRLygt3DSU92jK5iMi8Sq8n5tu
m+qJdWgRTV2nTUUWx5yGDV0ASK7gJQxpdZ4+CIVW1TgYLj6cvEBSdoeRIBqg2pklKEKfX6LovETw
amSPqB8k8usPM/DUYx42pBUveAnGLc3p3EDe1VmpT7mxnJBKWONnRtPsdVBqJJ7T6XKDvt003rN7
JTKE4Wms3I1YVc0yMIYodCnbuiztpnBt+yXt7p9V47/aPWDg5DH/z6vG6ev4r6uvU/Jc/bxw6N8/
9u+FY90LmOAJwGAKYRJs+O+FQ2Uyw8wQZS+IW+zn/OiPMYxhrxsI9tAOon3IAWuZ/2MMo70DcqWx
51hZzkxQ/pai13q7dMC+N3mT8aCxS+F5e/O0NamZL2NUppdS75P5yaxMMrRL0+7MQEVnVboeOJcx
nfcJG+FCuaj0uLbkmttQ7qsxUXfsuOcXibSBMkqtrc3E23c5TqWwv+Kvtn2qICGXZl92kchabup8
nM07JsiLg69s6LGbgSNDAkka6BxROQFEW9LYfQ8ZtrNvBtzAmhFAiZf1fGecI9nEiBz1U45tNJkx
MSlIgGVcqWVxSOhabgjboAk3FBZkI6B5VjbFlzQSmtq5i3WblOV0s67KOsBMBPrSSyH+oDRkrqwF
DrVwjkGmsTvCcst6cHTCN9SiVI/Q8TMatWoD26eVW7up52sLPA5P8jymfFTMykL8I2qNq38ewP/q
AURvhZvlPz+A75lmvSa/Y19aP/Lj4dPEO3bsTO+QryAbX2MNfry1dfMdU+6z9ch1eEDZ1/+YgYp3
zJlcPsewYB2B8jr98drW1te2yRP5453+d17bGI/e7OZZtIkjwZNClWA5sFpfv7iztl+ysXcTUM4w
cV1c+esoVEJLfe+GtWnemKLBsVHlBIdtCSvAMMIrJxGI1odqnE4N9yy1Maxqr6UN3Bm3sZMr+fTR
csjaU8k/l5S5Q5nto6VUx+sOFtULKaUjnCa7LRM4JFoMF0vHTEf4ehXreKN3lWtGQUGs9mHNqf5m
kCleebT+nC/Kyi6YKIAPdmY2AA0jttydnd+SWhHuIoD2vsGYku5qgjm9NETfe5DFisxDuyVJrjZM
5YOtKl8chCd+YeENL2l1nESM6DHhub9EKJVc2IPVfx5ByQUmOy7IsaWIbyWd8xiS0DRfD/0SuuRZ
j4UMjJpvDO9ogWTVsm3yXRVPbROSej6cxUGj+JKwYHxoBxGnJwsvuo8dw36fSJVB7IzIMdnksAI3
xJ6QeAKh2KUprnbJTBOg60qfKzE/hjNxP4rqEp02E012Z5tG6HptNYfZhhSx4QJDcXxcxml6ZGCp
WTthTupFROJ94LLulWtodEH+EbmngE8So/44y0luoqhJ4acQHHpQ2lIlvM1y6n5ThAupXUype8/I
14EOumpGAPYUt4uP2Bw/osjt+VPXz4245pvo6kYnSWry3TyefHqikFJViUlVSeNvtsyx/EZJtm8T
s9/iQRa+1SSEIFWxfdMwMYK2GmeRr8OUvclEIQ9zhUBJLRrthkiMEQlZIQ6hiUHCk9ISLyNtXn/i
oTkx418YhX4H20bky5HmWCr1pXlm36rfQbh6Zo5gcV34Bw5av7RA+FZgnaivzWylWCxlAsRXNdjk
l5SXWL+9vmhxPYcZEnsPnb3jgM2lBDbBiXH2bvo24lot2mDfFXWJ0MuGsFs/EN9kN2x/ARLPZzax
PHOKjWmyW18gMaPPgRcONmQdxS9Fw3iLdCIbj2XuzLRyB/ba7Wq/qk7kpiWXw4pQFmE5Punf4cor
Z3nGxTlfTGcIc4u9BOl+LtR4DwhBr/a8b3PN61CbEvh05joj9rO3ZZQk18kEu34TNwMJYxV7bZ7s
0LEhwdVzApszrXo4dzDDhsuF1ltDTqFpbCqY5YZfk1K5duRXFFV6xlKJM6JKFn1hX01LMZ4QDas7
ZDu9H+MIoaPFtGMARI2OP1fsBMlzlQ/b4czIgvUP5apY0Vk6TbFdx1w/Ophqe8vkJ4XW1yvPypnI
1Z7pXI6Vztapq4x22XYNyMNt1M/V44QcwfScFfu1LI5e7cywluWO/wgLhuqBIT4r0XxnYpqoLv7A
z+Y58gFoBbAwz1GeRlXLb6NifrBW6IyRkD13N2T6UO/HLNaqC0kuku/UinY0wH1fLWGq35jluMZv
maBSgzRiNbN6BhvZ3KS7ZTKcQwo6honiqGCGm7QVJ2K05eJzJHbWTtgGuRaFBHFyrSqwgUAJdEgQ
NwodiGFr9HHuCzfVj5UArmg4ENICJalxC5oxfkg6Q4mvGrnOdc7MKP0iGzt9StVO+QCYdfi02gFk
ICvT5Fkzp8FX0sUICk0o3YWMInNDFxcjvKDjJI/8AVAKmlJD+yA5p55BUzsLcWPsUSyKD5jKVq16
6Zybgz/1IqZDK1RkBEJGhkeA0LBXGrnSkOj50Y+F/oe/syrrnhQyWnX3GvzEh2FcPprcwmxI2pVC
6cKr2AuIyjfCSqD7dOGMoT5uLmwG+WpQLp0e5IqFfKWaxum2DFvzlBPUByFb2oV2BeCkulq6RaQ7
p6mMx6abHiNGMiBMRQIuSEvC3NkMg9q1NKbSqb8qVqziwu7uFvtWKuHnjlN0o01DKHUMU/m8zPvC
QOhOX5PoyCg8NGhWnBM4oj/Cn/5pg/ymDUL34testdu4evn6r4s2fyrZtX8912gXL//7P3988I+q
ytbeoQvU6QxjqdaJ7vq/LQ0/opGKph7T4Wtdmf6OT7BZIfBm3QS9rqkITlApXc6l1t9og9A5eV1P
rU5yKncTeyChEqrx1qDYSBxyhYt6RKG64ZmJqzs30zs89UTcBoluPY7FMFwx50gAh9aPOcShC3XE
XFH1iGmLJc78ujWLG3coyuu8Vx8sMFIMZvMm3Vbcjj7mOzzCGoGdJoLhbYp2CVuKfarzgeDLiYbB
NMon6JpXYsyvDGXc4YwI/U5aSKLGwvIQFTjeIJNvvdonp4LzuGnsuvTgzTSeqjiLN1k6vVp1OVau
ei0YAwPYGp/W5xACpCRGGHcahJ5v7Rr3V7DSB3blnGxj2o20kTfoYL65GWYAbbgNJ4vZZdJvTT27
6ufl2kxnmOr8KWA9HpXPE3HMlV8hcLe67JAP2jNxiI/N3EJ8gnIpi9j4GDbmPpGO8FD3uEHVruMj
Bc9WZzxmQ/5kq6SzAUe8VYFCrGegK4gnRjX3La1BareQ4LYEI1S+Qbip10d2jMp6uI+M8ZZMDrFx
dBFdyNx95m3v7rTYhCI+H7OeCNllBWvTZuHEqOrGtMDfx72+mbLpXsTz7Vibj7GRHaIph6qZEo5m
nezYoOwRZhuYfKE1wLXq5muTF+B2NjqSpmt0bmZ2WOBSe1MXFx49HQhFFSdKj1H7hxbzdFdXYxAa
pBr3K4W+I1cU6Ot6LuPiqddmvCzr5rIbq5l2D2JxUmwDbALXJAledzpd8ng5noNYlUE91jYapCGL
vxlsWANLS66ybDrqXJw94y4QWAnfEEXXA8MskO+dyP3ENRTwlBxogOTgx0QFXkLnPVTz8iBN4LGx
Nd0XquVPczkCUZadT87gUznARc/1iZnEchz0CNBYLJNT1tiPyaR+cRrjvTsm2kbArJhRJC4WiOFm
Gu4XzEHQwzpuVGOP7pLRiuqQPNohyewxwoJ9joORKQLzGM04uMj0A7IaSEPTCyxmrfpQRtqza4yd
B8+F8TdoDMIF7hvZgyTOvxUkISBTRysFIOTeICeBkFssQ1RMSJaEEm80LUkAPXHetVKc2IQ9VnA8
t8K0TrVl2ttu/dyqdYgn5FOjIR6xWs57AYffU7TpVOtK/ZlpmbuxIXn5co26NNbQy3wifnUGb7uZ
Ef7sqfkGLEDWcNEyKLuYBgUxSDznQbPUBWqWesbOkg8H9j/tRldy47kje3MepLjUnIwoVxwRK7EQ
TmGd+m7RGD7O3vEptCsUd4wQcrFLzaZ8gK3xUEyK6LGQtQQ5FDpbpzg8IR76jJxr2GRTHsBJnVF7
JUjGZigB5hRriBgFnsNkktGBIIbUE3Zzgup+XWJjDqiTHiqFwVXbWxbDGYIIylk+l6WOYohiP8Do
yvxpTr16ccW2SEjZ1ecqvNY6upZRye2/pPpzpVW11zYFpfvANnHStS0sNa4bmiyPvVTowRBTIfaY
znvQHf1uWonF8AIfbUUgKWrGi3CQ32CGHUk1/J3V+0+rOO16lx02j75t/SkmEJW72adg5/bmGhhv
YLFbS/JTYjUUf5rwfmoZ/EVve22O/9Rv5p2BCJoXmkHzy0Re/2YP7pqgvsRMOyviUfdLLcMRZ8Se
YHz7myO99SlwJINtvs3BVBoSbzvbo21PRhrWUJq67MkNWQ3X5TjVxnljtOwlL/g3dfvrb0cb4+23
M0jUJHWNpLn1//n5T/SPyCjhFjHd2s+dFQdWO9xXEw+2Ypj7UcG4sn7fPF+OsmV1+/WhDeOvju3C
1oAXQJ7U23g7WCIj6Bmn3LeFNPy0KpzrORTQ01v1SA2Y7VV3eh7badhm4zAcUnxKvnTL1aWGYZJk
mahcjj1YDn8h3Np1CZlm9BvozngcBcu3I/Q1XYR7tUqvQFhtC2u4nYroQbVilIQT8FF6A1jpCExG
Rl5/iog524CSn/1ff9O/uIXQEKokpAkNLsHbNo6eJ6QM6Ga5j/V2a1bqNWSo62IhwvQ3x/mrM2pq
xlpaMWpiAPn6arqjRuPEWe9VlygM6KTXs5bQqc1ZhEt2LH7rAGaKtOIGwNO13anFTbySdcwl+tYM
rMtrqZJmFBCaPh0jpQ0BA/T3iitOKHF3SLo7z6oT2CNRDGZo0qnqLX3eFZFeB1MyJ8ceZfBtmU0P
05rDjr3KPHSJUwSjABoPa/5bmGCiLMliWLXs1W5S0m9htTwAEYR0Qpr7VBv7eLb2cVwmqOqXdfc7
HTOMiBu9X65BARiervN3u47yWVrIpWzgr785kW/6buszj8FlVdsBSNDpvL0+j4utIMNXjHIPvOlc
TkysbFatg64cjf2vL9qbDvv5WJbKe4rAXdsFQ/P6WFKfofxh8NtD8keHT1J89bsF800k1Yo9Zn6w
Dv/Wf7r6W8JwEgNcJN+Dlrw71Ns2mfSNGS64kfTnZDHmXQeOI9PNvavopzF048Au84MyhR9xIn9x
aI57egGCwMlTY89Empesy+pENhlCu+jbAg40sEP6R3gFaT9YMCZ7dWkv80QEg1N/cDr+s2gdgLpz
AnHeom4hhJVgV7ept7okwBghpL7rJ/i/qp58s8hCQxudXQ1TdsgsmhWOSClQtZHqV6uJPqYpx+bx
tip1LInG8psQL/MvnliuhQtjkXUYdZf++qKs4papmotyr+VsFAZMVZsE9Y6nKxnfOeYMEH2Q+vns
nApLYNNspUq7qXhPc+TBoS0VKKKklRYuxJULrfLx3z/CIjN8B+uklw3iFPa22JAAfYpdndmeZCWq
q7Hy7XR+UPXxeWlVD6bJ3WRQHeJSwFCuTNgq1IeZQsyrw7je4RzcoZS/jSzRe6nk/jRrFr5WDCPt
FTP1izB3dzrB7W4th+9jh/+IrfqLh4R3xvo/zXDZvb05R2PU2KATh3I/OqVPiTN59sivY5IfFtbR
b64IJiNO+Zv3sMNbmGUN3ZTzp2eyMY3Z0M2+3EsdZrMGWdYH538IeVO5GteHwQ1tZGgWqNtZptKU
CjDKrwBBYi6pQPpVpVtvEqC1dFxRdyR52+GOc760mXapDM57cqvaDUi+1JvKyvCNun0mO+Z2yucj
ie+8jLnNIiN7wutPlYoAPV2wKfelj1pZ31CuBrDsnG3HJT1vL+mbGn5i8QddxKc0d/hEPQ7w//vO
y5cuJvadsKh1E0S2FoySLqsOZT/eJx0bSSeLINc0bPWsZbyXXaR6s+l6yJ3uIUJfN0pyMAyqNY1+
XlJms7/+i1LwX8JhvSHrHg2VCfx3fYzayTpV9ngvaOR4uUWghyNqQkwaqiU1TK+mJnN8u+ZPS8V6
bFJSuaA4N5cAI54lrIax5wTDV74CN0W8zEQpbubmI9lLt6Nhio1RWbiX6FEP6WEpwOjIiAe46/ID
m+JdEfJmAWXLjcnTIcbuKteszzGio0OmWaehHXxDl/Nm3Rjh1EeV3Ujy+6js88581GXyu/ex+IvH
m1oHv4W6OhmNt96yfDbShlFRsW/t+RlR2G2r8t4b2GaFFo/1Wn+dt9pV52rbzqXSOz/zZdxt57Ed
PbSUz2VTGOinS7wtmes7kD5s7NlRg2nJKQN36ud9rhFxPySQckiPT4KmzKNn4uzcK7S9sb9EvBc7
XBGXJc/BZrGNk66wxqTd/DAYlFuqNOqNUJN+M0Vo7XKHyjpiY8j7MDYqLkhEmW2n/X03sIIiiMS2
wZaUjJuroe9vTWuFl+eguxKZ4VoelyNxdmRrFXBNNGWhDz4/k0VVbyXyJJvdwT5LBMlc7J/yrr83
UEGu1Xxn/3i//tNh+02HzUAcRE32nyeWH7+23b8eIO7/KdLg+yd/tNjsd9g1hWAzrVk6dzB/6R+D
S0d/JywdpRFeY+yT507aj8Gl+k4YKI5sh64RE8q1/fVDNWC/o/wXSI0EA4h1uPl3BpfC+dMDZggY
YKZFZa8hOHqb5B7NJkjvNIrZRNv9EV+ZRQHKJP9ozIXpY5gEK571hnYLRw/Qe8RwP5kSH63duM9i
qcDi5f24lZ0r75gZKax7ufuAWSrfoTog/+cMUIWA3GyR94FVnVbCKq0nW277tA9XuKg5YnsjM8Hy
EEcKf3Dp+Fsrr7UJiSl0MprVco6kFxVO9EErW5dMNmu1HIn00R3HB+wvvDVMRHwflm4geBa2Hv4J
BfPGio6NRiCyBI/Dk51WtCzxRJgNFyVsbq25SaDjL1rtS9UGSFspN0lYp60fT+m4l2CTr5ZxLr2p
BWa7rFhbUAjzPYNEYwuBPF4VvezT3WX95nDX24Bs6MRHoZhv2RJTj8XjXNxFsWVtSUZgSNXyY1TV
2pG0nQ8VNGIvAuBx5Zjz1hngtCqNWvkR6GFsConZ3WWgxK/DSoPXc6b6VmfCbzX3fOPcURbf7Zlf
Mng0A70GCyzAPvv8zhkmIYjGZoWdRVdsG2Wo8bHPsnpPyCrZhrO+0/r4fQR9kHCgmWGXb6NBpTkH
84n1bzEvO+i9vApKhg2OWDovLLByjmX3wWxnWLA184FAGRA1sfs1gBS3pcX1sPpLJkj7DmYy5kjL
7/kuQRZ2D2E5qwd3lB/mbAaoAL7q8ypIOWgxZNhidmKfTcKKfrB82AvRbWuWRonfscqvUF/SOjlT
nd28iG2vLiqBLqwV15mBn1eJ7eFTKENIQGwhAysS0yVe/q/dmR1dzouAyZOQAAPA+TC5ELZSYWzY
aU+X+QqgzjUo0n0JX5Fi95HpYkmGgp1dxGd29XjmWE9npjVjnxYHT9Pj/By0G4jd1pHl3bjLBFUc
atceeC2goE03FJyysS7kFUECn8kO6k/QuZRAH9WvZll8pgar2k1hlc3FsEK48xXHPee21vqFnJ1P
5If094sCtywdwhxsZQjNeylWsrd6pnyHokIznYMG+kyyQ6X62kzQXNAqTTuRHis1JDWzHlh2R8d8
FVSjwQEqnq148bpBZ7GZMCDfDLV+PVrap6V1P6my9yTIy0DaalHvXZGQPWnacHh37OnBU69Mcwu4
eRTWX1XCzmYvXcnnkvqcfCxSot7HOc5VvE9rx1Lo7G9ZO/gbmJUbbXyCuHHEtTFeTBpBsSQAMYfb
9FE76lftmcLuhLTLNr2sPxVnSrvsALZLFbfqinAfVpi7XLHu87AC3ldrdQ/zHaRyfIEFGw68vugO
3qNQQ+OLZDk9QqROsyBpUS17k1pZcDuMMLCNKr4gv08Lmrobac0piq/VwvloymK2vG45ov9R9lHX
xjsYP1Dqha5srZCwLledx21poiakX509TsRv+EXajEcHnbxZdgg1SNYEDdyaEFBkat0QsZuhfMoA
r41xsXGGzNyk6IvxWhrMMqGJ7gY2lJtBK6KrcbBGzkC6LGQ5q9aF1TnyCnS78jBGMMxzdu5M+Iu8
hW6VRBWxX4pRbNP6CPbukV608CvZ6hfTEi6BxZ865pZaXWm50RCebSrAq5qq0Qn6Xbk6F5kYoGHb
srkxXGncU87HGyGYNMcWldRmrpd5F8KdtTdunmWfFoKcPHOyx6NlaqnHAkHEi5PSfOxjphq2K7cM
hzVvWoZTvkTzN/rnAz+17W0MeihHMYGTfQrbZyx3OEDt2M28WJSaX+kqjtVizhkohvIyyfvP68Zr
O3b5sC8XnCVeHlYUQ109jmJTFEn3rJe8bQIbf8ilWYTudoi0uwiyyN5QCnRe6joeKZ10l9tK4cXY
BtsajYzGCzYobTr+GtG0e12W6oU62xqQtSy+EKM5BYJw8KPoRtXjje1s21rVL3vgnMjh7CQAf34b
ioWGRhvBRKrd1vHCdRBEkmaFm9gxPXTk5obBTe67ht4QXqlhYiA8ufHVybiWGqjCatLnjcUjehXX
UQJSirSfLKfYZyDh+paeaAd8H+F27JvjVBRNoC5T+0KSwES3pR4JO84JyDAI/F3Qx17Ixf1CUVlc
RJZ8IUe1D/ps/FIUZh+o5H8Gfc/rRpPxhSPbaN+PZFcUoXMawBR2LUgro9DpKvWDdcOspdhKpT1F
c3rbq61yM8bpNc1658CkA+aOmp9Qyi/bSWS4KKYEb4gnhlZsrQU9i5m5iD+soe82koCWD2ZGuujY
c15vmz6JxGGhbu6v5laNqoC8Gk16ejLByMGIMqNdMpnFqIEgtRlLRejWy12RqK7yOLb6NINlJM6X
zRoNKJL9SrbowAtzZDF2p2nzHo/FnWVLkfrLsFDKtDAfCGcmRGdDThANqZQwF0/ViJiYK22yPLVf
mvd6peOPr1O5fDTqfvpYVOp0sFENH/umbHe4oscO+6TNkEubs+Ggimxk6c9hfJKv3e3nQl0QIbJi
OpkinuaUSQ/1XHogj6I3UAPYxa2z9HSM1KIlpMQKaDCNDG6c6KXRe2XXdqN13c5Osx2xcWwNievU
K4BleVljcIJo9E3bWI2iB3MOazoPCJLxKbJpwVi/DvUWNAUqQyBvJEJl9Hi70c+ozNo4SghOcYD0
uNZaT597F8NpOqhbq12RWM4cA9Vs7R63a0ZQz9yCHfQXpx36izOjHkeOcqE0jaDwC1U2PWz83fea
BeoPctLSJNvMIj+3clzC02OjFz58OvVTa6UMQKZUTW+cWEKacFNE1q4ARVgxQN5hHyePz1HFHg4T
zMUmmwaVWZy04RzLufuY083ww9bVLguob0xbufiPzFfMrWitnYG9GOwUcDQyrsuRLHOSSDdtZQwk
6ygjGLikjQJjUoqTOa+RfFRATb4pmIJfmImpfgzDOMUmoobxJuoNh6y/GbE3t0unbhI20o8s3ktg
cJIY3mpfTBsP6GwTmOdxRSGx5xkccMa5GcO0rgdSJnsogR3tM7wtImb+hEGK8VwW9wH9+qvaGuut
Oxbd5djb1oWIHYxUJSSimzaXfRa0JO3CZhAycLloB4iU0PpzcGIvU+jEn11q7g84VOxjaMYlQfTz
YF+2KqWZH0Za5F4xQTQ2+mw/doXRfkTLhvgksswtMA9QoJOlXtC+XOSGNqH4ZNQmwfYEAECyNmzW
gVx3r/J0nr/q6DU2XZNoT6ynySEZFY1ARFM8DljgQFYggAq3SpPEjt+pwHWjriAzoUSuiO7QCCwx
ll5FGn2A+M/dESjQB9Y0DCREDuNpbpktt3a2CnVHsgEsTPdVVsdPczOijNOryoS6VnVkfmo1MzSa
Q5uimhLQ7l1Dmy4WW31Q7RfE+9Ml2V1I7Bn13cGfsK0N63nKhFhr71HE5I+RBuLMxxjlMmlFgkLn
Vj2oddhsbe7XI+4CcWMs3QjMDlShjhg4UBZLoUlj1sEMAoPaXxWBZYUEENlwQFmai3I7itrapbkC
7lUlYaN28/G+krmxVVQZ4BRO3ycRZLZ0TVhIbVs/skjggC+I26jsASTKwMpnEOa2idechmxNbJjP
4Q3ZmuNQgb2iYlizHRJqlLxQGwookh/ibA2BsM95EGsyxIC7+EWc4yLqNTli0HVCJMY1T+K8qf1n
///b/T+M/1/u/5P2uSrbpPxZXkP+4PqpP/b+jnjHAsYsCVmww4ziJ3mNq78jnhNtsktHgDbNT44B
E8cAxCbT0fiJvloG/r33N/V3bNFtIFAEIKjO3wQ3ve4KI6tB2m+hjjeJYDxrgF53znVNjbOe3N8j
+xq5l4U2XVsa2adQDwhy65gjfjet/Zdt6O8HpBmiQiOzVEdob+Yn8Kr1GjKIdTQs3fG1YQRd4PbT
tcgdbnPePKefLshv58F/HM8UnC8XxxYt6ddfEFMxWxrdNo92FYun1OUAeCa1+9bCOPrrQ63juv9r
eZ8PxaXmWjN3RGr+1swt45F4x0wzj0B9rKfETuXe6hZCGpCqkhG7LO6DnaWkr4ZE6P760K8bON8P
rQmLu8FBevWnGfvYsHKoijSPrU64WOkQ+IL2uKRzSBh4sfn1wd709s9H4w7U3LWIRwK23u0/T6En
cB2UQYl5HCsGWB6daHXwxlRlNDl0Ni/a0kjr+FAQRUx2pYyH9tHUKkLYpxy+p0rBfvnr3+jPX59e
mCOE6miEfJqrMeDnXwgTKiicKDSPzsimeoOMI9mpIMx3/5/HwjGIvI1bmBvnzQ0V0frJY4h6yFdH
cNWm0r6wt55u+zUk/Ndfaz2Pr28ogaqXvhxYAiYob8daKGrWMN3ePGL//9bqiHSIY1d+czX/6tyx
CDEa4mCsUm8upkrbwe703AT4Sfpf6gzEh5zHDRpJ4on362+krWfn7VfCd6npNPI5hW9H3g524GFR
NOOIJ4+0EmPgmFqo4CQ6R/U5TUa+u5h5SBN3up3jzrhgEmFc/ObXeD2dWu9gfFose+r6qJq0+F/f
MCHjsTAE63qc8OOB9C7p3DVr0HMN33ijEuNeBFmmoz2bF+aY/vnhtSg3dqwgcv/r3+avroC5qhzd
9Ur/SUiS5dBNiqzm4SXs9RZt3Oidkz5N5g7B3z+UoJlsaZhUDf3tHTXVjqyk3RjHBG7ZLcznVZGX
Tyz1zpr9+OuDvX63sHyv0lHVRr2pc7g/3b513FU5XAaYYhg/kXUp9HNKIyeU4Zz4WM6sDr8+ovZ6
CV4PCehwZWmgZeUCv2Vq1vDhdeBM7kFlK74j+hMZditbYDBox2+TNuS6nrPN2fDo97gD3KCYkDrY
RDKMPlaFZg8bT+7PK0hnZnXLDaATMhrGCjroRKt+d5JwCL56JBC7CZvVlBsRiSsTh7eKpdKZUnNi
A3doc7XYqku8bKtEKIQytFlPUkIxT9GG6HNZEcyY1rMINP6yGykV8mJxKfA7knrGhQytqIOBVXQv
E5AjuunxwnOlM8KKfVWm2uBZGqH1HlsF8+kc4Y66TO7VlI9JlUhTGzaPJBdONy5GPW0+dbRdjxCR
jYNMOYFn1uA16Q+KDHBnuQ9Mw5SUGWzYaHuttfirWzuWo1+4scggrCUgECMCFfEHlA3HcDjToo1n
aB2OqoLaADzs0a0kCDeuVm6hqdWfZirtZaeE6N2ANxvVsQVCIv1ZamV8YHfavWRp3nxCZKvXh0Jb
g5fo4F5DZAQLT9xHlHzWZpdLZi+GWKE9eJkemhy9UNll4ilLdO52k5700wwA6aU9xyiJYbCeijnT
n+sl1PdDYze3UkC5tUYCK+0kMgeP9XfAr4XtpaAB8P+4O5PmtpEkCv8VR9+hIHbg0B0xIinJ2i3L
8nJBwBIFFLHvy6/vD6ToFiVLdg8YMYrBzSaVABNVWVWZL9+T5WuJwsCJ1lrWqeZQo4Xbrr0KHeHc
wOcrDh1VLe7yorQgpobTvuwH7UgbAcwrVB77G6XWi7vU1nhPkdHYNzIcI3cByBwFrBoqRH0BQd4U
1QL7pko7vgV7r/redmKsRMtOvu5L/KaRmcnWK2rMSn2QFgZQnS7y8+WRp7WQu3emycjWfAP+xogc
uHnsDxsTaWm2l14W2acTdFGv4Iil8BhOJGjUOYTK55mA5m1G1lR3TSPAm+T6U9IfCZrXQDkc0zhO
h3gp0aFTHBZanYWHSqvwMKpuBtE8L1kXjcRn/iUTr6MBrbfkc1+KQl6lHiGU6yRWRqNPp7HelAFt
LPtyTBEfzVDJvikQa0TaqAR6TGKzvUxli7WoJBvfHnR0kyv7ZUylbZqqXg/lFknGqSwi3a2TTHcN
v4JIu4hzO+TwJ+cfPbVXjnoaY82Z4hnat7iu42urF91ZmJGcI1OewN4uhbLF0XOSH4swqZGpHFSN
i7BtYYzsk2o2KRzjGnCdAC5sWIiy0dvQndODPjmJNB8AZhTY9pSkFCl1ylkoGPbddUBNGxlDP01R
k+xgh2RM0unEof1DmRYWqHanihaJnpf3ltYn78kSVeeA8CqIstChJi0eEJmmfUjg4pSK3ACU4ukX
Iwzy4qDQO+O27U15ViBHckqfVO4dwGxsAiep4CKEISM+rJMqObcpUwAs7gv/m6dKMIknJdlzDtOH
Wdw5J7Q3mdmhVTTGV+BiVM3jtP9mUDI7VjU46fchouy/oUsXcBZWetS0al6j5eigXoMm/rakOlXO
4hoZx2CSm4fDZpQMTguZ/CzPI2mesQccmoOjg8hSwGP74MTiZOJcVWSv4NnK0vfL3C8OOr3qFo6X
NHNfEtIHNImjLyKoabEhvYDcnqDcnhWCFsncpaeZ+SF6aebQzTWt6lw+iDjGL3NLOgd5OyH8q06C
7GuukoUyzFBN0LscSh76fk5u16Opv2jT5pSdrnVEH3inz2IBFEdzAEcNIkjODLFMcqVo6k1DagAD
CzelmyipPqXolqfTOi4OqgHUFvuT29Aski92KJR9YcvtQSE56gwysQnU3GX0gVUJiHlPeD81tAxu
bW/CG4VseXma0KVzOSmr9BKMC4NaMtiRuZ2DQLikLJkSBYzc7TxJS2V5AkJ6yGSpLTrXRNvyzstp
lZ4mvS1fd2D3YR4saxtR4QqVbasi6TMPhD9wvifZhH4f00H7WtGl5Ksja+1l2GbS1OxQrispvcAT
WekOLKeKhpR8Hg7W5DYtDoHLEIKIxmzM0oRo23KOKoolWziDwul1nWpM/crXsyOthQ/wSJeD9Gua
MmyHnMdQPg7jEOq6zGM/58MtLqsJnPgANYo0+kae0Ervu7TW9ovaLEl6mGUxj5das4isJvOmYGD0
z7bh2O9z3y6OQtI5/n7cehDOo4fufy/q0l2mOsknTXje1EEzt/gSUjeTPoo+TdQjqO9Ic+dLRFBC
Ecz9pkF3AOG3AwCt6acevkVz3za15hM15egK7Zx7Jey/AJiWL4ISaD1xlSYRxc6ruValyp1X+t5d
L0Tz0atM3hwzfjnP6sCz9zXPbEA1+SKAhzMszGN6skA/tU2Y0nxuEMenAQ2PzRFdepMTLUu6s6wg
eWb0raAhE/oq6re8BRqnyCfcoGXexnP4FMOzNs+1CyTPw4sMid+rSFgZvLcyZZRaCuckYtXvNCDU
JyVUGAjCO4ow9mmEF1Nq9CgFVHAu70dZSLiALX62jCztuGvq704qNR+b0gsgdK0mZzmp/G9BYwTe
NEfzlLVy6NrMYLI6twEEwsyoq8cSClRwh9Re4SqiSYFcUS+Emr86kY2J5OxrJSjhQ5mQdyCxmaXX
TVYUyDuhFCaHHcbqtRGkSCDHav8xFb5zOumq/gOiX7QmQ6f5tQphu5pPikITx61oW31qJRPJQFG1
sYJzo5006aHtV8URp1zpdAkPwCd4iBV7KgUogw+Z3klwVDF4zhtW+Hu5zoqzKk3rw5aF8ASpxAju
WNt3qD7KHC98gtsh2GNZTFN2FtLUq836g6fUZJVjdD1A1xPyvgZtCRC2C/XTViiEUVAAIHgyWrKb
mRLlFdxEcaKclWbX6/udnckWHLGmRkCUm0WigHI+sOkroUXR095rWoYOWWggg16Z4qqI5OwTzSjF
DWIi2rxu+wB6IxKfgWlo+xpt0ENBbWmCdGtMMUU4zL+bRCXrUDmh/cCBmSycabjqsu45p8D4ZOZI
GTviAhLw9tMkb6QzXZRUioSKAoEFOxf8t2msH2SFqTfTRBF2cVgxdu8duo4/p5Za3ja6Y94BBjbE
wSQ1qgL9DhmY+TIJoUpzLDW5p2swE7Pch9z4CG7ae91vvctiGYG570VRHqtNS7t5ksQZaAoBNa1m
5qi0sTpfSGGznCtI/5Qz22PP7vVd2+7T4ku/il5ppUXbEGpUkmbWX2isSKqp6fXLC9TeUfpyqORe
xHaIhgmZYOmDL6m8NeQUZWRU0iZsq5vWR1dGW59g/29yoQ8/ZFAmnK86/j5Ui7y7WhTMmB/chMOn
l4mIy+vkv/vSpq3v54Yeeg1/kV1VYDPgXL6Frlo91OqJX7MRurBFVneLP/9Q9T0dKpYhhTkgW+F4
+ONdmNB9vf5YMu09tEIBT5EbWl0cvrjhIye95IbXf+Han69/57Vf8E8zJvmdZxizf+sFDVlIViLS
zusfOWhUPvaChRfo1aTDADHD1fU/8sJtUsXlMBo98ZTog7TT74yEJxYejQR7T6fpB6IGEijDRbPF
Yx/YsPOsxCZJs6yu9Q3f0EhQNEUlXfY7XnDv4DebET5zcVvyO3/MB0YCeXVOPkyI1fV0JCh7ZMIp
52n/eOltzQcF4MV6kq5LCj8izL+ICpq2Z4H3gKt1DXi3SRM9HgsWWhkEDBMo/HosvLmoQGZdYQCP
HQuWTSKMVMr6Itg+9oJp7llURGwyjmsv4KU3NhZAoo5dISiX2XCWair6J6vrSVww9T2wugDLAb6u
rjc3FlQYi0kZjxoLqgxzEqVEC7GX1fVkLBAdVTzEWKAaOVxvbiwMXZa/uUa8GB1VwNZ0oVqa/XMv
WOoehIsqNZ2HObOegm9ojeD1PSOx+7e7BcXa0219aG5cv2qbJtPHcQFIumaxQigDl+VwvTkv0AnC
M4+bEOaeomtER9le/8gnE4JVCOkkk0qV9uCm3w+OvzFefuzEp74I71Z7cLEofrZVf+kLm73n888f
9p0rpg9q0FtfHLbk63uvd6DDv//ami+rvfGjDzd75dV9Hv784Qc+v/XWvTa/avOfR2KRu/mt360+
6B4e89yN2Mf/J3S/u5H7GEbBFGXg/fMkf/6x9ZyP3v8vDD8hhIf7lV3WaLu56JN4+4Ep3+3CcODG
hVtsLA2vESwcw3PsI0/dEHqMPBZbT72eS6NtJ2GSu3dbzJk0qbOWjrccx4vbUtxWbHTXxgaXAI1k
iRprfLYI3cbNFxtLg2UoZ3bg7M3m/F1y/26ahFX0fdvtNGHuYBQe4HVxt/U+H1aIsZ45XCR0NW1b
Xq/AYy0f4XEhHnucDvihUDvW8Ps7198agLJmyjsIIe+hpYkTsT0j16f20Y8c38Hisu1lur85tI22
nDRPzNoWuZGxZk+exyYQPvIODPNk1W3QbSytwh6btR1MktOkEsUzN9NWv4OxceaKeCt6UCraxfJy
5pJFfkrbNWFbtvHPT3NrP3ZEr62IZ25RuLekxhdluTWmAcNou3CJuPWF525BIh8O9WNH35lgLSiS
cmtkw5k89LKPt10gdARVaLoVmxRQijuy/pKu58vcub/3PpO4fBJDBrgNG+SxLnlNTmfkQ58vand7
3SL3pe5g+zSQeB+5UVr4YntZx/6QHB7vk+bd8SIvFluRiuKwvCPjLzOQj3Z58+5rkgcbHwwRlude
8SuPNZ3kpf9u6uYJK+X25Fzn+Ed7fXWDmRs8nfvgpUgKjDV/gWD9xsrKLetM7GizQciOZPtUQ5LX
3kGQfZkqe+SrvFzEcdGFtfvkmPCQkBzrkl9RUo58+o9J9cJAJIc2YFHHPv/6Bs8H4mB+B+eRa7y/
KIrF1pZCBae6g8h4vWi3T5UPecWxLvlUuv7GscPkgUBkIEYfa/ZmkUesbBtDK8ssxTtYi3/K1wAs
cweB5LPLuhN70AhsP7el7WCL/EuyiZGT5/NrzSxjbcMY/oIiz6uWf5Zp+lG+fZ5/2pRlf/Zn28m1
4Ru34cLN//obAAD//w==</cx:binary>
              </cx:geoCache>
            </cx:geography>
          </cx:layoutPr>
        </cx:series>
      </cx:plotAreaRegion>
    </cx:plotArea>
  </cx:chart>
  <cx:spPr>
    <a:solidFill>
      <a:schemeClr val="tx1">
        <a:lumMod val="65000"/>
        <a:lumOff val="35000"/>
      </a:schemeClr>
    </a:solidFill>
    <a:ln>
      <a:solidFill>
        <a:schemeClr val="bg1"/>
      </a:solidFill>
    </a:ln>
  </cx:spPr>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svg"/><Relationship Id="rId3" Type="http://schemas.openxmlformats.org/officeDocument/2006/relationships/chart" Target="../charts/chart3.xml"/><Relationship Id="rId7" Type="http://schemas.openxmlformats.org/officeDocument/2006/relationships/image" Target="../media/image2.svg"/><Relationship Id="rId12" Type="http://schemas.openxmlformats.org/officeDocument/2006/relationships/image" Target="../media/image7.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image" Target="../media/image6.svg"/><Relationship Id="rId5" Type="http://schemas.microsoft.com/office/2014/relationships/chartEx" Target="../charts/chartEx1.xml"/><Relationship Id="rId15" Type="http://schemas.openxmlformats.org/officeDocument/2006/relationships/image" Target="../media/image10.png"/><Relationship Id="rId10" Type="http://schemas.openxmlformats.org/officeDocument/2006/relationships/image" Target="../media/image5.png"/><Relationship Id="rId4" Type="http://schemas.openxmlformats.org/officeDocument/2006/relationships/chart" Target="../charts/chart4.xml"/><Relationship Id="rId9" Type="http://schemas.openxmlformats.org/officeDocument/2006/relationships/image" Target="../media/image4.svg"/><Relationship Id="rId14"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xdr:from>
      <xdr:col>0</xdr:col>
      <xdr:colOff>6350</xdr:colOff>
      <xdr:row>0</xdr:row>
      <xdr:rowOff>19049</xdr:rowOff>
    </xdr:from>
    <xdr:to>
      <xdr:col>31</xdr:col>
      <xdr:colOff>423333</xdr:colOff>
      <xdr:row>3</xdr:row>
      <xdr:rowOff>96211</xdr:rowOff>
    </xdr:to>
    <xdr:sp macro="" textlink="">
      <xdr:nvSpPr>
        <xdr:cNvPr id="3" name="Rectangle 2">
          <a:extLst>
            <a:ext uri="{FF2B5EF4-FFF2-40B4-BE49-F238E27FC236}">
              <a16:creationId xmlns:a16="http://schemas.microsoft.com/office/drawing/2014/main" id="{4E44D19D-525F-AA19-B2DF-0A84FB4F78FB}"/>
            </a:ext>
          </a:extLst>
        </xdr:cNvPr>
        <xdr:cNvSpPr/>
      </xdr:nvSpPr>
      <xdr:spPr>
        <a:xfrm>
          <a:off x="6350" y="19049"/>
          <a:ext cx="18312438" cy="654435"/>
        </a:xfrm>
        <a:prstGeom prst="rect">
          <a:avLst/>
        </a:prstGeom>
        <a:solidFill>
          <a:schemeClr val="tx1">
            <a:lumMod val="65000"/>
            <a:lumOff val="3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203199</xdr:colOff>
      <xdr:row>0</xdr:row>
      <xdr:rowOff>114299</xdr:rowOff>
    </xdr:from>
    <xdr:to>
      <xdr:col>23</xdr:col>
      <xdr:colOff>529166</xdr:colOff>
      <xdr:row>3</xdr:row>
      <xdr:rowOff>38485</xdr:rowOff>
    </xdr:to>
    <xdr:sp macro="" textlink="">
      <xdr:nvSpPr>
        <xdr:cNvPr id="4" name="TextBox 3">
          <a:extLst>
            <a:ext uri="{FF2B5EF4-FFF2-40B4-BE49-F238E27FC236}">
              <a16:creationId xmlns:a16="http://schemas.microsoft.com/office/drawing/2014/main" id="{8F914343-8DA6-B5EE-8C98-22409A903858}"/>
            </a:ext>
          </a:extLst>
        </xdr:cNvPr>
        <xdr:cNvSpPr txBox="1"/>
      </xdr:nvSpPr>
      <xdr:spPr>
        <a:xfrm>
          <a:off x="4244108" y="114299"/>
          <a:ext cx="9562331" cy="5014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Georgia" panose="02040502050405020303" pitchFamily="18" charset="0"/>
            </a:rPr>
            <a:t>                		</a:t>
          </a:r>
          <a:r>
            <a:rPr lang="en-US" sz="2400">
              <a:solidFill>
                <a:schemeClr val="bg1"/>
              </a:solidFill>
              <a:latin typeface="Georgia" panose="02040502050405020303" pitchFamily="18" charset="0"/>
            </a:rPr>
            <a:t>  </a:t>
          </a:r>
          <a:r>
            <a:rPr lang="en-US" sz="2400" b="1">
              <a:solidFill>
                <a:srgbClr val="00B050"/>
              </a:solidFill>
              <a:latin typeface="Georgia" panose="02040502050405020303" pitchFamily="18" charset="0"/>
            </a:rPr>
            <a:t>Greenleaf</a:t>
          </a:r>
          <a:r>
            <a:rPr lang="en-US" sz="2400" b="1" baseline="0">
              <a:solidFill>
                <a:schemeClr val="bg1"/>
              </a:solidFill>
              <a:latin typeface="Georgia" panose="02040502050405020303" pitchFamily="18" charset="0"/>
            </a:rPr>
            <a:t> </a:t>
          </a:r>
          <a:r>
            <a:rPr lang="en-US" sz="2000" b="1" baseline="0">
              <a:solidFill>
                <a:schemeClr val="bg1"/>
              </a:solidFill>
              <a:latin typeface="Georgia" panose="02040502050405020303" pitchFamily="18" charset="0"/>
            </a:rPr>
            <a:t> Stores  KPI  Tracker</a:t>
          </a:r>
          <a:endParaRPr lang="en-US" sz="2000" b="1">
            <a:solidFill>
              <a:schemeClr val="bg1"/>
            </a:solidFill>
            <a:latin typeface="Georgia" panose="02040502050405020303" pitchFamily="18" charset="0"/>
          </a:endParaRPr>
        </a:p>
      </xdr:txBody>
    </xdr:sp>
    <xdr:clientData/>
  </xdr:twoCellAnchor>
  <xdr:twoCellAnchor>
    <xdr:from>
      <xdr:col>5</xdr:col>
      <xdr:colOff>96211</xdr:colOff>
      <xdr:row>18</xdr:row>
      <xdr:rowOff>115455</xdr:rowOff>
    </xdr:from>
    <xdr:to>
      <xdr:col>15</xdr:col>
      <xdr:colOff>115453</xdr:colOff>
      <xdr:row>34</xdr:row>
      <xdr:rowOff>182802</xdr:rowOff>
    </xdr:to>
    <xdr:graphicFrame macro="">
      <xdr:nvGraphicFramePr>
        <xdr:cNvPr id="5" name="Chart 4">
          <a:extLst>
            <a:ext uri="{FF2B5EF4-FFF2-40B4-BE49-F238E27FC236}">
              <a16:creationId xmlns:a16="http://schemas.microsoft.com/office/drawing/2014/main" id="{15F0887F-DDBD-4298-BA02-929C53C160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38485</xdr:colOff>
      <xdr:row>14</xdr:row>
      <xdr:rowOff>9622</xdr:rowOff>
    </xdr:from>
    <xdr:to>
      <xdr:col>2</xdr:col>
      <xdr:colOff>221288</xdr:colOff>
      <xdr:row>24</xdr:row>
      <xdr:rowOff>0</xdr:rowOff>
    </xdr:to>
    <xdr:sp macro="" textlink="">
      <xdr:nvSpPr>
        <xdr:cNvPr id="6" name="Rectangle: Rounded Corners 5">
          <a:extLst>
            <a:ext uri="{FF2B5EF4-FFF2-40B4-BE49-F238E27FC236}">
              <a16:creationId xmlns:a16="http://schemas.microsoft.com/office/drawing/2014/main" id="{0B0B3A03-8723-E870-6DCA-CC3195B8BA0D}"/>
            </a:ext>
          </a:extLst>
        </xdr:cNvPr>
        <xdr:cNvSpPr/>
      </xdr:nvSpPr>
      <xdr:spPr>
        <a:xfrm>
          <a:off x="38485" y="2703561"/>
          <a:ext cx="1337348" cy="1914621"/>
        </a:xfrm>
        <a:prstGeom prst="roundRect">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3</xdr:row>
      <xdr:rowOff>153939</xdr:rowOff>
    </xdr:from>
    <xdr:to>
      <xdr:col>5</xdr:col>
      <xdr:colOff>0</xdr:colOff>
      <xdr:row>13</xdr:row>
      <xdr:rowOff>151002</xdr:rowOff>
    </xdr:to>
    <xdr:sp macro="" textlink="">
      <xdr:nvSpPr>
        <xdr:cNvPr id="7" name="Rectangle: Rounded Corners 6">
          <a:extLst>
            <a:ext uri="{FF2B5EF4-FFF2-40B4-BE49-F238E27FC236}">
              <a16:creationId xmlns:a16="http://schemas.microsoft.com/office/drawing/2014/main" id="{6010B623-944F-2236-965E-A0E609A88197}"/>
            </a:ext>
          </a:extLst>
        </xdr:cNvPr>
        <xdr:cNvSpPr/>
      </xdr:nvSpPr>
      <xdr:spPr>
        <a:xfrm>
          <a:off x="0" y="731212"/>
          <a:ext cx="2886364" cy="1921305"/>
        </a:xfrm>
        <a:prstGeom prst="roundRect">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255516</xdr:colOff>
      <xdr:row>14</xdr:row>
      <xdr:rowOff>1</xdr:rowOff>
    </xdr:from>
    <xdr:to>
      <xdr:col>4</xdr:col>
      <xdr:colOff>577272</xdr:colOff>
      <xdr:row>23</xdr:row>
      <xdr:rowOff>173184</xdr:rowOff>
    </xdr:to>
    <xdr:sp macro="" textlink="'Pivot table'!J19">
      <xdr:nvSpPr>
        <xdr:cNvPr id="8" name="Rectangle: Rounded Corners 7">
          <a:extLst>
            <a:ext uri="{FF2B5EF4-FFF2-40B4-BE49-F238E27FC236}">
              <a16:creationId xmlns:a16="http://schemas.microsoft.com/office/drawing/2014/main" id="{B26019BD-8C88-AD97-DD77-ABB1CA441906}"/>
            </a:ext>
          </a:extLst>
        </xdr:cNvPr>
        <xdr:cNvSpPr/>
      </xdr:nvSpPr>
      <xdr:spPr>
        <a:xfrm>
          <a:off x="1410061" y="2693940"/>
          <a:ext cx="1476302" cy="1905002"/>
        </a:xfrm>
        <a:prstGeom prst="roundRect">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i="0" u="none" strike="noStrike">
            <a:solidFill>
              <a:srgbClr val="000000"/>
            </a:solidFill>
            <a:effectLst/>
            <a:latin typeface="Calibri"/>
            <a:ea typeface="+mn-ea"/>
            <a:cs typeface="Calibri"/>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i="0" u="none" strike="noStrike">
              <a:solidFill>
                <a:srgbClr val="000000"/>
              </a:solidFill>
              <a:effectLst/>
              <a:latin typeface="Calibri"/>
              <a:ea typeface="+mn-ea"/>
              <a:cs typeface="Calibri"/>
            </a:rPr>
            <a:t>      </a:t>
          </a:r>
          <a:r>
            <a:rPr lang="en-US" sz="1600" b="0" i="0" u="none" strike="noStrike">
              <a:solidFill>
                <a:schemeClr val="accent6"/>
              </a:solidFill>
              <a:effectLst/>
              <a:latin typeface="Georgia" panose="02040502050405020303" pitchFamily="18" charset="0"/>
              <a:ea typeface="+mn-ea"/>
              <a:cs typeface="Calibri"/>
            </a:rPr>
            <a:t>AOV</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i="0" u="none" strike="noStrike">
              <a:solidFill>
                <a:srgbClr val="000000"/>
              </a:solidFill>
              <a:effectLst/>
              <a:latin typeface="Calibri"/>
              <a:ea typeface="+mn-ea"/>
              <a:cs typeface="Calibri"/>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rgbClr val="000000"/>
              </a:solidFill>
              <a:effectLst/>
              <a:latin typeface="Calibri"/>
              <a:ea typeface="+mn-ea"/>
              <a:cs typeface="Calibri"/>
            </a:rPr>
            <a:t>     </a:t>
          </a:r>
          <a:fld id="{7373FECD-C784-48ED-940F-ADEAD7EE6F40}" type="TxLink">
            <a:rPr lang="en-US" sz="1700" b="0" i="0" u="none" strike="noStrike">
              <a:solidFill>
                <a:schemeClr val="bg1"/>
              </a:solidFill>
              <a:effectLst/>
              <a:latin typeface="Georgia" panose="02040502050405020303" pitchFamily="18" charset="0"/>
              <a:ea typeface="+mn-ea"/>
              <a:cs typeface="Calibri"/>
            </a:rPr>
            <a:pPr marL="0" marR="0" lvl="0" indent="0" algn="l" defTabSz="914400" eaLnBrk="1" fontAlgn="auto" latinLnBrk="0" hangingPunct="1">
              <a:lnSpc>
                <a:spcPct val="100000"/>
              </a:lnSpc>
              <a:spcBef>
                <a:spcPts val="0"/>
              </a:spcBef>
              <a:spcAft>
                <a:spcPts val="0"/>
              </a:spcAft>
              <a:buClrTx/>
              <a:buSzTx/>
              <a:buFontTx/>
              <a:buNone/>
              <a:tabLst/>
              <a:defRPr/>
            </a:pPr>
            <a:t> $21.40 </a:t>
          </a:fld>
          <a:endParaRPr lang="en-US" sz="1700">
            <a:solidFill>
              <a:schemeClr val="bg1"/>
            </a:solidFill>
            <a:latin typeface="Georgia" panose="02040502050405020303" pitchFamily="18" charset="0"/>
          </a:endParaRPr>
        </a:p>
      </xdr:txBody>
    </xdr:sp>
    <xdr:clientData/>
  </xdr:twoCellAnchor>
  <xdr:twoCellAnchor>
    <xdr:from>
      <xdr:col>0</xdr:col>
      <xdr:colOff>9621</xdr:colOff>
      <xdr:row>24</xdr:row>
      <xdr:rowOff>67348</xdr:rowOff>
    </xdr:from>
    <xdr:to>
      <xdr:col>2</xdr:col>
      <xdr:colOff>221288</xdr:colOff>
      <xdr:row>35</xdr:row>
      <xdr:rowOff>7497</xdr:rowOff>
    </xdr:to>
    <xdr:sp macro="" textlink="'Pivot table'!S19">
      <xdr:nvSpPr>
        <xdr:cNvPr id="9" name="Rectangle: Rounded Corners 8">
          <a:extLst>
            <a:ext uri="{FF2B5EF4-FFF2-40B4-BE49-F238E27FC236}">
              <a16:creationId xmlns:a16="http://schemas.microsoft.com/office/drawing/2014/main" id="{DE1EE856-ECF7-9D26-D9B2-E3F668765C64}"/>
            </a:ext>
          </a:extLst>
        </xdr:cNvPr>
        <xdr:cNvSpPr/>
      </xdr:nvSpPr>
      <xdr:spPr>
        <a:xfrm>
          <a:off x="9621" y="4685530"/>
          <a:ext cx="1366212" cy="2056815"/>
        </a:xfrm>
        <a:prstGeom prst="roundRect">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i="0" u="none" strike="noStrike">
            <a:solidFill>
              <a:srgbClr val="000000"/>
            </a:solidFill>
            <a:latin typeface="Calibri"/>
            <a:cs typeface="Calibri"/>
          </a:endParaRPr>
        </a:p>
        <a:p>
          <a:pPr algn="l"/>
          <a:endParaRPr lang="en-US" sz="1100" b="0" i="0" u="none" strike="noStrike">
            <a:solidFill>
              <a:srgbClr val="000000"/>
            </a:solidFill>
            <a:latin typeface="Calibri"/>
            <a:cs typeface="Calibri"/>
          </a:endParaRPr>
        </a:p>
        <a:p>
          <a:pPr algn="l"/>
          <a:r>
            <a:rPr lang="en-US" sz="1100" b="0" i="0" u="none" strike="noStrike">
              <a:solidFill>
                <a:srgbClr val="000000"/>
              </a:solidFill>
              <a:latin typeface="Calibri"/>
              <a:cs typeface="Calibri"/>
            </a:rPr>
            <a:t>    </a:t>
          </a:r>
          <a:fld id="{B472A872-849B-4B4E-AC85-C06E6DE3299B}" type="TxLink">
            <a:rPr lang="en-US" sz="1400" b="1" i="0" u="none" strike="noStrike">
              <a:solidFill>
                <a:schemeClr val="bg1"/>
              </a:solidFill>
              <a:latin typeface="Georgia" panose="02040502050405020303" pitchFamily="18" charset="0"/>
              <a:cs typeface="Calibri"/>
            </a:rPr>
            <a:pPr algn="l"/>
            <a:t>$10,009.21</a:t>
          </a:fld>
          <a:endParaRPr lang="en-US" sz="1400" b="1">
            <a:solidFill>
              <a:schemeClr val="bg1"/>
            </a:solidFill>
            <a:latin typeface="Georgia" panose="02040502050405020303" pitchFamily="18" charset="0"/>
          </a:endParaRPr>
        </a:p>
      </xdr:txBody>
    </xdr:sp>
    <xdr:clientData/>
  </xdr:twoCellAnchor>
  <xdr:twoCellAnchor>
    <xdr:from>
      <xdr:col>2</xdr:col>
      <xdr:colOff>259773</xdr:colOff>
      <xdr:row>24</xdr:row>
      <xdr:rowOff>9621</xdr:rowOff>
    </xdr:from>
    <xdr:to>
      <xdr:col>5</xdr:col>
      <xdr:colOff>28862</xdr:colOff>
      <xdr:row>35</xdr:row>
      <xdr:rowOff>2434</xdr:rowOff>
    </xdr:to>
    <xdr:sp macro="" textlink="'Pivot table'!F18">
      <xdr:nvSpPr>
        <xdr:cNvPr id="10" name="Rectangle: Rounded Corners 9">
          <a:extLst>
            <a:ext uri="{FF2B5EF4-FFF2-40B4-BE49-F238E27FC236}">
              <a16:creationId xmlns:a16="http://schemas.microsoft.com/office/drawing/2014/main" id="{FF10962C-3848-9049-480C-C1F5D5B5E5C0}"/>
            </a:ext>
          </a:extLst>
        </xdr:cNvPr>
        <xdr:cNvSpPr/>
      </xdr:nvSpPr>
      <xdr:spPr>
        <a:xfrm>
          <a:off x="1414318" y="4627803"/>
          <a:ext cx="1500908" cy="2109479"/>
        </a:xfrm>
        <a:prstGeom prst="roundRect">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i="0" u="none" strike="noStrike">
            <a:solidFill>
              <a:srgbClr val="000000"/>
            </a:solidFill>
            <a:latin typeface="Calibri"/>
            <a:cs typeface="Calibri"/>
          </a:endParaRPr>
        </a:p>
        <a:p>
          <a:pPr algn="l"/>
          <a:endParaRPr lang="en-US" sz="1100" b="0" i="0" u="none" strike="noStrike">
            <a:solidFill>
              <a:srgbClr val="000000"/>
            </a:solidFill>
            <a:latin typeface="Calibri"/>
            <a:cs typeface="Calibri"/>
          </a:endParaRPr>
        </a:p>
        <a:p>
          <a:pPr algn="l"/>
          <a:r>
            <a:rPr lang="en-US" sz="1100" b="0" i="0" u="none" strike="noStrike">
              <a:solidFill>
                <a:srgbClr val="000000"/>
              </a:solidFill>
              <a:latin typeface="Calibri"/>
              <a:cs typeface="Calibri"/>
            </a:rPr>
            <a:t> </a:t>
          </a:r>
        </a:p>
        <a:p>
          <a:pPr algn="l"/>
          <a:r>
            <a:rPr lang="en-US" sz="1100" b="0" i="0" u="none" strike="noStrike">
              <a:solidFill>
                <a:srgbClr val="000000"/>
              </a:solidFill>
              <a:latin typeface="Calibri"/>
              <a:cs typeface="Calibri"/>
            </a:rPr>
            <a:t>         </a:t>
          </a:r>
          <a:r>
            <a:rPr lang="en-US" sz="1600" b="1" i="0" u="none" strike="noStrike">
              <a:solidFill>
                <a:schemeClr val="bg1"/>
              </a:solidFill>
              <a:latin typeface="Georgia" panose="02040502050405020303" pitchFamily="18" charset="0"/>
              <a:cs typeface="Calibri"/>
            </a:rPr>
            <a:t> </a:t>
          </a:r>
          <a:fld id="{7E3D18D8-C115-402F-B134-0A0C965984E3}" type="TxLink">
            <a:rPr lang="en-US" sz="1600" b="1" i="0" u="none" strike="noStrike">
              <a:solidFill>
                <a:schemeClr val="bg1"/>
              </a:solidFill>
              <a:latin typeface="Georgia" panose="02040502050405020303" pitchFamily="18" charset="0"/>
              <a:cs typeface="Calibri"/>
            </a:rPr>
            <a:pPr algn="l"/>
            <a:t>7.20%</a:t>
          </a:fld>
          <a:endParaRPr lang="en-US" sz="1600" b="1">
            <a:solidFill>
              <a:schemeClr val="bg1"/>
            </a:solidFill>
            <a:latin typeface="Georgia" panose="02040502050405020303" pitchFamily="18" charset="0"/>
          </a:endParaRPr>
        </a:p>
      </xdr:txBody>
    </xdr:sp>
    <xdr:clientData/>
  </xdr:twoCellAnchor>
  <xdr:twoCellAnchor>
    <xdr:from>
      <xdr:col>19</xdr:col>
      <xdr:colOff>567651</xdr:colOff>
      <xdr:row>3</xdr:row>
      <xdr:rowOff>173182</xdr:rowOff>
    </xdr:from>
    <xdr:to>
      <xdr:col>26</xdr:col>
      <xdr:colOff>259773</xdr:colOff>
      <xdr:row>18</xdr:row>
      <xdr:rowOff>105836</xdr:rowOff>
    </xdr:to>
    <xdr:graphicFrame macro="">
      <xdr:nvGraphicFramePr>
        <xdr:cNvPr id="12" name="Chart 11">
          <a:extLst>
            <a:ext uri="{FF2B5EF4-FFF2-40B4-BE49-F238E27FC236}">
              <a16:creationId xmlns:a16="http://schemas.microsoft.com/office/drawing/2014/main" id="{2C597254-CD01-4775-9CFD-CBE985FD7C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67349</xdr:colOff>
      <xdr:row>3</xdr:row>
      <xdr:rowOff>144317</xdr:rowOff>
    </xdr:from>
    <xdr:to>
      <xdr:col>12</xdr:col>
      <xdr:colOff>76970</xdr:colOff>
      <xdr:row>18</xdr:row>
      <xdr:rowOff>48105</xdr:rowOff>
    </xdr:to>
    <xdr:graphicFrame macro="">
      <xdr:nvGraphicFramePr>
        <xdr:cNvPr id="13" name="Chart 12">
          <a:extLst>
            <a:ext uri="{FF2B5EF4-FFF2-40B4-BE49-F238E27FC236}">
              <a16:creationId xmlns:a16="http://schemas.microsoft.com/office/drawing/2014/main" id="{E6EEFDCB-2923-460D-B24A-617F5B434C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115455</xdr:colOff>
      <xdr:row>3</xdr:row>
      <xdr:rowOff>173182</xdr:rowOff>
    </xdr:from>
    <xdr:to>
      <xdr:col>19</xdr:col>
      <xdr:colOff>519546</xdr:colOff>
      <xdr:row>18</xdr:row>
      <xdr:rowOff>67348</xdr:rowOff>
    </xdr:to>
    <xdr:graphicFrame macro="">
      <xdr:nvGraphicFramePr>
        <xdr:cNvPr id="14" name="Chart 13">
          <a:extLst>
            <a:ext uri="{FF2B5EF4-FFF2-40B4-BE49-F238E27FC236}">
              <a16:creationId xmlns:a16="http://schemas.microsoft.com/office/drawing/2014/main" id="{AD4C8F9C-645D-403D-9129-3967CD40B8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163559</xdr:colOff>
      <xdr:row>18</xdr:row>
      <xdr:rowOff>153941</xdr:rowOff>
    </xdr:from>
    <xdr:to>
      <xdr:col>26</xdr:col>
      <xdr:colOff>202044</xdr:colOff>
      <xdr:row>34</xdr:row>
      <xdr:rowOff>182803</xdr:rowOff>
    </xdr:to>
    <mc:AlternateContent xmlns:mc="http://schemas.openxmlformats.org/markup-compatibility/2006">
      <mc:Choice xmlns:cx4="http://schemas.microsoft.com/office/drawing/2016/5/10/chartex" Requires="cx4">
        <xdr:graphicFrame macro="">
          <xdr:nvGraphicFramePr>
            <xdr:cNvPr id="15" name="Chart 14">
              <a:extLst>
                <a:ext uri="{FF2B5EF4-FFF2-40B4-BE49-F238E27FC236}">
                  <a16:creationId xmlns:a16="http://schemas.microsoft.com/office/drawing/2014/main" id="{8C3BACA6-BCC5-4542-A0AB-F2D40C2034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9115789" y="3468641"/>
              <a:ext cx="6603115" cy="297653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133684</xdr:colOff>
      <xdr:row>2</xdr:row>
      <xdr:rowOff>180474</xdr:rowOff>
    </xdr:from>
    <xdr:to>
      <xdr:col>2</xdr:col>
      <xdr:colOff>327527</xdr:colOff>
      <xdr:row>4</xdr:row>
      <xdr:rowOff>73526</xdr:rowOff>
    </xdr:to>
    <xdr:sp macro="" textlink="">
      <xdr:nvSpPr>
        <xdr:cNvPr id="16" name="TextBox 15">
          <a:extLst>
            <a:ext uri="{FF2B5EF4-FFF2-40B4-BE49-F238E27FC236}">
              <a16:creationId xmlns:a16="http://schemas.microsoft.com/office/drawing/2014/main" id="{5BF7E7FD-11C7-8CC6-7B06-E4757A88D0AE}"/>
            </a:ext>
          </a:extLst>
        </xdr:cNvPr>
        <xdr:cNvSpPr txBox="1"/>
      </xdr:nvSpPr>
      <xdr:spPr>
        <a:xfrm>
          <a:off x="133684" y="554790"/>
          <a:ext cx="1410369" cy="267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000" b="1">
            <a:solidFill>
              <a:schemeClr val="accent6">
                <a:lumMod val="75000"/>
              </a:schemeClr>
            </a:solidFill>
            <a:latin typeface="Amasis MT Pro Black" panose="02040A04050005020304" pitchFamily="18" charset="0"/>
          </a:endParaRPr>
        </a:p>
      </xdr:txBody>
    </xdr:sp>
    <xdr:clientData/>
  </xdr:twoCellAnchor>
  <xdr:twoCellAnchor>
    <xdr:from>
      <xdr:col>0</xdr:col>
      <xdr:colOff>298259</xdr:colOff>
      <xdr:row>8</xdr:row>
      <xdr:rowOff>156676</xdr:rowOff>
    </xdr:from>
    <xdr:to>
      <xdr:col>3</xdr:col>
      <xdr:colOff>67349</xdr:colOff>
      <xdr:row>11</xdr:row>
      <xdr:rowOff>96212</xdr:rowOff>
    </xdr:to>
    <xdr:sp macro="" textlink="'Pivot table'!M19">
      <xdr:nvSpPr>
        <xdr:cNvPr id="17" name="TextBox 16">
          <a:extLst>
            <a:ext uri="{FF2B5EF4-FFF2-40B4-BE49-F238E27FC236}">
              <a16:creationId xmlns:a16="http://schemas.microsoft.com/office/drawing/2014/main" id="{3AB0D0CE-8F11-A236-BD0B-A127B6853B5F}"/>
            </a:ext>
          </a:extLst>
        </xdr:cNvPr>
        <xdr:cNvSpPr txBox="1"/>
      </xdr:nvSpPr>
      <xdr:spPr>
        <a:xfrm>
          <a:off x="298259" y="1696070"/>
          <a:ext cx="1500908" cy="516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fld id="{4B368DA5-3437-4CBA-A5F4-9EC067558C73}" type="TxLink">
            <a:rPr lang="en-US" sz="1600" b="1" i="0" u="none" strike="noStrike">
              <a:solidFill>
                <a:schemeClr val="bg1"/>
              </a:solidFill>
              <a:effectLst/>
              <a:latin typeface="Georgia" panose="02040502050405020303" pitchFamily="18" charset="0"/>
              <a:cs typeface="Calibri"/>
            </a:rPr>
            <a:pPr marL="0" marR="0" lvl="0" indent="0" defTabSz="914400" eaLnBrk="1" fontAlgn="auto" latinLnBrk="0" hangingPunct="1">
              <a:lnSpc>
                <a:spcPct val="100000"/>
              </a:lnSpc>
              <a:spcBef>
                <a:spcPts val="0"/>
              </a:spcBef>
              <a:spcAft>
                <a:spcPts val="0"/>
              </a:spcAft>
              <a:buClrTx/>
              <a:buSzTx/>
              <a:buFontTx/>
              <a:buNone/>
              <a:tabLst/>
              <a:defRPr/>
            </a:pPr>
            <a:t> $117,278.00 </a:t>
          </a:fld>
          <a:endParaRPr lang="en-US" sz="1600" b="1">
            <a:solidFill>
              <a:schemeClr val="bg1"/>
            </a:solidFill>
            <a:latin typeface="Georgia" panose="02040502050405020303" pitchFamily="18" charset="0"/>
          </a:endParaRPr>
        </a:p>
      </xdr:txBody>
    </xdr:sp>
    <xdr:clientData/>
  </xdr:twoCellAnchor>
  <xdr:twoCellAnchor>
    <xdr:from>
      <xdr:col>2</xdr:col>
      <xdr:colOff>360949</xdr:colOff>
      <xdr:row>10</xdr:row>
      <xdr:rowOff>140368</xdr:rowOff>
    </xdr:from>
    <xdr:to>
      <xdr:col>3</xdr:col>
      <xdr:colOff>574844</xdr:colOff>
      <xdr:row>12</xdr:row>
      <xdr:rowOff>33422</xdr:rowOff>
    </xdr:to>
    <xdr:sp macro="" textlink="">
      <xdr:nvSpPr>
        <xdr:cNvPr id="18" name="TextBox 17">
          <a:extLst>
            <a:ext uri="{FF2B5EF4-FFF2-40B4-BE49-F238E27FC236}">
              <a16:creationId xmlns:a16="http://schemas.microsoft.com/office/drawing/2014/main" id="{DB3F2440-46A7-3F01-2388-E2453182F805}"/>
            </a:ext>
          </a:extLst>
        </xdr:cNvPr>
        <xdr:cNvSpPr txBox="1"/>
      </xdr:nvSpPr>
      <xdr:spPr>
        <a:xfrm>
          <a:off x="1577475" y="2011947"/>
          <a:ext cx="822158" cy="267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050">
            <a:solidFill>
              <a:schemeClr val="accent6">
                <a:lumMod val="75000"/>
              </a:schemeClr>
            </a:solidFill>
            <a:latin typeface="Amasis MT Pro Black" panose="02040A04050005020304" pitchFamily="18" charset="0"/>
          </a:endParaRPr>
        </a:p>
      </xdr:txBody>
    </xdr:sp>
    <xdr:clientData/>
  </xdr:twoCellAnchor>
  <xdr:twoCellAnchor>
    <xdr:from>
      <xdr:col>0</xdr:col>
      <xdr:colOff>250152</xdr:colOff>
      <xdr:row>17</xdr:row>
      <xdr:rowOff>153940</xdr:rowOff>
    </xdr:from>
    <xdr:to>
      <xdr:col>2</xdr:col>
      <xdr:colOff>48107</xdr:colOff>
      <xdr:row>20</xdr:row>
      <xdr:rowOff>38485</xdr:rowOff>
    </xdr:to>
    <xdr:sp macro="" textlink="'Pivot table'!J17">
      <xdr:nvSpPr>
        <xdr:cNvPr id="19" name="TextBox 18">
          <a:extLst>
            <a:ext uri="{FF2B5EF4-FFF2-40B4-BE49-F238E27FC236}">
              <a16:creationId xmlns:a16="http://schemas.microsoft.com/office/drawing/2014/main" id="{EF9089F0-AFFF-9714-521A-2F2AC0323FFE}"/>
            </a:ext>
          </a:extLst>
        </xdr:cNvPr>
        <xdr:cNvSpPr txBox="1"/>
      </xdr:nvSpPr>
      <xdr:spPr>
        <a:xfrm>
          <a:off x="250152" y="3425152"/>
          <a:ext cx="952500" cy="461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5547EA5-D916-430A-B0B3-9981147E7535}" type="TxLink">
            <a:rPr lang="en-US" sz="1600" b="0" i="0" u="none" strike="noStrike">
              <a:solidFill>
                <a:schemeClr val="bg1"/>
              </a:solidFill>
              <a:latin typeface="Georgia" panose="02040502050405020303" pitchFamily="18" charset="0"/>
              <a:cs typeface="Calibri"/>
            </a:rPr>
            <a:pPr/>
            <a:t> 1,000 </a:t>
          </a:fld>
          <a:endParaRPr lang="en-US" sz="1600">
            <a:solidFill>
              <a:schemeClr val="bg1"/>
            </a:solidFill>
            <a:latin typeface="Georgia" panose="02040502050405020303" pitchFamily="18" charset="0"/>
          </a:endParaRPr>
        </a:p>
      </xdr:txBody>
    </xdr:sp>
    <xdr:clientData/>
  </xdr:twoCellAnchor>
  <xdr:twoCellAnchor>
    <xdr:from>
      <xdr:col>2</xdr:col>
      <xdr:colOff>153738</xdr:colOff>
      <xdr:row>18</xdr:row>
      <xdr:rowOff>167105</xdr:rowOff>
    </xdr:from>
    <xdr:to>
      <xdr:col>4</xdr:col>
      <xdr:colOff>26737</xdr:colOff>
      <xdr:row>20</xdr:row>
      <xdr:rowOff>147053</xdr:rowOff>
    </xdr:to>
    <xdr:sp macro="" textlink="">
      <xdr:nvSpPr>
        <xdr:cNvPr id="20" name="TextBox 19">
          <a:extLst>
            <a:ext uri="{FF2B5EF4-FFF2-40B4-BE49-F238E27FC236}">
              <a16:creationId xmlns:a16="http://schemas.microsoft.com/office/drawing/2014/main" id="{2D23C416-457C-2314-E0E5-3049927B3091}"/>
            </a:ext>
          </a:extLst>
        </xdr:cNvPr>
        <xdr:cNvSpPr txBox="1"/>
      </xdr:nvSpPr>
      <xdr:spPr>
        <a:xfrm>
          <a:off x="1370264" y="3535947"/>
          <a:ext cx="1089526" cy="354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accent6"/>
              </a:solidFill>
              <a:effectLst/>
              <a:latin typeface="+mn-lt"/>
              <a:ea typeface="+mn-ea"/>
              <a:cs typeface="+mn-cs"/>
            </a:rPr>
            <a:t>          </a:t>
          </a:r>
          <a:endParaRPr lang="en-US" sz="1000">
            <a:solidFill>
              <a:schemeClr val="accent6">
                <a:lumMod val="75000"/>
              </a:schemeClr>
            </a:solidFill>
            <a:latin typeface="Amasis MT Pro Black" panose="02040A04050005020304" pitchFamily="18" charset="0"/>
          </a:endParaRPr>
        </a:p>
      </xdr:txBody>
    </xdr:sp>
    <xdr:clientData/>
  </xdr:twoCellAnchor>
  <xdr:twoCellAnchor editAs="oneCell">
    <xdr:from>
      <xdr:col>0</xdr:col>
      <xdr:colOff>202046</xdr:colOff>
      <xdr:row>19</xdr:row>
      <xdr:rowOff>187156</xdr:rowOff>
    </xdr:from>
    <xdr:to>
      <xdr:col>2</xdr:col>
      <xdr:colOff>57729</xdr:colOff>
      <xdr:row>23</xdr:row>
      <xdr:rowOff>115454</xdr:rowOff>
    </xdr:to>
    <xdr:pic>
      <xdr:nvPicPr>
        <xdr:cNvPr id="26" name="Graphic 25" descr="Shopping cart with solid fill">
          <a:extLst>
            <a:ext uri="{FF2B5EF4-FFF2-40B4-BE49-F238E27FC236}">
              <a16:creationId xmlns:a16="http://schemas.microsoft.com/office/drawing/2014/main" id="{089B2AC2-69AC-8094-AE36-374EB5B91F2D}"/>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02046" y="3843217"/>
          <a:ext cx="1010228" cy="697995"/>
        </a:xfrm>
        <a:prstGeom prst="rect">
          <a:avLst/>
        </a:prstGeom>
      </xdr:spPr>
    </xdr:pic>
    <xdr:clientData/>
  </xdr:twoCellAnchor>
  <xdr:twoCellAnchor editAs="oneCell">
    <xdr:from>
      <xdr:col>2</xdr:col>
      <xdr:colOff>558031</xdr:colOff>
      <xdr:row>19</xdr:row>
      <xdr:rowOff>26533</xdr:rowOff>
    </xdr:from>
    <xdr:to>
      <xdr:col>4</xdr:col>
      <xdr:colOff>288636</xdr:colOff>
      <xdr:row>23</xdr:row>
      <xdr:rowOff>19242</xdr:rowOff>
    </xdr:to>
    <xdr:pic>
      <xdr:nvPicPr>
        <xdr:cNvPr id="30" name="Graphic 29" descr="Coins outline">
          <a:extLst>
            <a:ext uri="{FF2B5EF4-FFF2-40B4-BE49-F238E27FC236}">
              <a16:creationId xmlns:a16="http://schemas.microsoft.com/office/drawing/2014/main" id="{2111232B-F5C2-2BE3-4A58-F96298E2104C}"/>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712576" y="3682594"/>
          <a:ext cx="885151" cy="762406"/>
        </a:xfrm>
        <a:prstGeom prst="rect">
          <a:avLst/>
        </a:prstGeom>
      </xdr:spPr>
    </xdr:pic>
    <xdr:clientData/>
  </xdr:twoCellAnchor>
  <xdr:twoCellAnchor editAs="oneCell">
    <xdr:from>
      <xdr:col>2</xdr:col>
      <xdr:colOff>423334</xdr:colOff>
      <xdr:row>30</xdr:row>
      <xdr:rowOff>9621</xdr:rowOff>
    </xdr:from>
    <xdr:to>
      <xdr:col>4</xdr:col>
      <xdr:colOff>355985</xdr:colOff>
      <xdr:row>33</xdr:row>
      <xdr:rowOff>78893</xdr:rowOff>
    </xdr:to>
    <xdr:pic>
      <xdr:nvPicPr>
        <xdr:cNvPr id="32" name="Graphic 31" descr="Close with solid fill">
          <a:extLst>
            <a:ext uri="{FF2B5EF4-FFF2-40B4-BE49-F238E27FC236}">
              <a16:creationId xmlns:a16="http://schemas.microsoft.com/office/drawing/2014/main" id="{08DCC575-6E50-3A83-ADBC-8143324CCDC6}"/>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577879" y="5782348"/>
          <a:ext cx="1087197" cy="646545"/>
        </a:xfrm>
        <a:prstGeom prst="rect">
          <a:avLst/>
        </a:prstGeom>
      </xdr:spPr>
    </xdr:pic>
    <xdr:clientData/>
  </xdr:twoCellAnchor>
  <xdr:twoCellAnchor editAs="oneCell">
    <xdr:from>
      <xdr:col>0</xdr:col>
      <xdr:colOff>192425</xdr:colOff>
      <xdr:row>30</xdr:row>
      <xdr:rowOff>38485</xdr:rowOff>
    </xdr:from>
    <xdr:to>
      <xdr:col>2</xdr:col>
      <xdr:colOff>9622</xdr:colOff>
      <xdr:row>33</xdr:row>
      <xdr:rowOff>134697</xdr:rowOff>
    </xdr:to>
    <xdr:pic>
      <xdr:nvPicPr>
        <xdr:cNvPr id="36" name="Graphic 35" descr="Globe with solid fill">
          <a:extLst>
            <a:ext uri="{FF2B5EF4-FFF2-40B4-BE49-F238E27FC236}">
              <a16:creationId xmlns:a16="http://schemas.microsoft.com/office/drawing/2014/main" id="{3B1431F3-57B2-1E47-73BD-F7B4F1045E6F}"/>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92425" y="5811212"/>
          <a:ext cx="971742" cy="673485"/>
        </a:xfrm>
        <a:prstGeom prst="rect">
          <a:avLst/>
        </a:prstGeom>
      </xdr:spPr>
    </xdr:pic>
    <xdr:clientData/>
  </xdr:twoCellAnchor>
  <xdr:twoCellAnchor>
    <xdr:from>
      <xdr:col>23</xdr:col>
      <xdr:colOff>19242</xdr:colOff>
      <xdr:row>26</xdr:row>
      <xdr:rowOff>48106</xdr:rowOff>
    </xdr:from>
    <xdr:to>
      <xdr:col>24</xdr:col>
      <xdr:colOff>558030</xdr:colOff>
      <xdr:row>28</xdr:row>
      <xdr:rowOff>182802</xdr:rowOff>
    </xdr:to>
    <xdr:cxnSp macro="">
      <xdr:nvCxnSpPr>
        <xdr:cNvPr id="31" name="Straight Arrow Connector 30">
          <a:extLst>
            <a:ext uri="{FF2B5EF4-FFF2-40B4-BE49-F238E27FC236}">
              <a16:creationId xmlns:a16="http://schemas.microsoft.com/office/drawing/2014/main" id="{7E5F4392-718F-4103-4FDC-59A364489F7F}"/>
            </a:ext>
          </a:extLst>
        </xdr:cNvPr>
        <xdr:cNvCxnSpPr/>
      </xdr:nvCxnSpPr>
      <xdr:spPr>
        <a:xfrm>
          <a:off x="13296515" y="5051136"/>
          <a:ext cx="1116060" cy="519545"/>
        </a:xfrm>
        <a:prstGeom prst="straightConnector1">
          <a:avLst/>
        </a:prstGeom>
        <a:ln>
          <a:solidFill>
            <a:schemeClr val="bg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384849</xdr:colOff>
      <xdr:row>28</xdr:row>
      <xdr:rowOff>57727</xdr:rowOff>
    </xdr:from>
    <xdr:to>
      <xdr:col>26</xdr:col>
      <xdr:colOff>144316</xdr:colOff>
      <xdr:row>31</xdr:row>
      <xdr:rowOff>76969</xdr:rowOff>
    </xdr:to>
    <xdr:sp macro="" textlink="">
      <xdr:nvSpPr>
        <xdr:cNvPr id="34" name="TextBox 33">
          <a:extLst>
            <a:ext uri="{FF2B5EF4-FFF2-40B4-BE49-F238E27FC236}">
              <a16:creationId xmlns:a16="http://schemas.microsoft.com/office/drawing/2014/main" id="{B7C213A7-A8A1-98C5-6C77-51B6FDC1067A}"/>
            </a:ext>
          </a:extLst>
        </xdr:cNvPr>
        <xdr:cNvSpPr txBox="1"/>
      </xdr:nvSpPr>
      <xdr:spPr>
        <a:xfrm>
          <a:off x="14239394" y="5445606"/>
          <a:ext cx="914013" cy="5965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   </a:t>
          </a:r>
          <a:r>
            <a:rPr lang="en-US" sz="1200" b="1">
              <a:solidFill>
                <a:schemeClr val="bg1"/>
              </a:solidFill>
              <a:latin typeface="Georgia" panose="02040502050405020303" pitchFamily="18" charset="0"/>
            </a:rPr>
            <a:t>OHIO</a:t>
          </a:r>
        </a:p>
        <a:p>
          <a:r>
            <a:rPr lang="en-US" sz="1200" b="1">
              <a:solidFill>
                <a:schemeClr val="bg1"/>
              </a:solidFill>
              <a:latin typeface="Georgia" panose="02040502050405020303" pitchFamily="18" charset="0"/>
            </a:rPr>
            <a:t>$10,009</a:t>
          </a:r>
        </a:p>
      </xdr:txBody>
    </xdr:sp>
    <xdr:clientData/>
  </xdr:twoCellAnchor>
  <xdr:twoCellAnchor>
    <xdr:from>
      <xdr:col>16</xdr:col>
      <xdr:colOff>384848</xdr:colOff>
      <xdr:row>27</xdr:row>
      <xdr:rowOff>0</xdr:rowOff>
    </xdr:from>
    <xdr:to>
      <xdr:col>17</xdr:col>
      <xdr:colOff>307879</xdr:colOff>
      <xdr:row>30</xdr:row>
      <xdr:rowOff>125076</xdr:rowOff>
    </xdr:to>
    <xdr:cxnSp macro="">
      <xdr:nvCxnSpPr>
        <xdr:cNvPr id="40" name="Straight Arrow Connector 39">
          <a:extLst>
            <a:ext uri="{FF2B5EF4-FFF2-40B4-BE49-F238E27FC236}">
              <a16:creationId xmlns:a16="http://schemas.microsoft.com/office/drawing/2014/main" id="{7CA6E223-53A4-9A8F-3466-E8D85AAA095F}"/>
            </a:ext>
          </a:extLst>
        </xdr:cNvPr>
        <xdr:cNvCxnSpPr/>
      </xdr:nvCxnSpPr>
      <xdr:spPr>
        <a:xfrm flipH="1">
          <a:off x="9621212" y="5195455"/>
          <a:ext cx="500303" cy="702348"/>
        </a:xfrm>
        <a:prstGeom prst="straightConnector1">
          <a:avLst/>
        </a:prstGeom>
        <a:ln>
          <a:solidFill>
            <a:schemeClr val="bg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xdr:colOff>
      <xdr:row>30</xdr:row>
      <xdr:rowOff>125076</xdr:rowOff>
    </xdr:from>
    <xdr:to>
      <xdr:col>17</xdr:col>
      <xdr:colOff>28864</xdr:colOff>
      <xdr:row>33</xdr:row>
      <xdr:rowOff>57727</xdr:rowOff>
    </xdr:to>
    <xdr:sp macro="" textlink="">
      <xdr:nvSpPr>
        <xdr:cNvPr id="41" name="TextBox 40">
          <a:extLst>
            <a:ext uri="{FF2B5EF4-FFF2-40B4-BE49-F238E27FC236}">
              <a16:creationId xmlns:a16="http://schemas.microsoft.com/office/drawing/2014/main" id="{520B02F7-0944-1C33-9AA9-D8C19F563473}"/>
            </a:ext>
          </a:extLst>
        </xdr:cNvPr>
        <xdr:cNvSpPr txBox="1"/>
      </xdr:nvSpPr>
      <xdr:spPr>
        <a:xfrm>
          <a:off x="8659092" y="5897803"/>
          <a:ext cx="1183408" cy="509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100" b="0">
              <a:solidFill>
                <a:schemeClr val="bg1"/>
              </a:solidFill>
              <a:latin typeface="Georgia" panose="02040502050405020303" pitchFamily="18" charset="0"/>
            </a:rPr>
            <a:t>   CALIFORNIA</a:t>
          </a:r>
        </a:p>
        <a:p>
          <a:r>
            <a:rPr lang="en-US" sz="1100" b="0">
              <a:solidFill>
                <a:schemeClr val="bg1"/>
              </a:solidFill>
              <a:latin typeface="Georgia" panose="02040502050405020303" pitchFamily="18" charset="0"/>
            </a:rPr>
            <a:t>       $7,231</a:t>
          </a:r>
        </a:p>
      </xdr:txBody>
    </xdr:sp>
    <xdr:clientData/>
  </xdr:twoCellAnchor>
  <xdr:twoCellAnchor>
    <xdr:from>
      <xdr:col>0</xdr:col>
      <xdr:colOff>57727</xdr:colOff>
      <xdr:row>15</xdr:row>
      <xdr:rowOff>105833</xdr:rowOff>
    </xdr:from>
    <xdr:to>
      <xdr:col>2</xdr:col>
      <xdr:colOff>105834</xdr:colOff>
      <xdr:row>17</xdr:row>
      <xdr:rowOff>19243</xdr:rowOff>
    </xdr:to>
    <xdr:sp macro="" textlink="">
      <xdr:nvSpPr>
        <xdr:cNvPr id="47" name="TextBox 46">
          <a:extLst>
            <a:ext uri="{FF2B5EF4-FFF2-40B4-BE49-F238E27FC236}">
              <a16:creationId xmlns:a16="http://schemas.microsoft.com/office/drawing/2014/main" id="{A3CFC389-0865-D2C9-8409-A6BF98028EE6}"/>
            </a:ext>
          </a:extLst>
        </xdr:cNvPr>
        <xdr:cNvSpPr txBox="1"/>
      </xdr:nvSpPr>
      <xdr:spPr>
        <a:xfrm>
          <a:off x="57727" y="2992197"/>
          <a:ext cx="1202652" cy="298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accent6"/>
              </a:solidFill>
              <a:latin typeface="Georgia" panose="02040502050405020303" pitchFamily="18" charset="0"/>
            </a:rPr>
            <a:t>TOTAL ORDER</a:t>
          </a:r>
        </a:p>
      </xdr:txBody>
    </xdr:sp>
    <xdr:clientData/>
  </xdr:twoCellAnchor>
  <xdr:oneCellAnchor>
    <xdr:from>
      <xdr:col>2</xdr:col>
      <xdr:colOff>394470</xdr:colOff>
      <xdr:row>24</xdr:row>
      <xdr:rowOff>173182</xdr:rowOff>
    </xdr:from>
    <xdr:ext cx="1250758" cy="399257"/>
    <xdr:sp macro="" textlink="">
      <xdr:nvSpPr>
        <xdr:cNvPr id="49" name="TextBox 48">
          <a:extLst>
            <a:ext uri="{FF2B5EF4-FFF2-40B4-BE49-F238E27FC236}">
              <a16:creationId xmlns:a16="http://schemas.microsoft.com/office/drawing/2014/main" id="{6071921A-CFE0-D5CC-99CA-8567D55046F7}"/>
            </a:ext>
          </a:extLst>
        </xdr:cNvPr>
        <xdr:cNvSpPr txBox="1"/>
      </xdr:nvSpPr>
      <xdr:spPr>
        <a:xfrm>
          <a:off x="1549015" y="4791364"/>
          <a:ext cx="1250758" cy="399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accent6"/>
              </a:solidFill>
              <a:latin typeface="Georgia" panose="02040502050405020303" pitchFamily="18" charset="0"/>
            </a:rPr>
            <a:t>CHURN RATE</a:t>
          </a:r>
        </a:p>
      </xdr:txBody>
    </xdr:sp>
    <xdr:clientData/>
  </xdr:oneCellAnchor>
  <xdr:oneCellAnchor>
    <xdr:from>
      <xdr:col>0</xdr:col>
      <xdr:colOff>115455</xdr:colOff>
      <xdr:row>25</xdr:row>
      <xdr:rowOff>48106</xdr:rowOff>
    </xdr:from>
    <xdr:ext cx="933257" cy="437742"/>
    <xdr:sp macro="" textlink="">
      <xdr:nvSpPr>
        <xdr:cNvPr id="50" name="TextBox 49">
          <a:extLst>
            <a:ext uri="{FF2B5EF4-FFF2-40B4-BE49-F238E27FC236}">
              <a16:creationId xmlns:a16="http://schemas.microsoft.com/office/drawing/2014/main" id="{ED5171B3-8281-CB29-5DFE-9C3B308C5D64}"/>
            </a:ext>
          </a:extLst>
        </xdr:cNvPr>
        <xdr:cNvSpPr txBox="1"/>
      </xdr:nvSpPr>
      <xdr:spPr>
        <a:xfrm>
          <a:off x="115455" y="4858712"/>
          <a:ext cx="933257" cy="4377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500" b="1">
              <a:solidFill>
                <a:schemeClr val="bg1"/>
              </a:solidFill>
              <a:latin typeface="Georgia" panose="02040502050405020303" pitchFamily="18" charset="0"/>
            </a:rPr>
            <a:t>   </a:t>
          </a:r>
          <a:r>
            <a:rPr lang="en-US" sz="1500" b="1">
              <a:solidFill>
                <a:schemeClr val="accent6"/>
              </a:solidFill>
              <a:latin typeface="Georgia" panose="02040502050405020303" pitchFamily="18" charset="0"/>
            </a:rPr>
            <a:t>OHIO</a:t>
          </a:r>
        </a:p>
      </xdr:txBody>
    </xdr:sp>
    <xdr:clientData/>
  </xdr:oneCellAnchor>
  <xdr:twoCellAnchor>
    <xdr:from>
      <xdr:col>0</xdr:col>
      <xdr:colOff>38484</xdr:colOff>
      <xdr:row>4</xdr:row>
      <xdr:rowOff>96212</xdr:rowOff>
    </xdr:from>
    <xdr:to>
      <xdr:col>3</xdr:col>
      <xdr:colOff>298257</xdr:colOff>
      <xdr:row>8</xdr:row>
      <xdr:rowOff>28864</xdr:rowOff>
    </xdr:to>
    <xdr:sp macro="" textlink="">
      <xdr:nvSpPr>
        <xdr:cNvPr id="51" name="TextBox 50">
          <a:extLst>
            <a:ext uri="{FF2B5EF4-FFF2-40B4-BE49-F238E27FC236}">
              <a16:creationId xmlns:a16="http://schemas.microsoft.com/office/drawing/2014/main" id="{6A3BF67D-3444-090D-D5EB-122521BE6EE0}"/>
            </a:ext>
          </a:extLst>
        </xdr:cNvPr>
        <xdr:cNvSpPr txBox="1"/>
      </xdr:nvSpPr>
      <xdr:spPr>
        <a:xfrm>
          <a:off x="38484" y="865909"/>
          <a:ext cx="1991591" cy="702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  </a:t>
          </a:r>
        </a:p>
        <a:p>
          <a:r>
            <a:rPr lang="en-US" sz="1100" b="1"/>
            <a:t>  </a:t>
          </a:r>
          <a:r>
            <a:rPr lang="en-US" sz="1300" b="1">
              <a:solidFill>
                <a:schemeClr val="accent6"/>
              </a:solidFill>
              <a:latin typeface="Georgia" panose="02040502050405020303" pitchFamily="18" charset="0"/>
            </a:rPr>
            <a:t>TOTAL REVENUE</a:t>
          </a:r>
        </a:p>
      </xdr:txBody>
    </xdr:sp>
    <xdr:clientData/>
  </xdr:twoCellAnchor>
  <xdr:twoCellAnchor editAs="oneCell">
    <xdr:from>
      <xdr:col>26</xdr:col>
      <xdr:colOff>288636</xdr:colOff>
      <xdr:row>3</xdr:row>
      <xdr:rowOff>173182</xdr:rowOff>
    </xdr:from>
    <xdr:to>
      <xdr:col>31</xdr:col>
      <xdr:colOff>173181</xdr:colOff>
      <xdr:row>11</xdr:row>
      <xdr:rowOff>105833</xdr:rowOff>
    </xdr:to>
    <mc:AlternateContent xmlns:mc="http://schemas.openxmlformats.org/markup-compatibility/2006" xmlns:a14="http://schemas.microsoft.com/office/drawing/2010/main">
      <mc:Choice Requires="a14">
        <xdr:graphicFrame macro="">
          <xdr:nvGraphicFramePr>
            <xdr:cNvPr id="52" name="State">
              <a:extLst>
                <a:ext uri="{FF2B5EF4-FFF2-40B4-BE49-F238E27FC236}">
                  <a16:creationId xmlns:a16="http://schemas.microsoft.com/office/drawing/2014/main" id="{34653FC1-BDDE-4D6C-9CCF-9A8641CC6EF8}"/>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5297727" y="750455"/>
              <a:ext cx="2770909" cy="14720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288636</xdr:colOff>
      <xdr:row>11</xdr:row>
      <xdr:rowOff>134697</xdr:rowOff>
    </xdr:from>
    <xdr:to>
      <xdr:col>31</xdr:col>
      <xdr:colOff>134695</xdr:colOff>
      <xdr:row>22</xdr:row>
      <xdr:rowOff>0</xdr:rowOff>
    </xdr:to>
    <mc:AlternateContent xmlns:mc="http://schemas.openxmlformats.org/markup-compatibility/2006" xmlns:a14="http://schemas.microsoft.com/office/drawing/2010/main">
      <mc:Choice Requires="a14">
        <xdr:graphicFrame macro="">
          <xdr:nvGraphicFramePr>
            <xdr:cNvPr id="53" name="Month">
              <a:extLst>
                <a:ext uri="{FF2B5EF4-FFF2-40B4-BE49-F238E27FC236}">
                  <a16:creationId xmlns:a16="http://schemas.microsoft.com/office/drawing/2014/main" id="{A866B507-96BA-43A9-8A54-4E260F51C902}"/>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5297727" y="2251364"/>
              <a:ext cx="2732423" cy="19819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279015</xdr:colOff>
      <xdr:row>22</xdr:row>
      <xdr:rowOff>28863</xdr:rowOff>
    </xdr:from>
    <xdr:to>
      <xdr:col>31</xdr:col>
      <xdr:colOff>153939</xdr:colOff>
      <xdr:row>29</xdr:row>
      <xdr:rowOff>96212</xdr:rowOff>
    </xdr:to>
    <mc:AlternateContent xmlns:mc="http://schemas.openxmlformats.org/markup-compatibility/2006" xmlns:a14="http://schemas.microsoft.com/office/drawing/2010/main">
      <mc:Choice Requires="a14">
        <xdr:graphicFrame macro="">
          <xdr:nvGraphicFramePr>
            <xdr:cNvPr id="54" name="Delivery Success Rate">
              <a:extLst>
                <a:ext uri="{FF2B5EF4-FFF2-40B4-BE49-F238E27FC236}">
                  <a16:creationId xmlns:a16="http://schemas.microsoft.com/office/drawing/2014/main" id="{00F8E42A-5FFB-4D12-9443-1C535A16E890}"/>
                </a:ext>
              </a:extLst>
            </xdr:cNvPr>
            <xdr:cNvGraphicFramePr/>
          </xdr:nvGraphicFramePr>
          <xdr:xfrm>
            <a:off x="0" y="0"/>
            <a:ext cx="0" cy="0"/>
          </xdr:xfrm>
          <a:graphic>
            <a:graphicData uri="http://schemas.microsoft.com/office/drawing/2010/slicer">
              <sle:slicer xmlns:sle="http://schemas.microsoft.com/office/drawing/2010/slicer" name="Delivery Success Rate"/>
            </a:graphicData>
          </a:graphic>
        </xdr:graphicFrame>
      </mc:Choice>
      <mc:Fallback xmlns="">
        <xdr:sp macro="" textlink="">
          <xdr:nvSpPr>
            <xdr:cNvPr id="0" name=""/>
            <xdr:cNvSpPr>
              <a:spLocks noTextEdit="1"/>
            </xdr:cNvSpPr>
          </xdr:nvSpPr>
          <xdr:spPr>
            <a:xfrm>
              <a:off x="15288106" y="4262196"/>
              <a:ext cx="2761288" cy="14143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288636</xdr:colOff>
      <xdr:row>29</xdr:row>
      <xdr:rowOff>134699</xdr:rowOff>
    </xdr:from>
    <xdr:to>
      <xdr:col>31</xdr:col>
      <xdr:colOff>163559</xdr:colOff>
      <xdr:row>35</xdr:row>
      <xdr:rowOff>163561</xdr:rowOff>
    </xdr:to>
    <mc:AlternateContent xmlns:mc="http://schemas.openxmlformats.org/markup-compatibility/2006" xmlns:a14="http://schemas.microsoft.com/office/drawing/2010/main">
      <mc:Choice Requires="a14">
        <xdr:graphicFrame macro="">
          <xdr:nvGraphicFramePr>
            <xdr:cNvPr id="56" name="Proper Product Name">
              <a:extLst>
                <a:ext uri="{FF2B5EF4-FFF2-40B4-BE49-F238E27FC236}">
                  <a16:creationId xmlns:a16="http://schemas.microsoft.com/office/drawing/2014/main" id="{029767E4-4C3A-422B-91F3-8A1E83C414F5}"/>
                </a:ext>
              </a:extLst>
            </xdr:cNvPr>
            <xdr:cNvGraphicFramePr/>
          </xdr:nvGraphicFramePr>
          <xdr:xfrm>
            <a:off x="0" y="0"/>
            <a:ext cx="0" cy="0"/>
          </xdr:xfrm>
          <a:graphic>
            <a:graphicData uri="http://schemas.microsoft.com/office/drawing/2010/slicer">
              <sle:slicer xmlns:sle="http://schemas.microsoft.com/office/drawing/2010/slicer" name="Proper Product Name"/>
            </a:graphicData>
          </a:graphic>
        </xdr:graphicFrame>
      </mc:Choice>
      <mc:Fallback xmlns="">
        <xdr:sp macro="" textlink="">
          <xdr:nvSpPr>
            <xdr:cNvPr id="0" name=""/>
            <xdr:cNvSpPr>
              <a:spLocks noTextEdit="1"/>
            </xdr:cNvSpPr>
          </xdr:nvSpPr>
          <xdr:spPr>
            <a:xfrm>
              <a:off x="15297727" y="5715002"/>
              <a:ext cx="2761287" cy="11834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365606</xdr:colOff>
      <xdr:row>0</xdr:row>
      <xdr:rowOff>48106</xdr:rowOff>
    </xdr:from>
    <xdr:to>
      <xdr:col>19</xdr:col>
      <xdr:colOff>558030</xdr:colOff>
      <xdr:row>3</xdr:row>
      <xdr:rowOff>76970</xdr:rowOff>
    </xdr:to>
    <xdr:pic>
      <xdr:nvPicPr>
        <xdr:cNvPr id="58" name="Picture 57">
          <a:extLst>
            <a:ext uri="{FF2B5EF4-FFF2-40B4-BE49-F238E27FC236}">
              <a16:creationId xmlns:a16="http://schemas.microsoft.com/office/drawing/2014/main" id="{5B00CFB3-C680-53C1-99DA-6FF6AA42E753}"/>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0756515" y="48106"/>
          <a:ext cx="769697" cy="606137"/>
        </a:xfrm>
        <a:prstGeom prst="rect">
          <a:avLst/>
        </a:prstGeom>
      </xdr:spPr>
    </xdr:pic>
    <xdr:clientData/>
  </xdr:twoCellAnchor>
  <xdr:twoCellAnchor editAs="oneCell">
    <xdr:from>
      <xdr:col>3</xdr:col>
      <xdr:colOff>259773</xdr:colOff>
      <xdr:row>5</xdr:row>
      <xdr:rowOff>19243</xdr:rowOff>
    </xdr:from>
    <xdr:to>
      <xdr:col>4</xdr:col>
      <xdr:colOff>442576</xdr:colOff>
      <xdr:row>8</xdr:row>
      <xdr:rowOff>134697</xdr:rowOff>
    </xdr:to>
    <xdr:pic>
      <xdr:nvPicPr>
        <xdr:cNvPr id="60" name="Picture 59">
          <a:extLst>
            <a:ext uri="{FF2B5EF4-FFF2-40B4-BE49-F238E27FC236}">
              <a16:creationId xmlns:a16="http://schemas.microsoft.com/office/drawing/2014/main" id="{FA784DFC-CB96-ACD4-CFDF-3F307483B7F7}"/>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991591" y="981364"/>
          <a:ext cx="760076" cy="692727"/>
        </a:xfrm>
        <a:prstGeom prst="rect">
          <a:avLst/>
        </a:prstGeom>
        <a:ln>
          <a:solidFill>
            <a:schemeClr val="bg1"/>
          </a:solidFill>
        </a:ln>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PC" refreshedDate="45869.682060300926" createdVersion="8" refreshedVersion="8" minRefreshableVersion="3" recordCount="12" xr:uid="{61A42459-A604-44B0-AAB2-3FE5FAFD798B}">
  <cacheSource type="worksheet">
    <worksheetSource name="GROWTHTABLE"/>
  </cacheSource>
  <cacheFields count="3">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4" maxValue="2024" count="1">
        <n v="2024"/>
      </sharedItems>
    </cacheField>
    <cacheField name="MRR" numFmtId="168">
      <sharedItems containsSemiMixedTypes="0" containsString="0" containsNumber="1" containsInteger="1" minValue="7062" maxValue="12522"/>
    </cacheField>
  </cacheFields>
  <extLst>
    <ext xmlns:x14="http://schemas.microsoft.com/office/spreadsheetml/2009/9/main" uri="{725AE2AE-9491-48be-B2B4-4EB974FC3084}">
      <x14:pivotCacheDefinition pivotCacheId="5528718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PC" refreshedDate="45870.570760532406" createdVersion="8" refreshedVersion="8" minRefreshableVersion="3" recordCount="4" xr:uid="{0E1FF5E1-D7CA-4689-98E3-D8A72E4FF575}">
  <cacheSource type="worksheet">
    <worksheetSource name="DELIVERYRATE"/>
  </cacheSource>
  <cacheFields count="2">
    <cacheField name="Delivery Success Rate" numFmtId="0">
      <sharedItems count="4">
        <s v="Delivered "/>
        <s v="Returned"/>
        <s v="Pending"/>
        <s v="Shipped"/>
      </sharedItems>
    </cacheField>
    <cacheField name="Result" numFmtId="169">
      <sharedItems containsSemiMixedTypes="0" containsString="0" containsNumber="1" minValue="7.1999999999999995E-2" maxValue="0.60199999999999998"/>
    </cacheField>
  </cacheFields>
  <extLst>
    <ext xmlns:x14="http://schemas.microsoft.com/office/spreadsheetml/2009/9/main" uri="{725AE2AE-9491-48be-B2B4-4EB974FC3084}">
      <x14:pivotCacheDefinition pivotCacheId="153669584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PC" refreshedDate="45870.572626851848" createdVersion="8" refreshedVersion="8" minRefreshableVersion="3" recordCount="5" xr:uid="{2C80A358-D08F-4E67-B4D0-42AC3028A99D}">
  <cacheSource type="worksheet">
    <worksheetSource name="KPI"/>
  </cacheSource>
  <cacheFields count="2">
    <cacheField name="KPI" numFmtId="0">
      <sharedItems count="5">
        <s v="Total Order"/>
        <s v="Total Revenue"/>
        <s v="Average Order Value (AOV)"/>
        <s v="Total Unit Cost"/>
        <s v="Gross Profit / loss"/>
      </sharedItems>
    </cacheField>
    <cacheField name="RESULT" numFmtId="0">
      <sharedItems containsSemiMixedTypes="0" containsString="0" containsNumber="1" minValue="21.402999999999999" maxValue="117278"/>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PC" refreshedDate="45870.621360532408" createdVersion="8" refreshedVersion="8" minRefreshableVersion="3" recordCount="1000" xr:uid="{C8616B7C-EBE9-495F-AE39-A155CE73C4CD}">
  <cacheSource type="worksheet">
    <worksheetSource name="Greenleaf"/>
  </cacheSource>
  <cacheFields count="18">
    <cacheField name="Order ID" numFmtId="0">
      <sharedItems/>
    </cacheField>
    <cacheField name="Order Date" numFmtId="14">
      <sharedItems containsSemiMixedTypes="0" containsNonDate="0" containsDate="1" containsString="0" minDate="2024-01-01T00:00:00" maxDate="2024-12-31T00:00:00"/>
    </cacheField>
    <cacheField name="Month" numFmtId="14">
      <sharedItems/>
    </cacheField>
    <cacheField name="Year" numFmtId="14">
      <sharedItems/>
    </cacheField>
    <cacheField name="Product Name" numFmtId="0">
      <sharedItems count="5">
        <s v="bIOdegradABlE cLEaNINg cLoTH"/>
        <s v="ecO CANVAS TOTe Bag"/>
        <s v="SoLAR leD lAnTern"/>
        <s v="REUsABle bAMboO uTeNSIL sEt"/>
        <s v="COMpOsTaBLe PlAnT POts"/>
      </sharedItems>
    </cacheField>
    <cacheField name="Product Category" numFmtId="49">
      <sharedItems/>
    </cacheField>
    <cacheField name="Quantity Sold" numFmtId="1">
      <sharedItems containsSemiMixedTypes="0" containsString="0" containsNumber="1" containsInteger="1" minValue="1" maxValue="10"/>
    </cacheField>
    <cacheField name="Unit Price" numFmtId="168">
      <sharedItems containsSemiMixedTypes="0" containsString="0" containsNumber="1" containsInteger="1" minValue="10" maxValue="40"/>
    </cacheField>
    <cacheField name="Unit Cost" numFmtId="167">
      <sharedItems containsSemiMixedTypes="0" containsString="0" containsNumber="1" minValue="2" maxValue="15.98"/>
    </cacheField>
    <cacheField name="Customer ID" numFmtId="0">
      <sharedItems/>
    </cacheField>
    <cacheField name="Customer Name" numFmtId="0">
      <sharedItems/>
    </cacheField>
    <cacheField name="Shipment Status" numFmtId="49">
      <sharedItems/>
    </cacheField>
    <cacheField name="State" numFmtId="49">
      <sharedItems count="10">
        <s v="Michigan"/>
        <s v="North Carolina"/>
        <s v="New York"/>
        <s v="Florida"/>
        <s v="Ohio"/>
        <s v="Texas"/>
        <s v="Illinois"/>
        <s v="Pennsylvania"/>
        <s v="Georgia"/>
        <s v="California"/>
      </sharedItems>
    </cacheField>
    <cacheField name="Proper Product Name" numFmtId="49">
      <sharedItems count="5">
        <s v="Biodegradable Cleaning Cloth"/>
        <s v="Eco Canvas Tote Bag"/>
        <s v="Solar Led Lantern"/>
        <s v="Reusable Bamboo Utensil Set"/>
        <s v="Compostable Plant Pots"/>
      </sharedItems>
    </cacheField>
    <cacheField name="Customer Name2" numFmtId="49">
      <sharedItems/>
    </cacheField>
    <cacheField name=" Unit  price per quantity" numFmtId="168">
      <sharedItems containsSemiMixedTypes="0" containsString="0" containsNumber="1" containsInteger="1" minValue="10" maxValue="400"/>
    </cacheField>
    <cacheField name=" Unit cost per quantity" numFmtId="167">
      <sharedItems containsSemiMixedTypes="0" containsString="0" containsNumber="1" minValue="2" maxValue="159.19999999999999"/>
    </cacheField>
    <cacheField name="Gross profit/loss" numFmtId="167">
      <sharedItems containsSemiMixedTypes="0" containsString="0" containsNumber="1" minValue="6.05" maxValue="319.60000000000002"/>
    </cacheField>
  </cacheFields>
  <extLst>
    <ext xmlns:x14="http://schemas.microsoft.com/office/spreadsheetml/2009/9/main" uri="{725AE2AE-9491-48be-B2B4-4EB974FC3084}">
      <x14:pivotCacheDefinition pivotCacheId="12563964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n v="12522"/>
  </r>
  <r>
    <x v="1"/>
    <x v="0"/>
    <n v="9126"/>
  </r>
  <r>
    <x v="2"/>
    <x v="0"/>
    <n v="10068"/>
  </r>
  <r>
    <x v="3"/>
    <x v="0"/>
    <n v="11214"/>
  </r>
  <r>
    <x v="4"/>
    <x v="0"/>
    <n v="11006"/>
  </r>
  <r>
    <x v="5"/>
    <x v="0"/>
    <n v="7062"/>
  </r>
  <r>
    <x v="6"/>
    <x v="0"/>
    <n v="9817"/>
  </r>
  <r>
    <x v="7"/>
    <x v="0"/>
    <n v="9506"/>
  </r>
  <r>
    <x v="8"/>
    <x v="0"/>
    <n v="7099"/>
  </r>
  <r>
    <x v="9"/>
    <x v="0"/>
    <n v="11384"/>
  </r>
  <r>
    <x v="10"/>
    <x v="0"/>
    <n v="8308"/>
  </r>
  <r>
    <x v="11"/>
    <x v="0"/>
    <n v="1016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0.60199999999999998"/>
  </r>
  <r>
    <x v="1"/>
    <n v="7.1999999999999995E-2"/>
  </r>
  <r>
    <x v="2"/>
    <n v="9.0999999999999998E-2"/>
  </r>
  <r>
    <x v="3"/>
    <n v="0.2349999999999999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1000"/>
  </r>
  <r>
    <x v="1"/>
    <n v="117278"/>
  </r>
  <r>
    <x v="2"/>
    <n v="21.402999999999999"/>
  </r>
  <r>
    <x v="3"/>
    <n v="35424.520000000019"/>
  </r>
  <r>
    <x v="4"/>
    <n v="81853.47999999998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OR0001"/>
    <d v="2024-01-01T00:00:00"/>
    <s v="Jan"/>
    <s v="2024"/>
    <x v="0"/>
    <s v="Cleaning"/>
    <n v="10"/>
    <n v="10"/>
    <n v="3.42"/>
    <s v="C0039"/>
    <s v="mAsoN joHnSon"/>
    <s v="Shipped"/>
    <x v="0"/>
    <x v="0"/>
    <s v="Mason Johnson"/>
    <n v="100"/>
    <n v="34.200000000000003"/>
    <n v="65.8"/>
  </r>
  <r>
    <s v="OR0002"/>
    <d v="2024-01-01T00:00:00"/>
    <s v="Jan"/>
    <s v="2024"/>
    <x v="1"/>
    <s v="Bags"/>
    <n v="6"/>
    <n v="25"/>
    <n v="5.08"/>
    <s v="C0122"/>
    <s v="aIDeN DAVIS"/>
    <s v="Delivered"/>
    <x v="1"/>
    <x v="1"/>
    <s v="Aiden Davis"/>
    <n v="150"/>
    <n v="30.48"/>
    <n v="119.52"/>
  </r>
  <r>
    <s v="OR0003"/>
    <d v="2024-01-02T00:00:00"/>
    <s v="Jan"/>
    <s v="2024"/>
    <x v="2"/>
    <s v="Lighting"/>
    <n v="7"/>
    <n v="40"/>
    <n v="12.35"/>
    <s v="C0076"/>
    <s v="mIa JONeS"/>
    <s v="Shipped"/>
    <x v="2"/>
    <x v="2"/>
    <s v="Mia Jones"/>
    <n v="280"/>
    <n v="86.45"/>
    <n v="193.55"/>
  </r>
  <r>
    <s v="OR0004"/>
    <d v="2024-01-02T00:00:00"/>
    <s v="Jan"/>
    <s v="2024"/>
    <x v="0"/>
    <s v="Cleaning"/>
    <n v="5"/>
    <n v="10"/>
    <n v="3.55"/>
    <s v="C0103"/>
    <s v="lIam garCia"/>
    <s v="Delivered"/>
    <x v="3"/>
    <x v="0"/>
    <s v="Liam Garcia"/>
    <n v="50"/>
    <n v="17.75"/>
    <n v="32.25"/>
  </r>
  <r>
    <s v="OR0005"/>
    <d v="2024-01-02T00:00:00"/>
    <s v="Jan"/>
    <s v="2024"/>
    <x v="0"/>
    <s v="Cleaning"/>
    <n v="2"/>
    <n v="10"/>
    <n v="3.27"/>
    <s v="C0162"/>
    <s v="Ethan mILLeR"/>
    <s v="Returned"/>
    <x v="4"/>
    <x v="0"/>
    <s v="Ethan Miller"/>
    <n v="20"/>
    <n v="6.54"/>
    <n v="13.46"/>
  </r>
  <r>
    <s v="OR0006"/>
    <d v="2024-01-02T00:00:00"/>
    <s v="Jan"/>
    <s v="2024"/>
    <x v="2"/>
    <s v="Lighting"/>
    <n v="8"/>
    <n v="40"/>
    <n v="14.7"/>
    <s v="C0114"/>
    <s v="cHARlottE Jones"/>
    <s v="Pending"/>
    <x v="2"/>
    <x v="2"/>
    <s v="Charlotte Jones"/>
    <n v="320"/>
    <n v="117.6"/>
    <n v="202.4"/>
  </r>
  <r>
    <s v="OR0007"/>
    <d v="2024-01-02T00:00:00"/>
    <s v="Jan"/>
    <s v="2024"/>
    <x v="3"/>
    <s v="Kitchenware"/>
    <n v="10"/>
    <n v="15"/>
    <n v="5.5"/>
    <s v="C0052"/>
    <s v="Mia joHnSon"/>
    <s v="Delivered"/>
    <x v="2"/>
    <x v="3"/>
    <s v="Mia Johnson"/>
    <n v="150"/>
    <n v="55"/>
    <n v="95"/>
  </r>
  <r>
    <s v="OR0008"/>
    <d v="2024-01-02T00:00:00"/>
    <s v="Jan"/>
    <s v="2024"/>
    <x v="2"/>
    <s v="Lighting"/>
    <n v="6"/>
    <n v="40"/>
    <n v="8.8000000000000007"/>
    <s v="C0071"/>
    <s v="AvA mARTINeZ"/>
    <s v="Delivered"/>
    <x v="5"/>
    <x v="2"/>
    <s v="Ava Martinez"/>
    <n v="240"/>
    <n v="52.800000000000004"/>
    <n v="187.2"/>
  </r>
  <r>
    <s v="OR0009"/>
    <d v="2024-01-02T00:00:00"/>
    <s v="Jan"/>
    <s v="2024"/>
    <x v="1"/>
    <s v="Bags"/>
    <n v="1"/>
    <n v="25"/>
    <n v="9.01"/>
    <s v="C0088"/>
    <s v="lIam garCia"/>
    <s v="Delivered"/>
    <x v="6"/>
    <x v="1"/>
    <s v="Liam Garcia"/>
    <n v="25"/>
    <n v="9.01"/>
    <n v="15.99"/>
  </r>
  <r>
    <s v="OR0010"/>
    <d v="2024-01-03T00:00:00"/>
    <s v="Jan"/>
    <s v="2024"/>
    <x v="0"/>
    <s v="Cleaning"/>
    <n v="2"/>
    <n v="10"/>
    <n v="2.89"/>
    <s v="C0165"/>
    <s v="haRper dAVIs"/>
    <s v="Delivered"/>
    <x v="1"/>
    <x v="0"/>
    <s v="Harper Davis"/>
    <n v="20"/>
    <n v="5.78"/>
    <n v="14.219999999999999"/>
  </r>
  <r>
    <s v="OR0011"/>
    <d v="2024-01-03T00:00:00"/>
    <s v="Jan"/>
    <s v="2024"/>
    <x v="2"/>
    <s v="Lighting"/>
    <n v="8"/>
    <n v="40"/>
    <n v="9.99"/>
    <s v="C0174"/>
    <s v="mAsoN joHnSon"/>
    <s v="Delivered"/>
    <x v="4"/>
    <x v="2"/>
    <s v="Mason Johnson"/>
    <n v="320"/>
    <n v="79.92"/>
    <n v="240.07999999999998"/>
  </r>
  <r>
    <s v="OR0012"/>
    <d v="2024-01-03T00:00:00"/>
    <s v="Jan"/>
    <s v="2024"/>
    <x v="4"/>
    <s v="Gardening"/>
    <n v="3"/>
    <n v="12"/>
    <n v="2.88"/>
    <s v="C0176"/>
    <s v="oLiver Miller"/>
    <s v="Delivered"/>
    <x v="7"/>
    <x v="4"/>
    <s v="Oliver Miller"/>
    <n v="36"/>
    <n v="8.64"/>
    <n v="27.36"/>
  </r>
  <r>
    <s v="OR0013"/>
    <d v="2024-01-03T00:00:00"/>
    <s v="Jan"/>
    <s v="2024"/>
    <x v="0"/>
    <s v="Cleaning"/>
    <n v="1"/>
    <n v="10"/>
    <n v="2.35"/>
    <s v="C0149"/>
    <s v="soPhiA rODriGuEZ"/>
    <s v="Delivered"/>
    <x v="8"/>
    <x v="0"/>
    <s v="Sophia Rodriguez"/>
    <n v="10"/>
    <n v="2.35"/>
    <n v="7.65"/>
  </r>
  <r>
    <s v="OR0014"/>
    <d v="2024-01-04T00:00:00"/>
    <s v="Jan"/>
    <s v="2024"/>
    <x v="1"/>
    <s v="Bags"/>
    <n v="1"/>
    <n v="25"/>
    <n v="8.85"/>
    <s v="C0184"/>
    <s v="IsAbELla JohNSoN"/>
    <s v="Delivered"/>
    <x v="2"/>
    <x v="1"/>
    <s v="Isabella Johnson"/>
    <n v="25"/>
    <n v="8.85"/>
    <n v="16.149999999999999"/>
  </r>
  <r>
    <s v="OR0015"/>
    <d v="2024-01-04T00:00:00"/>
    <s v="Jan"/>
    <s v="2024"/>
    <x v="2"/>
    <s v="Lighting"/>
    <n v="6"/>
    <n v="40"/>
    <n v="14.54"/>
    <s v="C0113"/>
    <s v="EVElYn smitH"/>
    <s v="Pending"/>
    <x v="1"/>
    <x v="2"/>
    <s v="Evelyn Smith"/>
    <n v="240"/>
    <n v="87.24"/>
    <n v="152.76"/>
  </r>
  <r>
    <s v="OR0016"/>
    <d v="2024-01-04T00:00:00"/>
    <s v="Jan"/>
    <s v="2024"/>
    <x v="0"/>
    <s v="Cleaning"/>
    <n v="10"/>
    <n v="10"/>
    <n v="2.36"/>
    <s v="C0012"/>
    <s v="OLIVIA MaRTinEZ"/>
    <s v="Shipped"/>
    <x v="7"/>
    <x v="0"/>
    <s v="Olivia Martinez"/>
    <n v="100"/>
    <n v="23.599999999999998"/>
    <n v="76.400000000000006"/>
  </r>
  <r>
    <s v="OR0017"/>
    <d v="2024-01-04T00:00:00"/>
    <s v="Jan"/>
    <s v="2024"/>
    <x v="0"/>
    <s v="Cleaning"/>
    <n v="2"/>
    <n v="10"/>
    <n v="2.0699999999999998"/>
    <s v="C0076"/>
    <s v="mIa JONeS"/>
    <s v="Delivered"/>
    <x v="2"/>
    <x v="0"/>
    <s v="Mia Jones"/>
    <n v="20"/>
    <n v="4.1399999999999997"/>
    <n v="15.86"/>
  </r>
  <r>
    <s v="OR0018"/>
    <d v="2024-01-05T00:00:00"/>
    <s v="Jan"/>
    <s v="2024"/>
    <x v="1"/>
    <s v="Bags"/>
    <n v="7"/>
    <n v="25"/>
    <n v="6.64"/>
    <s v="C0082"/>
    <s v="avA joNEs"/>
    <s v="Delivered"/>
    <x v="1"/>
    <x v="1"/>
    <s v="Ava Jones"/>
    <n v="175"/>
    <n v="46.48"/>
    <n v="128.52000000000001"/>
  </r>
  <r>
    <s v="OR0019"/>
    <d v="2024-01-05T00:00:00"/>
    <s v="Jan"/>
    <s v="2024"/>
    <x v="2"/>
    <s v="Lighting"/>
    <n v="5"/>
    <n v="40"/>
    <n v="15.48"/>
    <s v="C0108"/>
    <s v="HarpEr MILLeR"/>
    <s v="Delivered"/>
    <x v="5"/>
    <x v="2"/>
    <s v="Harper Miller"/>
    <n v="200"/>
    <n v="77.400000000000006"/>
    <n v="122.6"/>
  </r>
  <r>
    <s v="OR0020"/>
    <d v="2024-01-05T00:00:00"/>
    <s v="Jan"/>
    <s v="2024"/>
    <x v="0"/>
    <s v="Cleaning"/>
    <n v="8"/>
    <n v="10"/>
    <n v="2.67"/>
    <s v="C0013"/>
    <s v="eVelYN martiNEZ"/>
    <s v="Delivered"/>
    <x v="7"/>
    <x v="0"/>
    <s v="Evelyn Martinez"/>
    <n v="80"/>
    <n v="21.36"/>
    <n v="58.64"/>
  </r>
  <r>
    <s v="OR0021"/>
    <d v="2024-01-05T00:00:00"/>
    <s v="Jan"/>
    <s v="2024"/>
    <x v="4"/>
    <s v="Gardening"/>
    <n v="3"/>
    <n v="12"/>
    <n v="3.23"/>
    <s v="C0122"/>
    <s v="aIDeN DAVIS"/>
    <s v="Delivered"/>
    <x v="6"/>
    <x v="4"/>
    <s v="Aiden Davis"/>
    <n v="36"/>
    <n v="9.69"/>
    <n v="26.310000000000002"/>
  </r>
  <r>
    <s v="OR0022"/>
    <d v="2024-01-06T00:00:00"/>
    <s v="Jan"/>
    <s v="2024"/>
    <x v="2"/>
    <s v="Lighting"/>
    <n v="3"/>
    <n v="40"/>
    <n v="11.81"/>
    <s v="C0191"/>
    <s v="lIaM roDrIGUEZ"/>
    <s v="Pending"/>
    <x v="4"/>
    <x v="2"/>
    <s v="Liam Rodriguez"/>
    <n v="120"/>
    <n v="35.43"/>
    <n v="84.57"/>
  </r>
  <r>
    <s v="OR0023"/>
    <d v="2024-01-06T00:00:00"/>
    <s v="Jan"/>
    <s v="2024"/>
    <x v="2"/>
    <s v="Lighting"/>
    <n v="6"/>
    <n v="40"/>
    <n v="12.11"/>
    <s v="C0014"/>
    <s v="CHARlOtTe GArCIA"/>
    <s v="Delivered"/>
    <x v="4"/>
    <x v="2"/>
    <s v="Charlotte Garcia"/>
    <n v="240"/>
    <n v="72.66"/>
    <n v="167.34"/>
  </r>
  <r>
    <s v="OR0024"/>
    <d v="2024-01-06T00:00:00"/>
    <s v="Jan"/>
    <s v="2024"/>
    <x v="1"/>
    <s v="Bags"/>
    <n v="7"/>
    <n v="25"/>
    <n v="8.4499999999999993"/>
    <s v="C0017"/>
    <s v="lIaM roDrIGUEZ"/>
    <s v="Delivered"/>
    <x v="5"/>
    <x v="1"/>
    <s v="Liam Rodriguez"/>
    <n v="175"/>
    <n v="59.149999999999991"/>
    <n v="115.85000000000001"/>
  </r>
  <r>
    <s v="OR0025"/>
    <d v="2024-01-06T00:00:00"/>
    <s v="Jan"/>
    <s v="2024"/>
    <x v="0"/>
    <s v="Cleaning"/>
    <n v="8"/>
    <n v="10"/>
    <n v="3.8"/>
    <s v="C0160"/>
    <s v="LucAs gaRcia"/>
    <s v="Returned"/>
    <x v="7"/>
    <x v="0"/>
    <s v="Lucas Garcia"/>
    <n v="80"/>
    <n v="30.4"/>
    <n v="49.6"/>
  </r>
  <r>
    <s v="OR0026"/>
    <d v="2024-01-06T00:00:00"/>
    <s v="Jan"/>
    <s v="2024"/>
    <x v="3"/>
    <s v="Kitchenware"/>
    <n v="7"/>
    <n v="15"/>
    <n v="3.13"/>
    <s v="C0052"/>
    <s v="Mia joHnSon"/>
    <s v="Shipped"/>
    <x v="1"/>
    <x v="3"/>
    <s v="Mia Johnson"/>
    <n v="105"/>
    <n v="21.91"/>
    <n v="83.09"/>
  </r>
  <r>
    <s v="OR0027"/>
    <d v="2024-01-06T00:00:00"/>
    <s v="Jan"/>
    <s v="2024"/>
    <x v="0"/>
    <s v="Cleaning"/>
    <n v="6"/>
    <n v="10"/>
    <n v="3.18"/>
    <s v="C0199"/>
    <s v="oLIvIA MILLEr"/>
    <s v="Delivered"/>
    <x v="0"/>
    <x v="0"/>
    <s v="Olivia Miller"/>
    <n v="60"/>
    <n v="19.080000000000002"/>
    <n v="40.92"/>
  </r>
  <r>
    <s v="OR0028"/>
    <d v="2024-01-07T00:00:00"/>
    <s v="Jan"/>
    <s v="2024"/>
    <x v="4"/>
    <s v="Gardening"/>
    <n v="9"/>
    <n v="12"/>
    <n v="3.94"/>
    <s v="C0104"/>
    <s v="mAsOn roDRiguez"/>
    <s v="Delivered"/>
    <x v="2"/>
    <x v="4"/>
    <s v="Mason Rodriguez"/>
    <n v="108"/>
    <n v="35.46"/>
    <n v="72.539999999999992"/>
  </r>
  <r>
    <s v="OR0029"/>
    <d v="2024-01-07T00:00:00"/>
    <s v="Jan"/>
    <s v="2024"/>
    <x v="2"/>
    <s v="Lighting"/>
    <n v="3"/>
    <n v="40"/>
    <n v="10.79"/>
    <s v="C0038"/>
    <s v="Noah MARtINez"/>
    <s v="Delivered"/>
    <x v="1"/>
    <x v="2"/>
    <s v="Noah Martinez"/>
    <n v="120"/>
    <n v="32.369999999999997"/>
    <n v="87.63"/>
  </r>
  <r>
    <s v="OR0030"/>
    <d v="2024-01-07T00:00:00"/>
    <s v="Jan"/>
    <s v="2024"/>
    <x v="1"/>
    <s v="Bags"/>
    <n v="4"/>
    <n v="25"/>
    <n v="8.43"/>
    <s v="C0088"/>
    <s v="lIam garCia"/>
    <s v="Shipped"/>
    <x v="7"/>
    <x v="1"/>
    <s v="Liam Garcia"/>
    <n v="100"/>
    <n v="33.72"/>
    <n v="66.28"/>
  </r>
  <r>
    <s v="OR0031"/>
    <d v="2024-01-08T00:00:00"/>
    <s v="Jan"/>
    <s v="2024"/>
    <x v="3"/>
    <s v="Kitchenware"/>
    <n v="5"/>
    <n v="15"/>
    <n v="3.55"/>
    <s v="C0167"/>
    <s v="aidEN bROWn"/>
    <s v="Delivered"/>
    <x v="3"/>
    <x v="3"/>
    <s v="Aiden Brown"/>
    <n v="75"/>
    <n v="17.75"/>
    <n v="57.25"/>
  </r>
  <r>
    <s v="OR0032"/>
    <d v="2024-01-08T00:00:00"/>
    <s v="Jan"/>
    <s v="2024"/>
    <x v="3"/>
    <s v="Kitchenware"/>
    <n v="6"/>
    <n v="15"/>
    <n v="4.04"/>
    <s v="C0151"/>
    <s v="Emma SMITh"/>
    <s v="Delivered"/>
    <x v="0"/>
    <x v="3"/>
    <s v="Emma Smith"/>
    <n v="90"/>
    <n v="24.240000000000002"/>
    <n v="65.759999999999991"/>
  </r>
  <r>
    <s v="OR0033"/>
    <d v="2024-01-09T00:00:00"/>
    <s v="Jan"/>
    <s v="2024"/>
    <x v="0"/>
    <s v="Cleaning"/>
    <n v="8"/>
    <n v="10"/>
    <n v="2.6"/>
    <s v="C0033"/>
    <s v="miA roDriGuez"/>
    <s v="Pending"/>
    <x v="7"/>
    <x v="0"/>
    <s v="Mia Rodriguez"/>
    <n v="80"/>
    <n v="20.8"/>
    <n v="59.2"/>
  </r>
  <r>
    <s v="OR0034"/>
    <d v="2024-01-09T00:00:00"/>
    <s v="Jan"/>
    <s v="2024"/>
    <x v="4"/>
    <s v="Gardening"/>
    <n v="10"/>
    <n v="12"/>
    <n v="2.74"/>
    <s v="C0181"/>
    <s v="OlIvIA GARcia"/>
    <s v="Delivered"/>
    <x v="4"/>
    <x v="4"/>
    <s v="Olivia Garcia"/>
    <n v="120"/>
    <n v="27.400000000000002"/>
    <n v="92.6"/>
  </r>
  <r>
    <s v="OR0035"/>
    <d v="2024-01-10T00:00:00"/>
    <s v="Jan"/>
    <s v="2024"/>
    <x v="1"/>
    <s v="Bags"/>
    <n v="10"/>
    <n v="25"/>
    <n v="9.86"/>
    <s v="C0012"/>
    <s v="OLIVIA MaRTinEZ"/>
    <s v="Delivered"/>
    <x v="4"/>
    <x v="1"/>
    <s v="Olivia Martinez"/>
    <n v="250"/>
    <n v="98.6"/>
    <n v="151.4"/>
  </r>
  <r>
    <s v="OR0036"/>
    <d v="2024-01-10T00:00:00"/>
    <s v="Jan"/>
    <s v="2024"/>
    <x v="4"/>
    <s v="Gardening"/>
    <n v="9"/>
    <n v="12"/>
    <n v="3.33"/>
    <s v="C0052"/>
    <s v="Mia joHnSon"/>
    <s v="Delivered"/>
    <x v="6"/>
    <x v="4"/>
    <s v="Mia Johnson"/>
    <n v="108"/>
    <n v="29.97"/>
    <n v="78.03"/>
  </r>
  <r>
    <s v="OR0037"/>
    <d v="2024-01-10T00:00:00"/>
    <s v="Jan"/>
    <s v="2024"/>
    <x v="3"/>
    <s v="Kitchenware"/>
    <n v="6"/>
    <n v="15"/>
    <n v="3.13"/>
    <s v="C0157"/>
    <s v="oLivIa jOHNsON"/>
    <s v="Delivered"/>
    <x v="9"/>
    <x v="3"/>
    <s v="Olivia Johnson"/>
    <n v="90"/>
    <n v="18.78"/>
    <n v="71.22"/>
  </r>
  <r>
    <s v="OR0038"/>
    <d v="2024-01-11T00:00:00"/>
    <s v="Jan"/>
    <s v="2024"/>
    <x v="4"/>
    <s v="Gardening"/>
    <n v="4"/>
    <n v="12"/>
    <n v="4.74"/>
    <s v="C0084"/>
    <s v="EtHaN jOnES"/>
    <s v="Pending"/>
    <x v="6"/>
    <x v="4"/>
    <s v="Ethan Jones"/>
    <n v="48"/>
    <n v="18.96"/>
    <n v="29.04"/>
  </r>
  <r>
    <s v="OR0039"/>
    <d v="2024-01-12T00:00:00"/>
    <s v="Jan"/>
    <s v="2024"/>
    <x v="4"/>
    <s v="Gardening"/>
    <n v="9"/>
    <n v="12"/>
    <n v="4.33"/>
    <s v="C0085"/>
    <s v="eThan mARTIneZ"/>
    <s v="Delivered"/>
    <x v="5"/>
    <x v="4"/>
    <s v="Ethan Martinez"/>
    <n v="108"/>
    <n v="38.97"/>
    <n v="69.03"/>
  </r>
  <r>
    <s v="OR0040"/>
    <d v="2024-01-12T00:00:00"/>
    <s v="Jan"/>
    <s v="2024"/>
    <x v="1"/>
    <s v="Bags"/>
    <n v="3"/>
    <n v="25"/>
    <n v="8.17"/>
    <s v="C0188"/>
    <s v="LUCAS wiLlIaMS"/>
    <s v="Shipped"/>
    <x v="3"/>
    <x v="1"/>
    <s v="Lucas Williams"/>
    <n v="75"/>
    <n v="24.509999999999998"/>
    <n v="50.49"/>
  </r>
  <r>
    <s v="OR0041"/>
    <d v="2024-01-12T00:00:00"/>
    <s v="Jan"/>
    <s v="2024"/>
    <x v="1"/>
    <s v="Bags"/>
    <n v="6"/>
    <n v="25"/>
    <n v="6.37"/>
    <s v="C0043"/>
    <s v="logan roDRIgUEZ"/>
    <s v="Delivered"/>
    <x v="5"/>
    <x v="1"/>
    <s v="Logan Rodriguez"/>
    <n v="150"/>
    <n v="38.22"/>
    <n v="111.78"/>
  </r>
  <r>
    <s v="OR0042"/>
    <d v="2024-01-13T00:00:00"/>
    <s v="Jan"/>
    <s v="2024"/>
    <x v="1"/>
    <s v="Bags"/>
    <n v="7"/>
    <n v="25"/>
    <n v="6.03"/>
    <s v="C0053"/>
    <s v="mIa JOhnsON"/>
    <s v="Delivered"/>
    <x v="7"/>
    <x v="1"/>
    <s v="Mia Johnson"/>
    <n v="175"/>
    <n v="42.21"/>
    <n v="132.79"/>
  </r>
  <r>
    <s v="OR0043"/>
    <d v="2024-01-13T00:00:00"/>
    <s v="Jan"/>
    <s v="2024"/>
    <x v="2"/>
    <s v="Lighting"/>
    <n v="7"/>
    <n v="40"/>
    <n v="11.98"/>
    <s v="C0022"/>
    <s v="jAmES sMiTH"/>
    <s v="Shipped"/>
    <x v="5"/>
    <x v="2"/>
    <s v="James Smith"/>
    <n v="280"/>
    <n v="83.86"/>
    <n v="196.14"/>
  </r>
  <r>
    <s v="OR0044"/>
    <d v="2024-01-13T00:00:00"/>
    <s v="Jan"/>
    <s v="2024"/>
    <x v="0"/>
    <s v="Cleaning"/>
    <n v="2"/>
    <n v="10"/>
    <n v="2.46"/>
    <s v="C0081"/>
    <s v="MasoN mILLeR"/>
    <s v="Delivered"/>
    <x v="8"/>
    <x v="0"/>
    <s v="Mason Miller"/>
    <n v="20"/>
    <n v="4.92"/>
    <n v="15.08"/>
  </r>
  <r>
    <s v="OR0045"/>
    <d v="2024-01-13T00:00:00"/>
    <s v="Jan"/>
    <s v="2024"/>
    <x v="4"/>
    <s v="Gardening"/>
    <n v="5"/>
    <n v="12"/>
    <n v="4.2"/>
    <s v="C0106"/>
    <s v="aVA MartINez"/>
    <s v="Returned"/>
    <x v="8"/>
    <x v="4"/>
    <s v="Ava Martinez"/>
    <n v="60"/>
    <n v="21"/>
    <n v="39"/>
  </r>
  <r>
    <s v="OR0046"/>
    <d v="2024-01-14T00:00:00"/>
    <s v="Jan"/>
    <s v="2024"/>
    <x v="1"/>
    <s v="Bags"/>
    <n v="5"/>
    <n v="25"/>
    <n v="6.32"/>
    <s v="C0069"/>
    <s v="LiaM GarCia"/>
    <s v="Delivered"/>
    <x v="5"/>
    <x v="1"/>
    <s v="Liam Garcia"/>
    <n v="125"/>
    <n v="31.6"/>
    <n v="93.4"/>
  </r>
  <r>
    <s v="OR0047"/>
    <d v="2024-01-14T00:00:00"/>
    <s v="Jan"/>
    <s v="2024"/>
    <x v="0"/>
    <s v="Cleaning"/>
    <n v="7"/>
    <n v="10"/>
    <n v="2.88"/>
    <s v="C0164"/>
    <s v="ChArLotTE daviS"/>
    <s v="Shipped"/>
    <x v="1"/>
    <x v="0"/>
    <s v="Charlotte Davis"/>
    <n v="70"/>
    <n v="20.16"/>
    <n v="49.84"/>
  </r>
  <r>
    <s v="OR0048"/>
    <d v="2024-01-14T00:00:00"/>
    <s v="Jan"/>
    <s v="2024"/>
    <x v="0"/>
    <s v="Cleaning"/>
    <n v="3"/>
    <n v="10"/>
    <n v="3.54"/>
    <s v="C0103"/>
    <s v="lIam garCia"/>
    <s v="Shipped"/>
    <x v="3"/>
    <x v="0"/>
    <s v="Liam Garcia"/>
    <n v="30"/>
    <n v="10.620000000000001"/>
    <n v="19.38"/>
  </r>
  <r>
    <s v="OR0049"/>
    <d v="2024-01-14T00:00:00"/>
    <s v="Jan"/>
    <s v="2024"/>
    <x v="2"/>
    <s v="Lighting"/>
    <n v="1"/>
    <n v="40"/>
    <n v="15.48"/>
    <s v="C0161"/>
    <s v="CHARlOttE gArCiA"/>
    <s v="Pending"/>
    <x v="1"/>
    <x v="2"/>
    <s v="Charlotte Garcia"/>
    <n v="40"/>
    <n v="15.48"/>
    <n v="24.52"/>
  </r>
  <r>
    <s v="OR0050"/>
    <d v="2024-01-14T00:00:00"/>
    <s v="Jan"/>
    <s v="2024"/>
    <x v="2"/>
    <s v="Lighting"/>
    <n v="5"/>
    <n v="40"/>
    <n v="13.2"/>
    <s v="C0086"/>
    <s v="OlIVER johnsOn"/>
    <s v="Delivered"/>
    <x v="6"/>
    <x v="2"/>
    <s v="Oliver Johnson"/>
    <n v="200"/>
    <n v="66"/>
    <n v="134"/>
  </r>
  <r>
    <s v="OR0051"/>
    <d v="2024-01-14T00:00:00"/>
    <s v="Jan"/>
    <s v="2024"/>
    <x v="1"/>
    <s v="Bags"/>
    <n v="4"/>
    <n v="25"/>
    <n v="7.94"/>
    <s v="C0059"/>
    <s v="LOGaN rODrIgUEz"/>
    <s v="Delivered"/>
    <x v="0"/>
    <x v="1"/>
    <s v="Logan Rodriguez"/>
    <n v="100"/>
    <n v="31.76"/>
    <n v="68.239999999999995"/>
  </r>
  <r>
    <s v="OR0052"/>
    <d v="2024-01-14T00:00:00"/>
    <s v="Jan"/>
    <s v="2024"/>
    <x v="0"/>
    <s v="Cleaning"/>
    <n v="6"/>
    <n v="10"/>
    <n v="2.73"/>
    <s v="C0158"/>
    <s v="isABElla jOneS"/>
    <s v="Delivered"/>
    <x v="2"/>
    <x v="0"/>
    <s v="Isabella Jones"/>
    <n v="60"/>
    <n v="16.38"/>
    <n v="43.620000000000005"/>
  </r>
  <r>
    <s v="OR0053"/>
    <d v="2024-01-14T00:00:00"/>
    <s v="Jan"/>
    <s v="2024"/>
    <x v="2"/>
    <s v="Lighting"/>
    <n v="2"/>
    <n v="40"/>
    <n v="13.63"/>
    <s v="C0119"/>
    <s v="mAson ROdrigUEz"/>
    <s v="Shipped"/>
    <x v="0"/>
    <x v="2"/>
    <s v="Mason Rodriguez"/>
    <n v="80"/>
    <n v="27.26"/>
    <n v="52.739999999999995"/>
  </r>
  <r>
    <s v="OR0054"/>
    <d v="2024-01-14T00:00:00"/>
    <s v="Jan"/>
    <s v="2024"/>
    <x v="2"/>
    <s v="Lighting"/>
    <n v="1"/>
    <n v="40"/>
    <n v="11.98"/>
    <s v="C0054"/>
    <s v="IsabELLA RoDRIgUEz"/>
    <s v="Delivered"/>
    <x v="4"/>
    <x v="2"/>
    <s v="Isabella Rodriguez"/>
    <n v="40"/>
    <n v="11.98"/>
    <n v="28.02"/>
  </r>
  <r>
    <s v="OR0055"/>
    <d v="2024-01-15T00:00:00"/>
    <s v="Jan"/>
    <s v="2024"/>
    <x v="1"/>
    <s v="Bags"/>
    <n v="5"/>
    <n v="25"/>
    <n v="6.78"/>
    <s v="C0073"/>
    <s v="HarPEr bRowN"/>
    <s v="Returned"/>
    <x v="0"/>
    <x v="1"/>
    <s v="Harper Brown"/>
    <n v="125"/>
    <n v="33.9"/>
    <n v="91.1"/>
  </r>
  <r>
    <s v="OR0056"/>
    <d v="2024-01-16T00:00:00"/>
    <s v="Jan"/>
    <s v="2024"/>
    <x v="3"/>
    <s v="Kitchenware"/>
    <n v="5"/>
    <n v="15"/>
    <n v="5.35"/>
    <s v="C0077"/>
    <s v="MaSon WillIAMs"/>
    <s v="Delivered"/>
    <x v="6"/>
    <x v="3"/>
    <s v="Mason Williams"/>
    <n v="75"/>
    <n v="26.75"/>
    <n v="48.25"/>
  </r>
  <r>
    <s v="OR0057"/>
    <d v="2024-01-17T00:00:00"/>
    <s v="Jan"/>
    <s v="2024"/>
    <x v="0"/>
    <s v="Cleaning"/>
    <n v="1"/>
    <n v="10"/>
    <n v="3.11"/>
    <s v="C0034"/>
    <s v="EtHan RodrIgUEz"/>
    <s v="Shipped"/>
    <x v="6"/>
    <x v="0"/>
    <s v="Ethan Rodriguez"/>
    <n v="10"/>
    <n v="3.11"/>
    <n v="6.8900000000000006"/>
  </r>
  <r>
    <s v="OR0058"/>
    <d v="2024-01-17T00:00:00"/>
    <s v="Jan"/>
    <s v="2024"/>
    <x v="2"/>
    <s v="Lighting"/>
    <n v="7"/>
    <n v="40"/>
    <n v="9.3800000000000008"/>
    <s v="C0066"/>
    <s v="JaMeS garcIA"/>
    <s v="Shipped"/>
    <x v="7"/>
    <x v="2"/>
    <s v="James Garcia"/>
    <n v="280"/>
    <n v="65.660000000000011"/>
    <n v="214.33999999999997"/>
  </r>
  <r>
    <s v="OR0059"/>
    <d v="2024-01-18T00:00:00"/>
    <s v="Jan"/>
    <s v="2024"/>
    <x v="0"/>
    <s v="Cleaning"/>
    <n v="1"/>
    <n v="10"/>
    <n v="3.75"/>
    <s v="C0196"/>
    <s v="mia MILLER"/>
    <s v="Returned"/>
    <x v="0"/>
    <x v="0"/>
    <s v="Mia Miller"/>
    <n v="10"/>
    <n v="3.75"/>
    <n v="6.25"/>
  </r>
  <r>
    <s v="OR0060"/>
    <d v="2024-01-18T00:00:00"/>
    <s v="Jan"/>
    <s v="2024"/>
    <x v="1"/>
    <s v="Bags"/>
    <n v="6"/>
    <n v="25"/>
    <n v="7.18"/>
    <s v="C0145"/>
    <s v="SoPHiA brown"/>
    <s v="Delivered"/>
    <x v="6"/>
    <x v="1"/>
    <s v="Sophia Brown"/>
    <n v="150"/>
    <n v="43.08"/>
    <n v="106.92"/>
  </r>
  <r>
    <s v="OR0061"/>
    <d v="2024-01-18T00:00:00"/>
    <s v="Jan"/>
    <s v="2024"/>
    <x v="4"/>
    <s v="Gardening"/>
    <n v="3"/>
    <n v="12"/>
    <n v="4.53"/>
    <s v="C0094"/>
    <s v="aIDen jones"/>
    <s v="Delivered"/>
    <x v="1"/>
    <x v="4"/>
    <s v="Aiden Jones"/>
    <n v="36"/>
    <n v="13.59"/>
    <n v="22.41"/>
  </r>
  <r>
    <s v="OR0062"/>
    <d v="2024-01-19T00:00:00"/>
    <s v="Jan"/>
    <s v="2024"/>
    <x v="0"/>
    <s v="Cleaning"/>
    <n v="2"/>
    <n v="10"/>
    <n v="3.53"/>
    <s v="C0105"/>
    <s v="elIjah DavIS"/>
    <s v="Delivered"/>
    <x v="9"/>
    <x v="0"/>
    <s v="Elijah Davis"/>
    <n v="20"/>
    <n v="7.06"/>
    <n v="12.940000000000001"/>
  </r>
  <r>
    <s v="OR0063"/>
    <d v="2024-01-19T00:00:00"/>
    <s v="Jan"/>
    <s v="2024"/>
    <x v="0"/>
    <s v="Cleaning"/>
    <n v="6"/>
    <n v="10"/>
    <n v="2.13"/>
    <s v="C0064"/>
    <s v="sOPHia mARtinEZ"/>
    <s v="Delivered"/>
    <x v="4"/>
    <x v="0"/>
    <s v="Sophia Martinez"/>
    <n v="60"/>
    <n v="12.78"/>
    <n v="47.22"/>
  </r>
  <r>
    <s v="OR0064"/>
    <d v="2024-01-19T00:00:00"/>
    <s v="Jan"/>
    <s v="2024"/>
    <x v="3"/>
    <s v="Kitchenware"/>
    <n v="3"/>
    <n v="15"/>
    <n v="3.45"/>
    <s v="C0139"/>
    <s v="AmELIa GARCIa"/>
    <s v="Delivered"/>
    <x v="9"/>
    <x v="3"/>
    <s v="Amelia Garcia"/>
    <n v="45"/>
    <n v="10.350000000000001"/>
    <n v="34.65"/>
  </r>
  <r>
    <s v="OR0065"/>
    <d v="2024-01-20T00:00:00"/>
    <s v="Jan"/>
    <s v="2024"/>
    <x v="3"/>
    <s v="Kitchenware"/>
    <n v="10"/>
    <n v="15"/>
    <n v="4.71"/>
    <s v="C0065"/>
    <s v="avA rodRiGUEz"/>
    <s v="Delivered"/>
    <x v="0"/>
    <x v="3"/>
    <s v="Ava Rodriguez"/>
    <n v="150"/>
    <n v="47.1"/>
    <n v="102.9"/>
  </r>
  <r>
    <s v="OR0066"/>
    <d v="2024-01-20T00:00:00"/>
    <s v="Jan"/>
    <s v="2024"/>
    <x v="1"/>
    <s v="Bags"/>
    <n v="3"/>
    <n v="25"/>
    <n v="5.42"/>
    <s v="C0014"/>
    <s v="CHARlOtTe GArCIA"/>
    <s v="Delivered"/>
    <x v="8"/>
    <x v="1"/>
    <s v="Charlotte Garcia"/>
    <n v="75"/>
    <n v="16.259999999999998"/>
    <n v="58.74"/>
  </r>
  <r>
    <s v="OR0067"/>
    <d v="2024-01-20T00:00:00"/>
    <s v="Jan"/>
    <s v="2024"/>
    <x v="3"/>
    <s v="Kitchenware"/>
    <n v="6"/>
    <n v="15"/>
    <n v="4.32"/>
    <s v="C0062"/>
    <s v="emma dAviS"/>
    <s v="Delivered"/>
    <x v="0"/>
    <x v="3"/>
    <s v="Emma Davis"/>
    <n v="90"/>
    <n v="25.92"/>
    <n v="64.08"/>
  </r>
  <r>
    <s v="OR0068"/>
    <d v="2024-01-21T00:00:00"/>
    <s v="Jan"/>
    <s v="2024"/>
    <x v="2"/>
    <s v="Lighting"/>
    <n v="7"/>
    <n v="40"/>
    <n v="9.9700000000000006"/>
    <s v="C0128"/>
    <s v="jamEs wILLIAmS"/>
    <s v="Delivered"/>
    <x v="7"/>
    <x v="2"/>
    <s v="James Williams"/>
    <n v="280"/>
    <n v="69.790000000000006"/>
    <n v="210.20999999999998"/>
  </r>
  <r>
    <s v="OR0069"/>
    <d v="2024-01-21T00:00:00"/>
    <s v="Jan"/>
    <s v="2024"/>
    <x v="4"/>
    <s v="Gardening"/>
    <n v="1"/>
    <n v="12"/>
    <n v="3.78"/>
    <s v="C0145"/>
    <s v="SoPHiA brown"/>
    <s v="Delivered"/>
    <x v="7"/>
    <x v="4"/>
    <s v="Sophia Brown"/>
    <n v="12"/>
    <n v="3.78"/>
    <n v="8.2200000000000006"/>
  </r>
  <r>
    <s v="OR0070"/>
    <d v="2024-01-22T00:00:00"/>
    <s v="Jan"/>
    <s v="2024"/>
    <x v="2"/>
    <s v="Lighting"/>
    <n v="2"/>
    <n v="40"/>
    <n v="8.1999999999999993"/>
    <s v="C0145"/>
    <s v="SoPHiA brown"/>
    <s v="Delivered"/>
    <x v="7"/>
    <x v="2"/>
    <s v="Sophia Brown"/>
    <n v="80"/>
    <n v="16.399999999999999"/>
    <n v="63.6"/>
  </r>
  <r>
    <s v="OR0071"/>
    <d v="2024-01-22T00:00:00"/>
    <s v="Jan"/>
    <s v="2024"/>
    <x v="2"/>
    <s v="Lighting"/>
    <n v="2"/>
    <n v="40"/>
    <n v="9.2100000000000009"/>
    <s v="C0045"/>
    <s v="lIaM smith"/>
    <s v="Delivered"/>
    <x v="7"/>
    <x v="2"/>
    <s v="Liam Smith"/>
    <n v="80"/>
    <n v="18.420000000000002"/>
    <n v="61.58"/>
  </r>
  <r>
    <s v="OR0072"/>
    <d v="2024-01-22T00:00:00"/>
    <s v="Jan"/>
    <s v="2024"/>
    <x v="3"/>
    <s v="Kitchenware"/>
    <n v="7"/>
    <n v="15"/>
    <n v="5.93"/>
    <s v="C0067"/>
    <s v="lOGan SMITh"/>
    <s v="Delivered"/>
    <x v="0"/>
    <x v="3"/>
    <s v="Logan Smith"/>
    <n v="105"/>
    <n v="41.51"/>
    <n v="63.49"/>
  </r>
  <r>
    <s v="OR0073"/>
    <d v="2024-01-22T00:00:00"/>
    <s v="Jan"/>
    <s v="2024"/>
    <x v="3"/>
    <s v="Kitchenware"/>
    <n v="7"/>
    <n v="15"/>
    <n v="4.4800000000000004"/>
    <s v="C0054"/>
    <s v="IsabELLA RoDRIgUEz"/>
    <s v="Delivered"/>
    <x v="6"/>
    <x v="3"/>
    <s v="Isabella Rodriguez"/>
    <n v="105"/>
    <n v="31.360000000000003"/>
    <n v="73.64"/>
  </r>
  <r>
    <s v="OR0074"/>
    <d v="2024-01-22T00:00:00"/>
    <s v="Jan"/>
    <s v="2024"/>
    <x v="0"/>
    <s v="Cleaning"/>
    <n v="1"/>
    <n v="10"/>
    <n v="3.95"/>
    <s v="C0101"/>
    <s v="lIam GArCiA"/>
    <s v="Delivered"/>
    <x v="4"/>
    <x v="0"/>
    <s v="Liam Garcia"/>
    <n v="10"/>
    <n v="3.95"/>
    <n v="6.05"/>
  </r>
  <r>
    <s v="OR0075"/>
    <d v="2024-01-22T00:00:00"/>
    <s v="Jan"/>
    <s v="2024"/>
    <x v="4"/>
    <s v="Gardening"/>
    <n v="1"/>
    <n v="12"/>
    <n v="4.5999999999999996"/>
    <s v="C0100"/>
    <s v="logAn sMItH"/>
    <s v="Delivered"/>
    <x v="7"/>
    <x v="4"/>
    <s v="Logan Smith"/>
    <n v="12"/>
    <n v="4.5999999999999996"/>
    <n v="7.4"/>
  </r>
  <r>
    <s v="OR0076"/>
    <d v="2024-01-23T00:00:00"/>
    <s v="Jan"/>
    <s v="2024"/>
    <x v="1"/>
    <s v="Bags"/>
    <n v="4"/>
    <n v="25"/>
    <n v="8.75"/>
    <s v="C0141"/>
    <s v="eVeLYn mARtiNez"/>
    <s v="Delivered"/>
    <x v="5"/>
    <x v="1"/>
    <s v="Evelyn Martinez"/>
    <n v="100"/>
    <n v="35"/>
    <n v="65"/>
  </r>
  <r>
    <s v="OR0077"/>
    <d v="2024-01-24T00:00:00"/>
    <s v="Jan"/>
    <s v="2024"/>
    <x v="0"/>
    <s v="Cleaning"/>
    <n v="8"/>
    <n v="10"/>
    <n v="2.83"/>
    <s v="C0191"/>
    <s v="lIaM roDrIGUEZ"/>
    <s v="Pending"/>
    <x v="0"/>
    <x v="0"/>
    <s v="Liam Rodriguez"/>
    <n v="80"/>
    <n v="22.64"/>
    <n v="57.36"/>
  </r>
  <r>
    <s v="OR0078"/>
    <d v="2024-01-24T00:00:00"/>
    <s v="Jan"/>
    <s v="2024"/>
    <x v="1"/>
    <s v="Bags"/>
    <n v="8"/>
    <n v="25"/>
    <n v="5.86"/>
    <s v="C0009"/>
    <s v="eThAN WIlLIamS"/>
    <s v="Delivered"/>
    <x v="4"/>
    <x v="1"/>
    <s v="Ethan Williams"/>
    <n v="200"/>
    <n v="46.88"/>
    <n v="153.12"/>
  </r>
  <r>
    <s v="OR0079"/>
    <d v="2024-01-24T00:00:00"/>
    <s v="Jan"/>
    <s v="2024"/>
    <x v="1"/>
    <s v="Bags"/>
    <n v="4"/>
    <n v="25"/>
    <n v="9.89"/>
    <s v="C0057"/>
    <s v="EvElyn MiLLeR"/>
    <s v="Delivered"/>
    <x v="8"/>
    <x v="1"/>
    <s v="Evelyn Miller"/>
    <n v="100"/>
    <n v="39.56"/>
    <n v="60.44"/>
  </r>
  <r>
    <s v="OR0080"/>
    <d v="2024-01-25T00:00:00"/>
    <s v="Jan"/>
    <s v="2024"/>
    <x v="2"/>
    <s v="Lighting"/>
    <n v="5"/>
    <n v="40"/>
    <n v="10.28"/>
    <s v="C0120"/>
    <s v="HARper SmiTh"/>
    <s v="Delivered"/>
    <x v="5"/>
    <x v="2"/>
    <s v="Harper Smith"/>
    <n v="200"/>
    <n v="51.4"/>
    <n v="148.6"/>
  </r>
  <r>
    <s v="OR0081"/>
    <d v="2024-01-26T00:00:00"/>
    <s v="Jan"/>
    <s v="2024"/>
    <x v="3"/>
    <s v="Kitchenware"/>
    <n v="7"/>
    <n v="15"/>
    <n v="5.82"/>
    <s v="C0139"/>
    <s v="AmELIa GARCIa"/>
    <s v="Returned"/>
    <x v="7"/>
    <x v="3"/>
    <s v="Amelia Garcia"/>
    <n v="105"/>
    <n v="40.74"/>
    <n v="64.259999999999991"/>
  </r>
  <r>
    <s v="OR0082"/>
    <d v="2024-01-26T00:00:00"/>
    <s v="Jan"/>
    <s v="2024"/>
    <x v="0"/>
    <s v="Cleaning"/>
    <n v="9"/>
    <n v="10"/>
    <n v="3.04"/>
    <s v="C0156"/>
    <s v="cHARlottE GArciA"/>
    <s v="Delivered"/>
    <x v="9"/>
    <x v="0"/>
    <s v="Charlotte Garcia"/>
    <n v="90"/>
    <n v="27.36"/>
    <n v="62.64"/>
  </r>
  <r>
    <s v="OR0083"/>
    <d v="2024-01-26T00:00:00"/>
    <s v="Jan"/>
    <s v="2024"/>
    <x v="0"/>
    <s v="Cleaning"/>
    <n v="7"/>
    <n v="10"/>
    <n v="2.2400000000000002"/>
    <s v="C0066"/>
    <s v="JaMeS garcIA"/>
    <s v="Delivered"/>
    <x v="9"/>
    <x v="0"/>
    <s v="James Garcia"/>
    <n v="70"/>
    <n v="15.680000000000001"/>
    <n v="54.32"/>
  </r>
  <r>
    <s v="OR0084"/>
    <d v="2024-01-27T00:00:00"/>
    <s v="Jan"/>
    <s v="2024"/>
    <x v="1"/>
    <s v="Bags"/>
    <n v="2"/>
    <n v="25"/>
    <n v="6.69"/>
    <s v="C0195"/>
    <s v="MASoN dAVis"/>
    <s v="Delivered"/>
    <x v="9"/>
    <x v="1"/>
    <s v="Mason Davis"/>
    <n v="50"/>
    <n v="13.38"/>
    <n v="36.619999999999997"/>
  </r>
  <r>
    <s v="OR0085"/>
    <d v="2024-01-27T00:00:00"/>
    <s v="Jan"/>
    <s v="2024"/>
    <x v="3"/>
    <s v="Kitchenware"/>
    <n v="9"/>
    <n v="15"/>
    <n v="3.37"/>
    <s v="C0182"/>
    <s v="AVA MilLEr"/>
    <s v="Delivered"/>
    <x v="0"/>
    <x v="3"/>
    <s v="Ava Miller"/>
    <n v="135"/>
    <n v="30.330000000000002"/>
    <n v="104.67"/>
  </r>
  <r>
    <s v="OR0086"/>
    <d v="2024-01-27T00:00:00"/>
    <s v="Jan"/>
    <s v="2024"/>
    <x v="1"/>
    <s v="Bags"/>
    <n v="4"/>
    <n v="25"/>
    <n v="8.91"/>
    <s v="C0021"/>
    <s v="isABelLA RoDriGUEZ"/>
    <s v="Returned"/>
    <x v="7"/>
    <x v="1"/>
    <s v="Isabella Rodriguez"/>
    <n v="100"/>
    <n v="35.64"/>
    <n v="64.36"/>
  </r>
  <r>
    <s v="OR0087"/>
    <d v="2024-01-27T00:00:00"/>
    <s v="Jan"/>
    <s v="2024"/>
    <x v="4"/>
    <s v="Gardening"/>
    <n v="1"/>
    <n v="12"/>
    <n v="2.87"/>
    <s v="C0146"/>
    <s v="isAbeLla GARCia"/>
    <s v="Shipped"/>
    <x v="5"/>
    <x v="4"/>
    <s v="Isabella Garcia"/>
    <n v="12"/>
    <n v="2.87"/>
    <n v="9.129999999999999"/>
  </r>
  <r>
    <s v="OR0088"/>
    <d v="2024-01-27T00:00:00"/>
    <s v="Jan"/>
    <s v="2024"/>
    <x v="2"/>
    <s v="Lighting"/>
    <n v="6"/>
    <n v="40"/>
    <n v="11.82"/>
    <s v="C0171"/>
    <s v="MiA DAvis"/>
    <s v="Delivered"/>
    <x v="0"/>
    <x v="2"/>
    <s v="Mia Davis"/>
    <n v="240"/>
    <n v="70.92"/>
    <n v="169.07999999999998"/>
  </r>
  <r>
    <s v="OR0089"/>
    <d v="2024-01-27T00:00:00"/>
    <s v="Jan"/>
    <s v="2024"/>
    <x v="1"/>
    <s v="Bags"/>
    <n v="6"/>
    <n v="25"/>
    <n v="9.0500000000000007"/>
    <s v="C0062"/>
    <s v="emma dAviS"/>
    <s v="Shipped"/>
    <x v="8"/>
    <x v="1"/>
    <s v="Emma Davis"/>
    <n v="150"/>
    <n v="54.300000000000004"/>
    <n v="95.699999999999989"/>
  </r>
  <r>
    <s v="OR0090"/>
    <d v="2024-01-28T00:00:00"/>
    <s v="Jan"/>
    <s v="2024"/>
    <x v="4"/>
    <s v="Gardening"/>
    <n v="10"/>
    <n v="12"/>
    <n v="4.34"/>
    <s v="C0110"/>
    <s v="olIVIa garCIa"/>
    <s v="Shipped"/>
    <x v="7"/>
    <x v="4"/>
    <s v="Olivia Garcia"/>
    <n v="120"/>
    <n v="43.4"/>
    <n v="76.599999999999994"/>
  </r>
  <r>
    <s v="OR0091"/>
    <d v="2024-01-28T00:00:00"/>
    <s v="Jan"/>
    <s v="2024"/>
    <x v="1"/>
    <s v="Bags"/>
    <n v="3"/>
    <n v="25"/>
    <n v="7.45"/>
    <s v="C0053"/>
    <s v="mIa JOhnsON"/>
    <s v="Shipped"/>
    <x v="3"/>
    <x v="1"/>
    <s v="Mia Johnson"/>
    <n v="75"/>
    <n v="22.35"/>
    <n v="52.65"/>
  </r>
  <r>
    <s v="OR0092"/>
    <d v="2024-01-28T00:00:00"/>
    <s v="Jan"/>
    <s v="2024"/>
    <x v="3"/>
    <s v="Kitchenware"/>
    <n v="9"/>
    <n v="15"/>
    <n v="4.92"/>
    <s v="C0016"/>
    <s v="charLOtTE jONeS"/>
    <s v="Pending"/>
    <x v="0"/>
    <x v="3"/>
    <s v="Charlotte Jones"/>
    <n v="135"/>
    <n v="44.28"/>
    <n v="90.72"/>
  </r>
  <r>
    <s v="OR0093"/>
    <d v="2024-01-28T00:00:00"/>
    <s v="Jan"/>
    <s v="2024"/>
    <x v="0"/>
    <s v="Cleaning"/>
    <n v="7"/>
    <n v="10"/>
    <n v="2.4500000000000002"/>
    <s v="C0174"/>
    <s v="mASOn JOHNSon"/>
    <s v="Delivered"/>
    <x v="6"/>
    <x v="0"/>
    <s v="Mason Johnson"/>
    <n v="70"/>
    <n v="17.150000000000002"/>
    <n v="52.849999999999994"/>
  </r>
  <r>
    <s v="OR0094"/>
    <d v="2024-01-28T00:00:00"/>
    <s v="Jan"/>
    <s v="2024"/>
    <x v="1"/>
    <s v="Bags"/>
    <n v="1"/>
    <n v="25"/>
    <n v="7.24"/>
    <s v="C0012"/>
    <s v="OLIVIA MaRTinEZ"/>
    <s v="Shipped"/>
    <x v="9"/>
    <x v="1"/>
    <s v="Olivia Martinez"/>
    <n v="25"/>
    <n v="7.24"/>
    <n v="17.759999999999998"/>
  </r>
  <r>
    <s v="OR0095"/>
    <d v="2024-01-28T00:00:00"/>
    <s v="Jan"/>
    <s v="2024"/>
    <x v="2"/>
    <s v="Lighting"/>
    <n v="2"/>
    <n v="40"/>
    <n v="14.07"/>
    <s v="C0014"/>
    <s v="CHARlOtTe GArCIA"/>
    <s v="Returned"/>
    <x v="6"/>
    <x v="2"/>
    <s v="Charlotte Garcia"/>
    <n v="80"/>
    <n v="28.14"/>
    <n v="51.86"/>
  </r>
  <r>
    <s v="OR0096"/>
    <d v="2024-01-28T00:00:00"/>
    <s v="Jan"/>
    <s v="2024"/>
    <x v="1"/>
    <s v="Bags"/>
    <n v="10"/>
    <n v="25"/>
    <n v="9.9"/>
    <s v="C0110"/>
    <s v="olIVIa garCIa"/>
    <s v="Delivered"/>
    <x v="9"/>
    <x v="1"/>
    <s v="Olivia Garcia"/>
    <n v="250"/>
    <n v="99"/>
    <n v="151"/>
  </r>
  <r>
    <s v="OR0097"/>
    <d v="2024-01-29T00:00:00"/>
    <s v="Jan"/>
    <s v="2024"/>
    <x v="2"/>
    <s v="Lighting"/>
    <n v="9"/>
    <n v="40"/>
    <n v="15.18"/>
    <s v="C0194"/>
    <s v="NoaH bROWn"/>
    <s v="Pending"/>
    <x v="6"/>
    <x v="2"/>
    <s v="Noah Brown"/>
    <n v="360"/>
    <n v="136.62"/>
    <n v="223.38"/>
  </r>
  <r>
    <s v="OR0098"/>
    <d v="2024-01-29T00:00:00"/>
    <s v="Jan"/>
    <s v="2024"/>
    <x v="0"/>
    <s v="Cleaning"/>
    <n v="4"/>
    <n v="10"/>
    <n v="3.54"/>
    <s v="C0188"/>
    <s v="LUCAS wiLlIaMS"/>
    <s v="Delivered"/>
    <x v="6"/>
    <x v="0"/>
    <s v="Lucas Williams"/>
    <n v="40"/>
    <n v="14.16"/>
    <n v="25.84"/>
  </r>
  <r>
    <s v="OR0099"/>
    <d v="2024-01-29T00:00:00"/>
    <s v="Jan"/>
    <s v="2024"/>
    <x v="4"/>
    <s v="Gardening"/>
    <n v="10"/>
    <n v="12"/>
    <n v="3.79"/>
    <s v="C0095"/>
    <s v="hARPeR rODrIGueZ"/>
    <s v="Delivered"/>
    <x v="1"/>
    <x v="4"/>
    <s v="Harper Rodriguez"/>
    <n v="120"/>
    <n v="37.9"/>
    <n v="82.1"/>
  </r>
  <r>
    <s v="OR0100"/>
    <d v="2024-01-29T00:00:00"/>
    <s v="Jan"/>
    <s v="2024"/>
    <x v="0"/>
    <s v="Cleaning"/>
    <n v="8"/>
    <n v="10"/>
    <n v="2.6"/>
    <s v="C0018"/>
    <s v="miA brOWn"/>
    <s v="Delivered"/>
    <x v="5"/>
    <x v="0"/>
    <s v="Mia Brown"/>
    <n v="80"/>
    <n v="20.8"/>
    <n v="59.2"/>
  </r>
  <r>
    <s v="OR0101"/>
    <d v="2024-01-29T00:00:00"/>
    <s v="Jan"/>
    <s v="2024"/>
    <x v="1"/>
    <s v="Bags"/>
    <n v="8"/>
    <n v="25"/>
    <n v="6.48"/>
    <s v="C0023"/>
    <s v="nOAH gARciA"/>
    <s v="Shipped"/>
    <x v="4"/>
    <x v="1"/>
    <s v="Noah Garcia"/>
    <n v="200"/>
    <n v="51.84"/>
    <n v="148.16"/>
  </r>
  <r>
    <s v="OR0102"/>
    <d v="2024-01-29T00:00:00"/>
    <s v="Jan"/>
    <s v="2024"/>
    <x v="0"/>
    <s v="Cleaning"/>
    <n v="9"/>
    <n v="10"/>
    <n v="3.07"/>
    <s v="C0165"/>
    <s v="haRper dAVIs"/>
    <s v="Pending"/>
    <x v="9"/>
    <x v="0"/>
    <s v="Harper Davis"/>
    <n v="90"/>
    <n v="27.63"/>
    <n v="62.370000000000005"/>
  </r>
  <r>
    <s v="OR0103"/>
    <d v="2024-01-30T00:00:00"/>
    <s v="Jan"/>
    <s v="2024"/>
    <x v="2"/>
    <s v="Lighting"/>
    <n v="8"/>
    <n v="40"/>
    <n v="10.88"/>
    <s v="C0037"/>
    <s v="AVa dAVIs"/>
    <s v="Shipped"/>
    <x v="5"/>
    <x v="2"/>
    <s v="Ava Davis"/>
    <n v="320"/>
    <n v="87.04"/>
    <n v="232.95999999999998"/>
  </r>
  <r>
    <s v="OR0104"/>
    <d v="2024-01-30T00:00:00"/>
    <s v="Jan"/>
    <s v="2024"/>
    <x v="3"/>
    <s v="Kitchenware"/>
    <n v="7"/>
    <n v="15"/>
    <n v="5.75"/>
    <s v="C0007"/>
    <s v="ava BRoWN"/>
    <s v="Delivered"/>
    <x v="2"/>
    <x v="3"/>
    <s v="Ava Brown"/>
    <n v="105"/>
    <n v="40.25"/>
    <n v="64.75"/>
  </r>
  <r>
    <s v="OR0105"/>
    <d v="2024-01-31T00:00:00"/>
    <s v="Jan"/>
    <s v="2024"/>
    <x v="0"/>
    <s v="Cleaning"/>
    <n v="3"/>
    <n v="10"/>
    <n v="2.88"/>
    <s v="C0124"/>
    <s v="hArper MIllEr"/>
    <s v="Shipped"/>
    <x v="5"/>
    <x v="0"/>
    <s v="Harper Miller"/>
    <n v="30"/>
    <n v="8.64"/>
    <n v="21.36"/>
  </r>
  <r>
    <s v="OR0106"/>
    <d v="2024-01-31T00:00:00"/>
    <s v="Jan"/>
    <s v="2024"/>
    <x v="0"/>
    <s v="Cleaning"/>
    <n v="9"/>
    <n v="10"/>
    <n v="3.15"/>
    <s v="C0146"/>
    <s v="isAbeLla GARCia"/>
    <s v="Delivered"/>
    <x v="6"/>
    <x v="0"/>
    <s v="Isabella Garcia"/>
    <n v="90"/>
    <n v="28.349999999999998"/>
    <n v="61.650000000000006"/>
  </r>
  <r>
    <s v="OR0107"/>
    <d v="2024-01-31T00:00:00"/>
    <s v="Jan"/>
    <s v="2024"/>
    <x v="1"/>
    <s v="Bags"/>
    <n v="1"/>
    <n v="25"/>
    <n v="5.62"/>
    <s v="C0158"/>
    <s v="isABElla jOneS"/>
    <s v="Delivered"/>
    <x v="4"/>
    <x v="1"/>
    <s v="Isabella Jones"/>
    <n v="25"/>
    <n v="5.62"/>
    <n v="19.38"/>
  </r>
  <r>
    <s v="OR0108"/>
    <d v="2024-01-31T00:00:00"/>
    <s v="Jan"/>
    <s v="2024"/>
    <x v="1"/>
    <s v="Bags"/>
    <n v="10"/>
    <n v="25"/>
    <n v="7.15"/>
    <s v="C0035"/>
    <s v="EVeLyN marTinez"/>
    <s v="Delivered"/>
    <x v="8"/>
    <x v="1"/>
    <s v="Evelyn Martinez"/>
    <n v="250"/>
    <n v="71.5"/>
    <n v="178.5"/>
  </r>
  <r>
    <s v="OR0109"/>
    <d v="2024-01-31T00:00:00"/>
    <s v="Jan"/>
    <s v="2024"/>
    <x v="2"/>
    <s v="Lighting"/>
    <n v="10"/>
    <n v="40"/>
    <n v="14.26"/>
    <s v="C0114"/>
    <s v="cHARlottE Jones"/>
    <s v="Delivered"/>
    <x v="7"/>
    <x v="2"/>
    <s v="Charlotte Jones"/>
    <n v="400"/>
    <n v="142.6"/>
    <n v="257.39999999999998"/>
  </r>
  <r>
    <s v="OR0110"/>
    <d v="2024-01-31T00:00:00"/>
    <s v="Jan"/>
    <s v="2024"/>
    <x v="4"/>
    <s v="Gardening"/>
    <n v="3"/>
    <n v="12"/>
    <n v="3.43"/>
    <s v="C0009"/>
    <s v="eThAN WIlLIamS"/>
    <s v="Delivered"/>
    <x v="9"/>
    <x v="4"/>
    <s v="Ethan Williams"/>
    <n v="36"/>
    <n v="10.290000000000001"/>
    <n v="25.71"/>
  </r>
  <r>
    <s v="OR0111"/>
    <d v="2024-02-01T00:00:00"/>
    <s v="Feb"/>
    <s v="2024"/>
    <x v="1"/>
    <s v="Bags"/>
    <n v="5"/>
    <n v="25"/>
    <n v="7.16"/>
    <s v="C0078"/>
    <s v="olIvEr jOHnson"/>
    <s v="Delivered"/>
    <x v="2"/>
    <x v="1"/>
    <s v="Oliver Johnson"/>
    <n v="125"/>
    <n v="35.799999999999997"/>
    <n v="89.2"/>
  </r>
  <r>
    <s v="OR0112"/>
    <d v="2024-02-01T00:00:00"/>
    <s v="Feb"/>
    <s v="2024"/>
    <x v="2"/>
    <s v="Lighting"/>
    <n v="1"/>
    <n v="40"/>
    <n v="13.32"/>
    <s v="C0122"/>
    <s v="aIDeN DAVIS"/>
    <s v="Delivered"/>
    <x v="1"/>
    <x v="2"/>
    <s v="Aiden Davis"/>
    <n v="40"/>
    <n v="13.32"/>
    <n v="26.68"/>
  </r>
  <r>
    <s v="OR0113"/>
    <d v="2024-02-02T00:00:00"/>
    <s v="Feb"/>
    <s v="2024"/>
    <x v="3"/>
    <s v="Kitchenware"/>
    <n v="8"/>
    <n v="15"/>
    <n v="4.83"/>
    <s v="C0111"/>
    <s v="emMA dAVIs"/>
    <s v="Pending"/>
    <x v="9"/>
    <x v="3"/>
    <s v="Emma Davis"/>
    <n v="120"/>
    <n v="38.64"/>
    <n v="81.36"/>
  </r>
  <r>
    <s v="OR0114"/>
    <d v="2024-02-03T00:00:00"/>
    <s v="Feb"/>
    <s v="2024"/>
    <x v="1"/>
    <s v="Bags"/>
    <n v="2"/>
    <n v="25"/>
    <n v="5.45"/>
    <s v="C0187"/>
    <s v="avA rODRIgUeZ"/>
    <s v="Shipped"/>
    <x v="7"/>
    <x v="1"/>
    <s v="Ava Rodriguez"/>
    <n v="50"/>
    <n v="10.9"/>
    <n v="39.1"/>
  </r>
  <r>
    <s v="OR0115"/>
    <d v="2024-02-04T00:00:00"/>
    <s v="Feb"/>
    <s v="2024"/>
    <x v="1"/>
    <s v="Bags"/>
    <n v="9"/>
    <n v="25"/>
    <n v="6.65"/>
    <s v="C0194"/>
    <s v="NoaH bROWn"/>
    <s v="Delivered"/>
    <x v="9"/>
    <x v="1"/>
    <s v="Noah Brown"/>
    <n v="225"/>
    <n v="59.85"/>
    <n v="165.15"/>
  </r>
  <r>
    <s v="OR0116"/>
    <d v="2024-02-05T00:00:00"/>
    <s v="Feb"/>
    <s v="2024"/>
    <x v="0"/>
    <s v="Cleaning"/>
    <n v="1"/>
    <n v="10"/>
    <n v="2.91"/>
    <s v="C0033"/>
    <s v="miA roDriGuez"/>
    <s v="Delivered"/>
    <x v="7"/>
    <x v="0"/>
    <s v="Mia Rodriguez"/>
    <n v="10"/>
    <n v="2.91"/>
    <n v="7.09"/>
  </r>
  <r>
    <s v="OR0117"/>
    <d v="2024-02-06T00:00:00"/>
    <s v="Feb"/>
    <s v="2024"/>
    <x v="0"/>
    <s v="Cleaning"/>
    <n v="8"/>
    <n v="10"/>
    <n v="3.92"/>
    <s v="C0108"/>
    <s v="HarpEr MILLeR"/>
    <s v="Shipped"/>
    <x v="4"/>
    <x v="0"/>
    <s v="Harper Miller"/>
    <n v="80"/>
    <n v="31.36"/>
    <n v="48.64"/>
  </r>
  <r>
    <s v="OR0118"/>
    <d v="2024-02-06T00:00:00"/>
    <s v="Feb"/>
    <s v="2024"/>
    <x v="3"/>
    <s v="Kitchenware"/>
    <n v="5"/>
    <n v="15"/>
    <n v="4.6100000000000003"/>
    <s v="C0192"/>
    <s v="charLoTtE jOhnsON"/>
    <s v="Pending"/>
    <x v="7"/>
    <x v="3"/>
    <s v="Charlotte Johnson"/>
    <n v="75"/>
    <n v="23.05"/>
    <n v="51.95"/>
  </r>
  <r>
    <s v="OR0119"/>
    <d v="2024-02-06T00:00:00"/>
    <s v="Feb"/>
    <s v="2024"/>
    <x v="0"/>
    <s v="Cleaning"/>
    <n v="4"/>
    <n v="10"/>
    <n v="3.17"/>
    <s v="C0193"/>
    <s v="aVA SmIth"/>
    <s v="Delivered"/>
    <x v="4"/>
    <x v="0"/>
    <s v="Ava Smith"/>
    <n v="40"/>
    <n v="12.68"/>
    <n v="27.32"/>
  </r>
  <r>
    <s v="OR0120"/>
    <d v="2024-02-06T00:00:00"/>
    <s v="Feb"/>
    <s v="2024"/>
    <x v="2"/>
    <s v="Lighting"/>
    <n v="5"/>
    <n v="40"/>
    <n v="11.02"/>
    <s v="C0145"/>
    <s v="SoPHiA brown"/>
    <s v="Delivered"/>
    <x v="0"/>
    <x v="2"/>
    <s v="Sophia Brown"/>
    <n v="200"/>
    <n v="55.099999999999994"/>
    <n v="144.9"/>
  </r>
  <r>
    <s v="OR0121"/>
    <d v="2024-02-06T00:00:00"/>
    <s v="Feb"/>
    <s v="2024"/>
    <x v="2"/>
    <s v="Lighting"/>
    <n v="1"/>
    <n v="40"/>
    <n v="12.28"/>
    <s v="C0100"/>
    <s v="logAn sMItH"/>
    <s v="Delivered"/>
    <x v="5"/>
    <x v="2"/>
    <s v="Logan Smith"/>
    <n v="40"/>
    <n v="12.28"/>
    <n v="27.72"/>
  </r>
  <r>
    <s v="OR0122"/>
    <d v="2024-02-07T00:00:00"/>
    <s v="Feb"/>
    <s v="2024"/>
    <x v="4"/>
    <s v="Gardening"/>
    <n v="10"/>
    <n v="12"/>
    <n v="3.91"/>
    <s v="C0166"/>
    <s v="NOAh wIlLIamS"/>
    <s v="Shipped"/>
    <x v="7"/>
    <x v="4"/>
    <s v="Noah Williams"/>
    <n v="120"/>
    <n v="39.1"/>
    <n v="80.900000000000006"/>
  </r>
  <r>
    <s v="OR0123"/>
    <d v="2024-02-07T00:00:00"/>
    <s v="Feb"/>
    <s v="2024"/>
    <x v="2"/>
    <s v="Lighting"/>
    <n v="6"/>
    <n v="40"/>
    <n v="15"/>
    <s v="C0131"/>
    <s v="eliJaH MarTIneZ"/>
    <s v="Delivered"/>
    <x v="1"/>
    <x v="2"/>
    <s v="Elijah Martinez"/>
    <n v="240"/>
    <n v="90"/>
    <n v="150"/>
  </r>
  <r>
    <s v="OR0124"/>
    <d v="2024-02-08T00:00:00"/>
    <s v="Feb"/>
    <s v="2024"/>
    <x v="3"/>
    <s v="Kitchenware"/>
    <n v="7"/>
    <n v="15"/>
    <n v="5.54"/>
    <s v="C0135"/>
    <s v="HArPeR DavIs"/>
    <s v="Shipped"/>
    <x v="4"/>
    <x v="3"/>
    <s v="Harper Davis"/>
    <n v="105"/>
    <n v="38.78"/>
    <n v="66.22"/>
  </r>
  <r>
    <s v="OR0125"/>
    <d v="2024-02-08T00:00:00"/>
    <s v="Feb"/>
    <s v="2024"/>
    <x v="3"/>
    <s v="Kitchenware"/>
    <n v="7"/>
    <n v="15"/>
    <n v="3.16"/>
    <s v="C0112"/>
    <s v="eLijAh wIlLIAMs"/>
    <s v="Delivered"/>
    <x v="4"/>
    <x v="3"/>
    <s v="Elijah Williams"/>
    <n v="105"/>
    <n v="22.12"/>
    <n v="82.88"/>
  </r>
  <r>
    <s v="OR0126"/>
    <d v="2024-02-08T00:00:00"/>
    <s v="Feb"/>
    <s v="2024"/>
    <x v="3"/>
    <s v="Kitchenware"/>
    <n v="5"/>
    <n v="15"/>
    <n v="4.28"/>
    <s v="C0002"/>
    <s v="SOpHia BrowN"/>
    <s v="Shipped"/>
    <x v="1"/>
    <x v="3"/>
    <s v="Sophia Brown"/>
    <n v="75"/>
    <n v="21.400000000000002"/>
    <n v="53.599999999999994"/>
  </r>
  <r>
    <s v="OR0127"/>
    <d v="2024-02-09T00:00:00"/>
    <s v="Feb"/>
    <s v="2024"/>
    <x v="4"/>
    <s v="Gardening"/>
    <n v="6"/>
    <n v="12"/>
    <n v="3.5"/>
    <s v="C0160"/>
    <s v="LucAs gaRcia"/>
    <s v="Delivered"/>
    <x v="7"/>
    <x v="4"/>
    <s v="Lucas Garcia"/>
    <n v="72"/>
    <n v="21"/>
    <n v="51"/>
  </r>
  <r>
    <s v="OR0128"/>
    <d v="2024-02-10T00:00:00"/>
    <s v="Feb"/>
    <s v="2024"/>
    <x v="4"/>
    <s v="Gardening"/>
    <n v="10"/>
    <n v="12"/>
    <n v="2.52"/>
    <s v="C0075"/>
    <s v="jaMes brOwn"/>
    <s v="Delivered"/>
    <x v="1"/>
    <x v="4"/>
    <s v="James Brown"/>
    <n v="120"/>
    <n v="25.2"/>
    <n v="94.8"/>
  </r>
  <r>
    <s v="OR0129"/>
    <d v="2024-02-12T00:00:00"/>
    <s v="Feb"/>
    <s v="2024"/>
    <x v="1"/>
    <s v="Bags"/>
    <n v="8"/>
    <n v="25"/>
    <n v="8.44"/>
    <s v="C0042"/>
    <s v="jamES BrOwn"/>
    <s v="Returned"/>
    <x v="4"/>
    <x v="1"/>
    <s v="James Brown"/>
    <n v="200"/>
    <n v="67.52"/>
    <n v="132.48000000000002"/>
  </r>
  <r>
    <s v="OR0130"/>
    <d v="2024-02-13T00:00:00"/>
    <s v="Feb"/>
    <s v="2024"/>
    <x v="0"/>
    <s v="Cleaning"/>
    <n v="9"/>
    <n v="10"/>
    <n v="3.45"/>
    <s v="C0190"/>
    <s v="mASON WILliaMS"/>
    <s v="Delivered"/>
    <x v="0"/>
    <x v="0"/>
    <s v="Mason Williams"/>
    <n v="90"/>
    <n v="31.05"/>
    <n v="58.95"/>
  </r>
  <r>
    <s v="OR0131"/>
    <d v="2024-02-13T00:00:00"/>
    <s v="Feb"/>
    <s v="2024"/>
    <x v="3"/>
    <s v="Kitchenware"/>
    <n v="3"/>
    <n v="15"/>
    <n v="4.2699999999999996"/>
    <s v="C0141"/>
    <s v="eVeLYn mARtiNez"/>
    <s v="Shipped"/>
    <x v="4"/>
    <x v="3"/>
    <s v="Evelyn Martinez"/>
    <n v="45"/>
    <n v="12.809999999999999"/>
    <n v="32.19"/>
  </r>
  <r>
    <s v="OR0132"/>
    <d v="2024-02-13T00:00:00"/>
    <s v="Feb"/>
    <s v="2024"/>
    <x v="0"/>
    <s v="Cleaning"/>
    <n v="9"/>
    <n v="10"/>
    <n v="3.07"/>
    <s v="C0002"/>
    <s v="SOpHia BrowN"/>
    <s v="Shipped"/>
    <x v="7"/>
    <x v="0"/>
    <s v="Sophia Brown"/>
    <n v="90"/>
    <n v="27.63"/>
    <n v="62.370000000000005"/>
  </r>
  <r>
    <s v="OR0133"/>
    <d v="2024-02-14T00:00:00"/>
    <s v="Feb"/>
    <s v="2024"/>
    <x v="2"/>
    <s v="Lighting"/>
    <n v="7"/>
    <n v="40"/>
    <n v="12.58"/>
    <s v="C0122"/>
    <s v="aIDeN DAVIS"/>
    <s v="Pending"/>
    <x v="6"/>
    <x v="2"/>
    <s v="Aiden Davis"/>
    <n v="280"/>
    <n v="88.06"/>
    <n v="191.94"/>
  </r>
  <r>
    <s v="OR0134"/>
    <d v="2024-02-14T00:00:00"/>
    <s v="Feb"/>
    <s v="2024"/>
    <x v="2"/>
    <s v="Lighting"/>
    <n v="2"/>
    <n v="40"/>
    <n v="9.66"/>
    <s v="C0158"/>
    <s v="isABElla jOneS"/>
    <s v="Returned"/>
    <x v="4"/>
    <x v="2"/>
    <s v="Isabella Jones"/>
    <n v="80"/>
    <n v="19.32"/>
    <n v="60.68"/>
  </r>
  <r>
    <s v="OR0135"/>
    <d v="2024-02-14T00:00:00"/>
    <s v="Feb"/>
    <s v="2024"/>
    <x v="1"/>
    <s v="Bags"/>
    <n v="2"/>
    <n v="25"/>
    <n v="9.7100000000000009"/>
    <s v="C0009"/>
    <s v="eThAN WIlLIamS"/>
    <s v="Delivered"/>
    <x v="4"/>
    <x v="1"/>
    <s v="Ethan Williams"/>
    <n v="50"/>
    <n v="19.420000000000002"/>
    <n v="30.58"/>
  </r>
  <r>
    <s v="OR0136"/>
    <d v="2024-02-15T00:00:00"/>
    <s v="Feb"/>
    <s v="2024"/>
    <x v="2"/>
    <s v="Lighting"/>
    <n v="10"/>
    <n v="40"/>
    <n v="14.95"/>
    <s v="C0031"/>
    <s v="harpEr rOdrIguEz"/>
    <s v="Delivered"/>
    <x v="9"/>
    <x v="2"/>
    <s v="Harper Rodriguez"/>
    <n v="400"/>
    <n v="149.5"/>
    <n v="250.5"/>
  </r>
  <r>
    <s v="OR0137"/>
    <d v="2024-02-15T00:00:00"/>
    <s v="Feb"/>
    <s v="2024"/>
    <x v="4"/>
    <s v="Gardening"/>
    <n v="5"/>
    <n v="12"/>
    <n v="3.63"/>
    <s v="C0112"/>
    <s v="eLijAh wIlLIAMs"/>
    <s v="Delivered"/>
    <x v="1"/>
    <x v="4"/>
    <s v="Elijah Williams"/>
    <n v="60"/>
    <n v="18.149999999999999"/>
    <n v="41.85"/>
  </r>
  <r>
    <s v="OR0138"/>
    <d v="2024-02-15T00:00:00"/>
    <s v="Feb"/>
    <s v="2024"/>
    <x v="1"/>
    <s v="Bags"/>
    <n v="2"/>
    <n v="25"/>
    <n v="8.08"/>
    <s v="C0190"/>
    <s v="mASON WILliaMS"/>
    <s v="Delivered"/>
    <x v="1"/>
    <x v="1"/>
    <s v="Mason Williams"/>
    <n v="50"/>
    <n v="16.16"/>
    <n v="33.840000000000003"/>
  </r>
  <r>
    <s v="OR0139"/>
    <d v="2024-02-15T00:00:00"/>
    <s v="Feb"/>
    <s v="2024"/>
    <x v="0"/>
    <s v="Cleaning"/>
    <n v="9"/>
    <n v="10"/>
    <n v="3.45"/>
    <s v="C0091"/>
    <s v="aIDen WIlliAMs"/>
    <s v="Shipped"/>
    <x v="3"/>
    <x v="0"/>
    <s v="Aiden Williams"/>
    <n v="90"/>
    <n v="31.05"/>
    <n v="58.95"/>
  </r>
  <r>
    <s v="OR0140"/>
    <d v="2024-02-15T00:00:00"/>
    <s v="Feb"/>
    <s v="2024"/>
    <x v="4"/>
    <s v="Gardening"/>
    <n v="5"/>
    <n v="12"/>
    <n v="4.0199999999999996"/>
    <s v="C0162"/>
    <s v="Ethan mILLeR"/>
    <s v="Delivered"/>
    <x v="6"/>
    <x v="4"/>
    <s v="Ethan Miller"/>
    <n v="60"/>
    <n v="20.099999999999998"/>
    <n v="39.900000000000006"/>
  </r>
  <r>
    <s v="OR0141"/>
    <d v="2024-02-16T00:00:00"/>
    <s v="Feb"/>
    <s v="2024"/>
    <x v="1"/>
    <s v="Bags"/>
    <n v="4"/>
    <n v="25"/>
    <n v="8"/>
    <s v="C0133"/>
    <s v="HarPER Jones"/>
    <s v="Delivered"/>
    <x v="1"/>
    <x v="1"/>
    <s v="Harper Jones"/>
    <n v="100"/>
    <n v="32"/>
    <n v="68"/>
  </r>
  <r>
    <s v="OR0142"/>
    <d v="2024-02-16T00:00:00"/>
    <s v="Feb"/>
    <s v="2024"/>
    <x v="3"/>
    <s v="Kitchenware"/>
    <n v="1"/>
    <n v="15"/>
    <n v="5.45"/>
    <s v="C0151"/>
    <s v="Emma SMITh"/>
    <s v="Delivered"/>
    <x v="3"/>
    <x v="3"/>
    <s v="Emma Smith"/>
    <n v="15"/>
    <n v="5.45"/>
    <n v="9.5500000000000007"/>
  </r>
  <r>
    <s v="OR0143"/>
    <d v="2024-02-16T00:00:00"/>
    <s v="Feb"/>
    <s v="2024"/>
    <x v="3"/>
    <s v="Kitchenware"/>
    <n v="1"/>
    <n v="15"/>
    <n v="3.59"/>
    <s v="C0109"/>
    <s v="amEliA jOHNSOn"/>
    <s v="Pending"/>
    <x v="8"/>
    <x v="3"/>
    <s v="Amelia Johnson"/>
    <n v="15"/>
    <n v="3.59"/>
    <n v="11.41"/>
  </r>
  <r>
    <s v="OR0144"/>
    <d v="2024-02-17T00:00:00"/>
    <s v="Feb"/>
    <s v="2024"/>
    <x v="2"/>
    <s v="Lighting"/>
    <n v="3"/>
    <n v="40"/>
    <n v="13.47"/>
    <s v="C0167"/>
    <s v="aidEN bROWn"/>
    <s v="Shipped"/>
    <x v="1"/>
    <x v="2"/>
    <s v="Aiden Brown"/>
    <n v="120"/>
    <n v="40.410000000000004"/>
    <n v="79.59"/>
  </r>
  <r>
    <s v="OR0145"/>
    <d v="2024-02-17T00:00:00"/>
    <s v="Feb"/>
    <s v="2024"/>
    <x v="4"/>
    <s v="Gardening"/>
    <n v="8"/>
    <n v="12"/>
    <n v="2.72"/>
    <s v="C0111"/>
    <s v="emMA dAVIs"/>
    <s v="Delivered"/>
    <x v="7"/>
    <x v="4"/>
    <s v="Emma Davis"/>
    <n v="96"/>
    <n v="21.76"/>
    <n v="74.239999999999995"/>
  </r>
  <r>
    <s v="OR0146"/>
    <d v="2024-02-17T00:00:00"/>
    <s v="Feb"/>
    <s v="2024"/>
    <x v="3"/>
    <s v="Kitchenware"/>
    <n v="1"/>
    <n v="15"/>
    <n v="3.43"/>
    <s v="C0058"/>
    <s v="aMElIA johNson"/>
    <s v="Delivered"/>
    <x v="6"/>
    <x v="3"/>
    <s v="Amelia Johnson"/>
    <n v="15"/>
    <n v="3.43"/>
    <n v="11.57"/>
  </r>
  <r>
    <s v="OR0147"/>
    <d v="2024-02-18T00:00:00"/>
    <s v="Feb"/>
    <s v="2024"/>
    <x v="0"/>
    <s v="Cleaning"/>
    <n v="1"/>
    <n v="10"/>
    <n v="3.27"/>
    <s v="C0148"/>
    <s v="aVA RODrIGUEZ"/>
    <s v="Shipped"/>
    <x v="3"/>
    <x v="0"/>
    <s v="Ava Rodriguez"/>
    <n v="10"/>
    <n v="3.27"/>
    <n v="6.73"/>
  </r>
  <r>
    <s v="OR0148"/>
    <d v="2024-02-18T00:00:00"/>
    <s v="Feb"/>
    <s v="2024"/>
    <x v="0"/>
    <s v="Cleaning"/>
    <n v="6"/>
    <n v="10"/>
    <n v="3.92"/>
    <s v="C0127"/>
    <s v="NOAH MArtiNEZ"/>
    <s v="Delivered"/>
    <x v="1"/>
    <x v="0"/>
    <s v="Noah Martinez"/>
    <n v="60"/>
    <n v="23.52"/>
    <n v="36.480000000000004"/>
  </r>
  <r>
    <s v="OR0149"/>
    <d v="2024-02-18T00:00:00"/>
    <s v="Feb"/>
    <s v="2024"/>
    <x v="2"/>
    <s v="Lighting"/>
    <n v="10"/>
    <n v="40"/>
    <n v="10.39"/>
    <s v="C0151"/>
    <s v="Emma SMITh"/>
    <s v="Delivered"/>
    <x v="4"/>
    <x v="2"/>
    <s v="Emma Smith"/>
    <n v="400"/>
    <n v="103.9"/>
    <n v="296.10000000000002"/>
  </r>
  <r>
    <s v="OR0150"/>
    <d v="2024-02-19T00:00:00"/>
    <s v="Feb"/>
    <s v="2024"/>
    <x v="4"/>
    <s v="Gardening"/>
    <n v="1"/>
    <n v="12"/>
    <n v="3.88"/>
    <s v="C0006"/>
    <s v="oliVEr smiTh"/>
    <s v="Delivered"/>
    <x v="8"/>
    <x v="4"/>
    <s v="Oliver Smith"/>
    <n v="12"/>
    <n v="3.88"/>
    <n v="8.120000000000001"/>
  </r>
  <r>
    <s v="OR0151"/>
    <d v="2024-02-19T00:00:00"/>
    <s v="Feb"/>
    <s v="2024"/>
    <x v="2"/>
    <s v="Lighting"/>
    <n v="9"/>
    <n v="40"/>
    <n v="13.95"/>
    <s v="C0183"/>
    <s v="AIDEN davIS"/>
    <s v="Delivered"/>
    <x v="0"/>
    <x v="2"/>
    <s v="Aiden Davis"/>
    <n v="360"/>
    <n v="125.55"/>
    <n v="234.45"/>
  </r>
  <r>
    <s v="OR0152"/>
    <d v="2024-02-20T00:00:00"/>
    <s v="Feb"/>
    <s v="2024"/>
    <x v="2"/>
    <s v="Lighting"/>
    <n v="6"/>
    <n v="40"/>
    <n v="11.41"/>
    <s v="C0150"/>
    <s v="NOAh roDrigUEz"/>
    <s v="Shipped"/>
    <x v="0"/>
    <x v="2"/>
    <s v="Noah Rodriguez"/>
    <n v="240"/>
    <n v="68.460000000000008"/>
    <n v="171.54"/>
  </r>
  <r>
    <s v="OR0153"/>
    <d v="2024-02-21T00:00:00"/>
    <s v="Feb"/>
    <s v="2024"/>
    <x v="2"/>
    <s v="Lighting"/>
    <n v="10"/>
    <n v="40"/>
    <n v="15.1"/>
    <s v="C0034"/>
    <s v="EtHan RodrIgUEz"/>
    <s v="Delivered"/>
    <x v="1"/>
    <x v="2"/>
    <s v="Ethan Rodriguez"/>
    <n v="400"/>
    <n v="151"/>
    <n v="249"/>
  </r>
  <r>
    <s v="OR0154"/>
    <d v="2024-02-21T00:00:00"/>
    <s v="Feb"/>
    <s v="2024"/>
    <x v="4"/>
    <s v="Gardening"/>
    <n v="3"/>
    <n v="12"/>
    <n v="4.78"/>
    <s v="C0077"/>
    <s v="MaSon WillIAMs"/>
    <s v="Delivered"/>
    <x v="5"/>
    <x v="4"/>
    <s v="Mason Williams"/>
    <n v="36"/>
    <n v="14.34"/>
    <n v="21.66"/>
  </r>
  <r>
    <s v="OR0155"/>
    <d v="2024-02-21T00:00:00"/>
    <s v="Feb"/>
    <s v="2024"/>
    <x v="3"/>
    <s v="Kitchenware"/>
    <n v="5"/>
    <n v="15"/>
    <n v="5.09"/>
    <s v="C0015"/>
    <s v="Emma bROwN"/>
    <s v="Delivered"/>
    <x v="5"/>
    <x v="3"/>
    <s v="Emma Brown"/>
    <n v="75"/>
    <n v="25.45"/>
    <n v="49.55"/>
  </r>
  <r>
    <s v="OR0156"/>
    <d v="2024-02-22T00:00:00"/>
    <s v="Feb"/>
    <s v="2024"/>
    <x v="3"/>
    <s v="Kitchenware"/>
    <n v="5"/>
    <n v="15"/>
    <n v="3.54"/>
    <s v="C0146"/>
    <s v="isAbeLla GARCia"/>
    <s v="Delivered"/>
    <x v="9"/>
    <x v="3"/>
    <s v="Isabella Garcia"/>
    <n v="75"/>
    <n v="17.7"/>
    <n v="57.3"/>
  </r>
  <r>
    <s v="OR0157"/>
    <d v="2024-02-23T00:00:00"/>
    <s v="Feb"/>
    <s v="2024"/>
    <x v="2"/>
    <s v="Lighting"/>
    <n v="3"/>
    <n v="40"/>
    <n v="13.26"/>
    <s v="C0044"/>
    <s v="soPHiA DaVIs"/>
    <s v="Delivered"/>
    <x v="0"/>
    <x v="2"/>
    <s v="Sophia Davis"/>
    <n v="120"/>
    <n v="39.78"/>
    <n v="80.22"/>
  </r>
  <r>
    <s v="OR0158"/>
    <d v="2024-02-23T00:00:00"/>
    <s v="Feb"/>
    <s v="2024"/>
    <x v="2"/>
    <s v="Lighting"/>
    <n v="7"/>
    <n v="40"/>
    <n v="8.94"/>
    <s v="C0076"/>
    <s v="mIa JONeS"/>
    <s v="Delivered"/>
    <x v="6"/>
    <x v="2"/>
    <s v="Mia Jones"/>
    <n v="280"/>
    <n v="62.58"/>
    <n v="217.42000000000002"/>
  </r>
  <r>
    <s v="OR0159"/>
    <d v="2024-02-23T00:00:00"/>
    <s v="Feb"/>
    <s v="2024"/>
    <x v="4"/>
    <s v="Gardening"/>
    <n v="2"/>
    <n v="12"/>
    <n v="2.78"/>
    <s v="C0141"/>
    <s v="eVeLYn mARtiNez"/>
    <s v="Delivered"/>
    <x v="0"/>
    <x v="4"/>
    <s v="Evelyn Martinez"/>
    <n v="24"/>
    <n v="5.56"/>
    <n v="18.440000000000001"/>
  </r>
  <r>
    <s v="OR0160"/>
    <d v="2024-02-23T00:00:00"/>
    <s v="Feb"/>
    <s v="2024"/>
    <x v="2"/>
    <s v="Lighting"/>
    <n v="10"/>
    <n v="40"/>
    <n v="9.31"/>
    <s v="C0030"/>
    <s v="cHARLoTTe DAvIs"/>
    <s v="Delivered"/>
    <x v="2"/>
    <x v="2"/>
    <s v="Charlotte Davis"/>
    <n v="400"/>
    <n v="93.100000000000009"/>
    <n v="306.89999999999998"/>
  </r>
  <r>
    <s v="OR0161"/>
    <d v="2024-02-24T00:00:00"/>
    <s v="Feb"/>
    <s v="2024"/>
    <x v="3"/>
    <s v="Kitchenware"/>
    <n v="1"/>
    <n v="15"/>
    <n v="4.33"/>
    <s v="C0175"/>
    <s v="Aiden RoDrIGUEz"/>
    <s v="Delivered"/>
    <x v="4"/>
    <x v="3"/>
    <s v="Aiden Rodriguez"/>
    <n v="15"/>
    <n v="4.33"/>
    <n v="10.67"/>
  </r>
  <r>
    <s v="OR0162"/>
    <d v="2024-02-24T00:00:00"/>
    <s v="Feb"/>
    <s v="2024"/>
    <x v="2"/>
    <s v="Lighting"/>
    <n v="10"/>
    <n v="40"/>
    <n v="9.86"/>
    <s v="C0141"/>
    <s v="eVeLYn mARtiNez"/>
    <s v="Shipped"/>
    <x v="9"/>
    <x v="2"/>
    <s v="Evelyn Martinez"/>
    <n v="400"/>
    <n v="98.6"/>
    <n v="301.39999999999998"/>
  </r>
  <r>
    <s v="OR0163"/>
    <d v="2024-02-24T00:00:00"/>
    <s v="Feb"/>
    <s v="2024"/>
    <x v="4"/>
    <s v="Gardening"/>
    <n v="8"/>
    <n v="12"/>
    <n v="4.18"/>
    <s v="C0091"/>
    <s v="aIDen WIlliAMs"/>
    <s v="Returned"/>
    <x v="6"/>
    <x v="4"/>
    <s v="Aiden Williams"/>
    <n v="96"/>
    <n v="33.44"/>
    <n v="62.56"/>
  </r>
  <r>
    <s v="OR0164"/>
    <d v="2024-02-25T00:00:00"/>
    <s v="Feb"/>
    <s v="2024"/>
    <x v="2"/>
    <s v="Lighting"/>
    <n v="7"/>
    <n v="40"/>
    <n v="8.01"/>
    <s v="C0038"/>
    <s v="Noah MARtINez"/>
    <s v="Shipped"/>
    <x v="5"/>
    <x v="2"/>
    <s v="Noah Martinez"/>
    <n v="280"/>
    <n v="56.07"/>
    <n v="223.93"/>
  </r>
  <r>
    <s v="OR0165"/>
    <d v="2024-02-25T00:00:00"/>
    <s v="Feb"/>
    <s v="2024"/>
    <x v="0"/>
    <s v="Cleaning"/>
    <n v="8"/>
    <n v="10"/>
    <n v="2.31"/>
    <s v="C0021"/>
    <s v="isABelLA RoDriGUEZ"/>
    <s v="Pending"/>
    <x v="2"/>
    <x v="0"/>
    <s v="Isabella Rodriguez"/>
    <n v="80"/>
    <n v="18.48"/>
    <n v="61.519999999999996"/>
  </r>
  <r>
    <s v="OR0166"/>
    <d v="2024-02-25T00:00:00"/>
    <s v="Feb"/>
    <s v="2024"/>
    <x v="3"/>
    <s v="Kitchenware"/>
    <n v="9"/>
    <n v="15"/>
    <n v="3.27"/>
    <s v="C0149"/>
    <s v="soPhiA rODriGuEZ"/>
    <s v="Shipped"/>
    <x v="5"/>
    <x v="3"/>
    <s v="Sophia Rodriguez"/>
    <n v="135"/>
    <n v="29.43"/>
    <n v="105.57"/>
  </r>
  <r>
    <s v="OR0167"/>
    <d v="2024-02-25T00:00:00"/>
    <s v="Feb"/>
    <s v="2024"/>
    <x v="2"/>
    <s v="Lighting"/>
    <n v="8"/>
    <n v="40"/>
    <n v="15.81"/>
    <s v="C0097"/>
    <s v="OlIVIa GarCIA"/>
    <s v="Shipped"/>
    <x v="3"/>
    <x v="2"/>
    <s v="Olivia Garcia"/>
    <n v="320"/>
    <n v="126.48"/>
    <n v="193.51999999999998"/>
  </r>
  <r>
    <s v="OR0168"/>
    <d v="2024-02-26T00:00:00"/>
    <s v="Feb"/>
    <s v="2024"/>
    <x v="2"/>
    <s v="Lighting"/>
    <n v="7"/>
    <n v="40"/>
    <n v="9.9700000000000006"/>
    <s v="C0084"/>
    <s v="EtHaN jOnES"/>
    <s v="Delivered"/>
    <x v="3"/>
    <x v="2"/>
    <s v="Ethan Jones"/>
    <n v="280"/>
    <n v="69.790000000000006"/>
    <n v="210.20999999999998"/>
  </r>
  <r>
    <s v="OR0169"/>
    <d v="2024-02-26T00:00:00"/>
    <s v="Feb"/>
    <s v="2024"/>
    <x v="1"/>
    <s v="Bags"/>
    <n v="3"/>
    <n v="25"/>
    <n v="5.54"/>
    <s v="C0006"/>
    <s v="oliVEr smiTh"/>
    <s v="Shipped"/>
    <x v="7"/>
    <x v="1"/>
    <s v="Oliver Smith"/>
    <n v="75"/>
    <n v="16.62"/>
    <n v="58.379999999999995"/>
  </r>
  <r>
    <s v="OR0170"/>
    <d v="2024-02-26T00:00:00"/>
    <s v="Feb"/>
    <s v="2024"/>
    <x v="3"/>
    <s v="Kitchenware"/>
    <n v="6"/>
    <n v="15"/>
    <n v="3.31"/>
    <s v="C0030"/>
    <s v="cHARLoTTe DAvIs"/>
    <s v="Returned"/>
    <x v="7"/>
    <x v="3"/>
    <s v="Charlotte Davis"/>
    <n v="90"/>
    <n v="19.86"/>
    <n v="70.14"/>
  </r>
  <r>
    <s v="OR0171"/>
    <d v="2024-02-26T00:00:00"/>
    <s v="Feb"/>
    <s v="2024"/>
    <x v="0"/>
    <s v="Cleaning"/>
    <n v="10"/>
    <n v="10"/>
    <n v="2.98"/>
    <s v="C0144"/>
    <s v="lIAM jOneS"/>
    <s v="Delivered"/>
    <x v="2"/>
    <x v="0"/>
    <s v="Liam Jones"/>
    <n v="100"/>
    <n v="29.8"/>
    <n v="70.2"/>
  </r>
  <r>
    <s v="OR0172"/>
    <d v="2024-02-27T00:00:00"/>
    <s v="Feb"/>
    <s v="2024"/>
    <x v="1"/>
    <s v="Bags"/>
    <n v="10"/>
    <n v="25"/>
    <n v="6.26"/>
    <s v="C0087"/>
    <s v="emmA DaviS"/>
    <s v="Delivered"/>
    <x v="9"/>
    <x v="1"/>
    <s v="Emma Davis"/>
    <n v="250"/>
    <n v="62.599999999999994"/>
    <n v="187.4"/>
  </r>
  <r>
    <s v="OR0173"/>
    <d v="2024-02-27T00:00:00"/>
    <s v="Feb"/>
    <s v="2024"/>
    <x v="2"/>
    <s v="Lighting"/>
    <n v="5"/>
    <n v="40"/>
    <n v="15.18"/>
    <s v="C0012"/>
    <s v="OLIVIA MaRTinEZ"/>
    <s v="Shipped"/>
    <x v="3"/>
    <x v="2"/>
    <s v="Olivia Martinez"/>
    <n v="200"/>
    <n v="75.900000000000006"/>
    <n v="124.1"/>
  </r>
  <r>
    <s v="OR0174"/>
    <d v="2024-02-27T00:00:00"/>
    <s v="Feb"/>
    <s v="2024"/>
    <x v="2"/>
    <s v="Lighting"/>
    <n v="1"/>
    <n v="40"/>
    <n v="9.3699999999999992"/>
    <s v="C0009"/>
    <s v="eThAN WIlLIamS"/>
    <s v="Shipped"/>
    <x v="5"/>
    <x v="2"/>
    <s v="Ethan Williams"/>
    <n v="40"/>
    <n v="9.3699999999999992"/>
    <n v="30.630000000000003"/>
  </r>
  <r>
    <s v="OR0175"/>
    <d v="2024-02-27T00:00:00"/>
    <s v="Feb"/>
    <s v="2024"/>
    <x v="1"/>
    <s v="Bags"/>
    <n v="5"/>
    <n v="25"/>
    <n v="6.89"/>
    <s v="C0200"/>
    <s v="mASON JOhNSoN"/>
    <s v="Shipped"/>
    <x v="7"/>
    <x v="1"/>
    <s v="Mason Johnson"/>
    <n v="125"/>
    <n v="34.449999999999996"/>
    <n v="90.550000000000011"/>
  </r>
  <r>
    <s v="OR0176"/>
    <d v="2024-02-27T00:00:00"/>
    <s v="Feb"/>
    <s v="2024"/>
    <x v="2"/>
    <s v="Lighting"/>
    <n v="10"/>
    <n v="40"/>
    <n v="11.7"/>
    <s v="C0041"/>
    <s v="Elijah DAVis"/>
    <s v="Returned"/>
    <x v="8"/>
    <x v="2"/>
    <s v="Elijah Davis"/>
    <n v="400"/>
    <n v="117"/>
    <n v="283"/>
  </r>
  <r>
    <s v="OR0177"/>
    <d v="2024-02-29T00:00:00"/>
    <s v="Feb"/>
    <s v="2024"/>
    <x v="1"/>
    <s v="Bags"/>
    <n v="2"/>
    <n v="25"/>
    <n v="7.19"/>
    <s v="C0058"/>
    <s v="aMElIA johNson"/>
    <s v="Delivered"/>
    <x v="5"/>
    <x v="1"/>
    <s v="Amelia Johnson"/>
    <n v="50"/>
    <n v="14.38"/>
    <n v="35.619999999999997"/>
  </r>
  <r>
    <s v="OR0178"/>
    <d v="2024-03-01T00:00:00"/>
    <s v="Mar"/>
    <s v="2024"/>
    <x v="0"/>
    <s v="Cleaning"/>
    <n v="8"/>
    <n v="10"/>
    <n v="3.89"/>
    <s v="C0050"/>
    <s v="amelia JohnSON"/>
    <s v="Shipped"/>
    <x v="3"/>
    <x v="0"/>
    <s v="Amelia Johnson"/>
    <n v="80"/>
    <n v="31.12"/>
    <n v="48.879999999999995"/>
  </r>
  <r>
    <s v="OR0179"/>
    <d v="2024-03-01T00:00:00"/>
    <s v="Mar"/>
    <s v="2024"/>
    <x v="1"/>
    <s v="Bags"/>
    <n v="2"/>
    <n v="25"/>
    <n v="5.81"/>
    <s v="C0060"/>
    <s v="liaM jONES"/>
    <s v="Delivered"/>
    <x v="6"/>
    <x v="1"/>
    <s v="Liam Jones"/>
    <n v="50"/>
    <n v="11.62"/>
    <n v="38.380000000000003"/>
  </r>
  <r>
    <s v="OR0180"/>
    <d v="2024-03-02T00:00:00"/>
    <s v="Mar"/>
    <s v="2024"/>
    <x v="3"/>
    <s v="Kitchenware"/>
    <n v="5"/>
    <n v="15"/>
    <n v="4.7"/>
    <s v="C0178"/>
    <s v="LucAS gARCia"/>
    <s v="Shipped"/>
    <x v="4"/>
    <x v="3"/>
    <s v="Lucas Garcia"/>
    <n v="75"/>
    <n v="23.5"/>
    <n v="51.5"/>
  </r>
  <r>
    <s v="OR0181"/>
    <d v="2024-03-02T00:00:00"/>
    <s v="Mar"/>
    <s v="2024"/>
    <x v="2"/>
    <s v="Lighting"/>
    <n v="9"/>
    <n v="40"/>
    <n v="9.41"/>
    <s v="C0185"/>
    <s v="haRper sMITH"/>
    <s v="Pending"/>
    <x v="5"/>
    <x v="2"/>
    <s v="Harper Smith"/>
    <n v="360"/>
    <n v="84.69"/>
    <n v="275.31"/>
  </r>
  <r>
    <s v="OR0182"/>
    <d v="2024-03-02T00:00:00"/>
    <s v="Mar"/>
    <s v="2024"/>
    <x v="3"/>
    <s v="Kitchenware"/>
    <n v="4"/>
    <n v="15"/>
    <n v="4.91"/>
    <s v="C0108"/>
    <s v="HarpEr MILLeR"/>
    <s v="Returned"/>
    <x v="5"/>
    <x v="3"/>
    <s v="Harper Miller"/>
    <n v="60"/>
    <n v="19.64"/>
    <n v="40.36"/>
  </r>
  <r>
    <s v="OR0183"/>
    <d v="2024-03-02T00:00:00"/>
    <s v="Mar"/>
    <s v="2024"/>
    <x v="3"/>
    <s v="Kitchenware"/>
    <n v="8"/>
    <n v="15"/>
    <n v="3.02"/>
    <s v="C0014"/>
    <s v="CHARlOtTe GArCIA"/>
    <s v="Delivered"/>
    <x v="8"/>
    <x v="3"/>
    <s v="Charlotte Garcia"/>
    <n v="120"/>
    <n v="24.16"/>
    <n v="95.84"/>
  </r>
  <r>
    <s v="OR0184"/>
    <d v="2024-03-02T00:00:00"/>
    <s v="Mar"/>
    <s v="2024"/>
    <x v="1"/>
    <s v="Bags"/>
    <n v="1"/>
    <n v="25"/>
    <n v="5.23"/>
    <s v="C0189"/>
    <s v="mIa milLeR"/>
    <s v="Delivered"/>
    <x v="4"/>
    <x v="1"/>
    <s v="Mia Miller"/>
    <n v="25"/>
    <n v="5.23"/>
    <n v="19.77"/>
  </r>
  <r>
    <s v="OR0185"/>
    <d v="2024-03-03T00:00:00"/>
    <s v="Mar"/>
    <s v="2024"/>
    <x v="1"/>
    <s v="Bags"/>
    <n v="8"/>
    <n v="25"/>
    <n v="6.86"/>
    <s v="C0041"/>
    <s v="Elijah DAVis"/>
    <s v="Pending"/>
    <x v="9"/>
    <x v="1"/>
    <s v="Elijah Davis"/>
    <n v="200"/>
    <n v="54.88"/>
    <n v="145.12"/>
  </r>
  <r>
    <s v="OR0186"/>
    <d v="2024-03-03T00:00:00"/>
    <s v="Mar"/>
    <s v="2024"/>
    <x v="3"/>
    <s v="Kitchenware"/>
    <n v="1"/>
    <n v="15"/>
    <n v="3.91"/>
    <s v="C0034"/>
    <s v="EtHan RodrIgUEz"/>
    <s v="Shipped"/>
    <x v="4"/>
    <x v="3"/>
    <s v="Ethan Rodriguez"/>
    <n v="15"/>
    <n v="3.91"/>
    <n v="11.09"/>
  </r>
  <r>
    <s v="OR0187"/>
    <d v="2024-03-03T00:00:00"/>
    <s v="Mar"/>
    <s v="2024"/>
    <x v="2"/>
    <s v="Lighting"/>
    <n v="8"/>
    <n v="40"/>
    <n v="14.99"/>
    <s v="C0154"/>
    <s v="lIAm jOhnsOn"/>
    <s v="Delivered"/>
    <x v="6"/>
    <x v="2"/>
    <s v="Liam Johnson"/>
    <n v="320"/>
    <n v="119.92"/>
    <n v="200.07999999999998"/>
  </r>
  <r>
    <s v="OR0188"/>
    <d v="2024-03-04T00:00:00"/>
    <s v="Mar"/>
    <s v="2024"/>
    <x v="3"/>
    <s v="Kitchenware"/>
    <n v="3"/>
    <n v="15"/>
    <n v="3.87"/>
    <s v="C0057"/>
    <s v="EvElyn MiLLeR"/>
    <s v="Delivered"/>
    <x v="1"/>
    <x v="3"/>
    <s v="Evelyn Miller"/>
    <n v="45"/>
    <n v="11.61"/>
    <n v="33.39"/>
  </r>
  <r>
    <s v="OR0189"/>
    <d v="2024-03-04T00:00:00"/>
    <s v="Mar"/>
    <s v="2024"/>
    <x v="4"/>
    <s v="Gardening"/>
    <n v="5"/>
    <n v="12"/>
    <n v="2.98"/>
    <s v="C0108"/>
    <s v="HarpEr MILLeR"/>
    <s v="Delivered"/>
    <x v="5"/>
    <x v="4"/>
    <s v="Harper Miller"/>
    <n v="60"/>
    <n v="14.9"/>
    <n v="45.1"/>
  </r>
  <r>
    <s v="OR0190"/>
    <d v="2024-03-04T00:00:00"/>
    <s v="Mar"/>
    <s v="2024"/>
    <x v="4"/>
    <s v="Gardening"/>
    <n v="1"/>
    <n v="12"/>
    <n v="3.44"/>
    <s v="C0062"/>
    <s v="emma dAviS"/>
    <s v="Shipped"/>
    <x v="5"/>
    <x v="4"/>
    <s v="Emma Davis"/>
    <n v="12"/>
    <n v="3.44"/>
    <n v="8.56"/>
  </r>
  <r>
    <s v="OR0191"/>
    <d v="2024-03-05T00:00:00"/>
    <s v="Mar"/>
    <s v="2024"/>
    <x v="3"/>
    <s v="Kitchenware"/>
    <n v="7"/>
    <n v="15"/>
    <n v="5.35"/>
    <s v="C0025"/>
    <s v="isABeLlA garcIa"/>
    <s v="Delivered"/>
    <x v="0"/>
    <x v="3"/>
    <s v="Isabella Garcia"/>
    <n v="105"/>
    <n v="37.449999999999996"/>
    <n v="67.550000000000011"/>
  </r>
  <r>
    <s v="OR0192"/>
    <d v="2024-03-06T00:00:00"/>
    <s v="Mar"/>
    <s v="2024"/>
    <x v="3"/>
    <s v="Kitchenware"/>
    <n v="7"/>
    <n v="15"/>
    <n v="5.0999999999999996"/>
    <s v="C0096"/>
    <s v="EthAn joHnSoN"/>
    <s v="Delivered"/>
    <x v="4"/>
    <x v="3"/>
    <s v="Ethan Johnson"/>
    <n v="105"/>
    <n v="35.699999999999996"/>
    <n v="69.300000000000011"/>
  </r>
  <r>
    <s v="OR0193"/>
    <d v="2024-03-06T00:00:00"/>
    <s v="Mar"/>
    <s v="2024"/>
    <x v="4"/>
    <s v="Gardening"/>
    <n v="2"/>
    <n v="12"/>
    <n v="4.1100000000000003"/>
    <s v="C0125"/>
    <s v="lucas BrowN"/>
    <s v="Shipped"/>
    <x v="1"/>
    <x v="4"/>
    <s v="Lucas Brown"/>
    <n v="24"/>
    <n v="8.2200000000000006"/>
    <n v="15.78"/>
  </r>
  <r>
    <s v="OR0194"/>
    <d v="2024-03-06T00:00:00"/>
    <s v="Mar"/>
    <s v="2024"/>
    <x v="0"/>
    <s v="Cleaning"/>
    <n v="3"/>
    <n v="10"/>
    <n v="3.11"/>
    <s v="C0009"/>
    <s v="eThAN WIlLIamS"/>
    <s v="Delivered"/>
    <x v="1"/>
    <x v="0"/>
    <s v="Ethan Williams"/>
    <n v="30"/>
    <n v="9.33"/>
    <n v="20.67"/>
  </r>
  <r>
    <s v="OR0195"/>
    <d v="2024-03-06T00:00:00"/>
    <s v="Mar"/>
    <s v="2024"/>
    <x v="0"/>
    <s v="Cleaning"/>
    <n v="5"/>
    <n v="10"/>
    <n v="2.19"/>
    <s v="C0040"/>
    <s v="amELia milLer"/>
    <s v="Pending"/>
    <x v="4"/>
    <x v="0"/>
    <s v="Amelia Miller"/>
    <n v="50"/>
    <n v="10.95"/>
    <n v="39.049999999999997"/>
  </r>
  <r>
    <s v="OR0196"/>
    <d v="2024-03-06T00:00:00"/>
    <s v="Mar"/>
    <s v="2024"/>
    <x v="4"/>
    <s v="Gardening"/>
    <n v="7"/>
    <n v="12"/>
    <n v="3.6"/>
    <s v="C0110"/>
    <s v="olIVIa garCIa"/>
    <s v="Shipped"/>
    <x v="1"/>
    <x v="4"/>
    <s v="Olivia Garcia"/>
    <n v="84"/>
    <n v="25.2"/>
    <n v="58.8"/>
  </r>
  <r>
    <s v="OR0197"/>
    <d v="2024-03-06T00:00:00"/>
    <s v="Mar"/>
    <s v="2024"/>
    <x v="0"/>
    <s v="Cleaning"/>
    <n v="2"/>
    <n v="10"/>
    <n v="3.92"/>
    <s v="C0085"/>
    <s v="eThan mARTIneZ"/>
    <s v="Delivered"/>
    <x v="9"/>
    <x v="0"/>
    <s v="Ethan Martinez"/>
    <n v="20"/>
    <n v="7.84"/>
    <n v="12.16"/>
  </r>
  <r>
    <s v="OR0198"/>
    <d v="2024-03-06T00:00:00"/>
    <s v="Mar"/>
    <s v="2024"/>
    <x v="1"/>
    <s v="Bags"/>
    <n v="10"/>
    <n v="25"/>
    <n v="6.02"/>
    <s v="C0135"/>
    <s v="HArPeR DavIs"/>
    <s v="Returned"/>
    <x v="5"/>
    <x v="1"/>
    <s v="Harper Davis"/>
    <n v="250"/>
    <n v="60.199999999999996"/>
    <n v="189.8"/>
  </r>
  <r>
    <s v="OR0199"/>
    <d v="2024-03-07T00:00:00"/>
    <s v="Mar"/>
    <s v="2024"/>
    <x v="1"/>
    <s v="Bags"/>
    <n v="2"/>
    <n v="25"/>
    <n v="5.62"/>
    <s v="C0102"/>
    <s v="Liam bROwn"/>
    <s v="Shipped"/>
    <x v="0"/>
    <x v="1"/>
    <s v="Liam Brown"/>
    <n v="50"/>
    <n v="11.24"/>
    <n v="38.76"/>
  </r>
  <r>
    <s v="OR0200"/>
    <d v="2024-03-07T00:00:00"/>
    <s v="Mar"/>
    <s v="2024"/>
    <x v="4"/>
    <s v="Gardening"/>
    <n v="7"/>
    <n v="12"/>
    <n v="4.74"/>
    <s v="C0182"/>
    <s v="AVA MilLEr"/>
    <s v="Shipped"/>
    <x v="9"/>
    <x v="4"/>
    <s v="Ava Miller"/>
    <n v="84"/>
    <n v="33.18"/>
    <n v="50.82"/>
  </r>
  <r>
    <s v="OR0201"/>
    <d v="2024-03-08T00:00:00"/>
    <s v="Mar"/>
    <s v="2024"/>
    <x v="1"/>
    <s v="Bags"/>
    <n v="3"/>
    <n v="25"/>
    <n v="8.43"/>
    <s v="C0003"/>
    <s v="SOpHia GaRcIa"/>
    <s v="Shipped"/>
    <x v="2"/>
    <x v="1"/>
    <s v="Sophia Garcia"/>
    <n v="75"/>
    <n v="25.29"/>
    <n v="49.71"/>
  </r>
  <r>
    <s v="OR0202"/>
    <d v="2024-03-08T00:00:00"/>
    <s v="Mar"/>
    <s v="2024"/>
    <x v="2"/>
    <s v="Lighting"/>
    <n v="10"/>
    <n v="40"/>
    <n v="14.31"/>
    <s v="C0044"/>
    <s v="soPHiA DaVIs"/>
    <s v="Delivered"/>
    <x v="3"/>
    <x v="2"/>
    <s v="Sophia Davis"/>
    <n v="400"/>
    <n v="143.1"/>
    <n v="256.89999999999998"/>
  </r>
  <r>
    <s v="OR0203"/>
    <d v="2024-03-08T00:00:00"/>
    <s v="Mar"/>
    <s v="2024"/>
    <x v="0"/>
    <s v="Cleaning"/>
    <n v="9"/>
    <n v="10"/>
    <n v="2.67"/>
    <s v="C0048"/>
    <s v="ELIJah bROwn"/>
    <s v="Shipped"/>
    <x v="8"/>
    <x v="0"/>
    <s v="Elijah Brown"/>
    <n v="90"/>
    <n v="24.03"/>
    <n v="65.97"/>
  </r>
  <r>
    <s v="OR0204"/>
    <d v="2024-03-08T00:00:00"/>
    <s v="Mar"/>
    <s v="2024"/>
    <x v="4"/>
    <s v="Gardening"/>
    <n v="4"/>
    <n v="12"/>
    <n v="2.87"/>
    <s v="C0199"/>
    <s v="oLIvIA MILLEr"/>
    <s v="Delivered"/>
    <x v="0"/>
    <x v="4"/>
    <s v="Olivia Miller"/>
    <n v="48"/>
    <n v="11.48"/>
    <n v="36.519999999999996"/>
  </r>
  <r>
    <s v="OR0205"/>
    <d v="2024-03-08T00:00:00"/>
    <s v="Mar"/>
    <s v="2024"/>
    <x v="1"/>
    <s v="Bags"/>
    <n v="10"/>
    <n v="25"/>
    <n v="8.3699999999999992"/>
    <s v="C0108"/>
    <s v="HarpEr MILLeR"/>
    <s v="Delivered"/>
    <x v="7"/>
    <x v="1"/>
    <s v="Harper Miller"/>
    <n v="250"/>
    <n v="83.699999999999989"/>
    <n v="166.3"/>
  </r>
  <r>
    <s v="OR0206"/>
    <d v="2024-03-08T00:00:00"/>
    <s v="Mar"/>
    <s v="2024"/>
    <x v="2"/>
    <s v="Lighting"/>
    <n v="4"/>
    <n v="40"/>
    <n v="12.92"/>
    <s v="C0058"/>
    <s v="aMElIA johNson"/>
    <s v="Delivered"/>
    <x v="2"/>
    <x v="2"/>
    <s v="Amelia Johnson"/>
    <n v="160"/>
    <n v="51.68"/>
    <n v="108.32"/>
  </r>
  <r>
    <s v="OR0207"/>
    <d v="2024-03-09T00:00:00"/>
    <s v="Mar"/>
    <s v="2024"/>
    <x v="0"/>
    <s v="Cleaning"/>
    <n v="6"/>
    <n v="10"/>
    <n v="3.16"/>
    <s v="C0193"/>
    <s v="aVA SmIth"/>
    <s v="Delivered"/>
    <x v="8"/>
    <x v="0"/>
    <s v="Ava Smith"/>
    <n v="60"/>
    <n v="18.96"/>
    <n v="41.04"/>
  </r>
  <r>
    <s v="OR0208"/>
    <d v="2024-03-09T00:00:00"/>
    <s v="Mar"/>
    <s v="2024"/>
    <x v="0"/>
    <s v="Cleaning"/>
    <n v="9"/>
    <n v="10"/>
    <n v="2.2999999999999998"/>
    <s v="C0175"/>
    <s v="Aiden RoDrIGUEz"/>
    <s v="Delivered"/>
    <x v="0"/>
    <x v="0"/>
    <s v="Aiden Rodriguez"/>
    <n v="90"/>
    <n v="20.7"/>
    <n v="69.3"/>
  </r>
  <r>
    <s v="OR0209"/>
    <d v="2024-03-09T00:00:00"/>
    <s v="Mar"/>
    <s v="2024"/>
    <x v="1"/>
    <s v="Bags"/>
    <n v="1"/>
    <n v="25"/>
    <n v="8.83"/>
    <s v="C0104"/>
    <s v="mAsOn roDRiguez"/>
    <s v="Delivered"/>
    <x v="2"/>
    <x v="1"/>
    <s v="Mason Rodriguez"/>
    <n v="25"/>
    <n v="8.83"/>
    <n v="16.170000000000002"/>
  </r>
  <r>
    <s v="OR0210"/>
    <d v="2024-03-10T00:00:00"/>
    <s v="Mar"/>
    <s v="2024"/>
    <x v="3"/>
    <s v="Kitchenware"/>
    <n v="9"/>
    <n v="15"/>
    <n v="5.95"/>
    <s v="C0200"/>
    <s v="mASON JOhNSoN"/>
    <s v="Shipped"/>
    <x v="0"/>
    <x v="3"/>
    <s v="Mason Johnson"/>
    <n v="135"/>
    <n v="53.550000000000004"/>
    <n v="81.449999999999989"/>
  </r>
  <r>
    <s v="OR0211"/>
    <d v="2024-03-10T00:00:00"/>
    <s v="Mar"/>
    <s v="2024"/>
    <x v="2"/>
    <s v="Lighting"/>
    <n v="2"/>
    <n v="40"/>
    <n v="12.52"/>
    <s v="C0050"/>
    <s v="amelia JohnSON"/>
    <s v="Delivered"/>
    <x v="6"/>
    <x v="2"/>
    <s v="Amelia Johnson"/>
    <n v="80"/>
    <n v="25.04"/>
    <n v="54.96"/>
  </r>
  <r>
    <s v="OR0212"/>
    <d v="2024-03-10T00:00:00"/>
    <s v="Mar"/>
    <s v="2024"/>
    <x v="2"/>
    <s v="Lighting"/>
    <n v="8"/>
    <n v="40"/>
    <n v="12.66"/>
    <s v="C0043"/>
    <s v="logan roDRIgUEZ"/>
    <s v="Delivered"/>
    <x v="1"/>
    <x v="2"/>
    <s v="Logan Rodriguez"/>
    <n v="320"/>
    <n v="101.28"/>
    <n v="218.72"/>
  </r>
  <r>
    <s v="OR0213"/>
    <d v="2024-03-10T00:00:00"/>
    <s v="Mar"/>
    <s v="2024"/>
    <x v="1"/>
    <s v="Bags"/>
    <n v="7"/>
    <n v="25"/>
    <n v="7.98"/>
    <s v="C0072"/>
    <s v="EVeLYn GarcIa"/>
    <s v="Returned"/>
    <x v="2"/>
    <x v="1"/>
    <s v="Evelyn Garcia"/>
    <n v="175"/>
    <n v="55.86"/>
    <n v="119.14"/>
  </r>
  <r>
    <s v="OR0214"/>
    <d v="2024-03-10T00:00:00"/>
    <s v="Mar"/>
    <s v="2024"/>
    <x v="2"/>
    <s v="Lighting"/>
    <n v="7"/>
    <n v="40"/>
    <n v="8.81"/>
    <s v="C0193"/>
    <s v="aVA SmIth"/>
    <s v="Delivered"/>
    <x v="0"/>
    <x v="2"/>
    <s v="Ava Smith"/>
    <n v="280"/>
    <n v="61.67"/>
    <n v="218.32999999999998"/>
  </r>
  <r>
    <s v="OR0215"/>
    <d v="2024-03-10T00:00:00"/>
    <s v="Mar"/>
    <s v="2024"/>
    <x v="3"/>
    <s v="Kitchenware"/>
    <n v="5"/>
    <n v="15"/>
    <n v="5.82"/>
    <s v="C0143"/>
    <s v="jAmEs mIllER"/>
    <s v="Delivered"/>
    <x v="6"/>
    <x v="3"/>
    <s v="James Miller"/>
    <n v="75"/>
    <n v="29.1"/>
    <n v="45.9"/>
  </r>
  <r>
    <s v="OR0216"/>
    <d v="2024-03-11T00:00:00"/>
    <s v="Mar"/>
    <s v="2024"/>
    <x v="0"/>
    <s v="Cleaning"/>
    <n v="8"/>
    <n v="10"/>
    <n v="2.13"/>
    <s v="C0126"/>
    <s v="lUcas SMitH"/>
    <s v="Pending"/>
    <x v="3"/>
    <x v="0"/>
    <s v="Lucas Smith"/>
    <n v="80"/>
    <n v="17.04"/>
    <n v="62.96"/>
  </r>
  <r>
    <s v="OR0217"/>
    <d v="2024-03-11T00:00:00"/>
    <s v="Mar"/>
    <s v="2024"/>
    <x v="4"/>
    <s v="Gardening"/>
    <n v="2"/>
    <n v="12"/>
    <n v="3.59"/>
    <s v="C0055"/>
    <s v="lucaS RoDRIguez"/>
    <s v="Pending"/>
    <x v="3"/>
    <x v="4"/>
    <s v="Lucas Rodriguez"/>
    <n v="24"/>
    <n v="7.18"/>
    <n v="16.82"/>
  </r>
  <r>
    <s v="OR0218"/>
    <d v="2024-03-11T00:00:00"/>
    <s v="Mar"/>
    <s v="2024"/>
    <x v="0"/>
    <s v="Cleaning"/>
    <n v="5"/>
    <n v="10"/>
    <n v="2.5099999999999998"/>
    <s v="C0147"/>
    <s v="LuCaS williAmS"/>
    <s v="Shipped"/>
    <x v="7"/>
    <x v="0"/>
    <s v="Lucas Williams"/>
    <n v="50"/>
    <n v="12.549999999999999"/>
    <n v="37.450000000000003"/>
  </r>
  <r>
    <s v="OR0219"/>
    <d v="2024-03-12T00:00:00"/>
    <s v="Mar"/>
    <s v="2024"/>
    <x v="1"/>
    <s v="Bags"/>
    <n v="4"/>
    <n v="25"/>
    <n v="8.09"/>
    <s v="C0075"/>
    <s v="jaMes brOwn"/>
    <s v="Returned"/>
    <x v="2"/>
    <x v="1"/>
    <s v="James Brown"/>
    <n v="100"/>
    <n v="32.36"/>
    <n v="67.64"/>
  </r>
  <r>
    <s v="OR0220"/>
    <d v="2024-03-13T00:00:00"/>
    <s v="Mar"/>
    <s v="2024"/>
    <x v="4"/>
    <s v="Gardening"/>
    <n v="10"/>
    <n v="12"/>
    <n v="2.69"/>
    <s v="C0144"/>
    <s v="lIAM jOneS"/>
    <s v="Pending"/>
    <x v="5"/>
    <x v="4"/>
    <s v="Liam Jones"/>
    <n v="120"/>
    <n v="26.9"/>
    <n v="93.1"/>
  </r>
  <r>
    <s v="OR0221"/>
    <d v="2024-03-14T00:00:00"/>
    <s v="Mar"/>
    <s v="2024"/>
    <x v="4"/>
    <s v="Gardening"/>
    <n v="1"/>
    <n v="12"/>
    <n v="4.71"/>
    <s v="C0112"/>
    <s v="eLijAh wIlLIAMs"/>
    <s v="Shipped"/>
    <x v="8"/>
    <x v="4"/>
    <s v="Elijah Williams"/>
    <n v="12"/>
    <n v="4.71"/>
    <n v="7.29"/>
  </r>
  <r>
    <s v="OR0222"/>
    <d v="2024-03-15T00:00:00"/>
    <s v="Mar"/>
    <s v="2024"/>
    <x v="0"/>
    <s v="Cleaning"/>
    <n v="5"/>
    <n v="10"/>
    <n v="3.65"/>
    <s v="C0126"/>
    <s v="lUcas SMitH"/>
    <s v="Delivered"/>
    <x v="4"/>
    <x v="0"/>
    <s v="Lucas Smith"/>
    <n v="50"/>
    <n v="18.25"/>
    <n v="31.75"/>
  </r>
  <r>
    <s v="OR0223"/>
    <d v="2024-03-15T00:00:00"/>
    <s v="Mar"/>
    <s v="2024"/>
    <x v="0"/>
    <s v="Cleaning"/>
    <n v="9"/>
    <n v="10"/>
    <n v="2.21"/>
    <s v="C0058"/>
    <s v="aMElIA johNson"/>
    <s v="Delivered"/>
    <x v="1"/>
    <x v="0"/>
    <s v="Amelia Johnson"/>
    <n v="90"/>
    <n v="19.89"/>
    <n v="70.11"/>
  </r>
  <r>
    <s v="OR0224"/>
    <d v="2024-03-15T00:00:00"/>
    <s v="Mar"/>
    <s v="2024"/>
    <x v="0"/>
    <s v="Cleaning"/>
    <n v="3"/>
    <n v="10"/>
    <n v="2.73"/>
    <s v="C0001"/>
    <s v="nOAH SmITH"/>
    <s v="Delivered"/>
    <x v="9"/>
    <x v="0"/>
    <s v="Noah Smith"/>
    <n v="30"/>
    <n v="8.19"/>
    <n v="21.810000000000002"/>
  </r>
  <r>
    <s v="OR0225"/>
    <d v="2024-03-16T00:00:00"/>
    <s v="Mar"/>
    <s v="2024"/>
    <x v="3"/>
    <s v="Kitchenware"/>
    <n v="8"/>
    <n v="15"/>
    <n v="5.9"/>
    <s v="C0182"/>
    <s v="AVA MilLEr"/>
    <s v="Delivered"/>
    <x v="8"/>
    <x v="3"/>
    <s v="Ava Miller"/>
    <n v="120"/>
    <n v="47.2"/>
    <n v="72.8"/>
  </r>
  <r>
    <s v="OR0226"/>
    <d v="2024-03-16T00:00:00"/>
    <s v="Mar"/>
    <s v="2024"/>
    <x v="4"/>
    <s v="Gardening"/>
    <n v="2"/>
    <n v="12"/>
    <n v="3.27"/>
    <s v="C0077"/>
    <s v="MaSon WillIAMs"/>
    <s v="Shipped"/>
    <x v="7"/>
    <x v="4"/>
    <s v="Mason Williams"/>
    <n v="24"/>
    <n v="6.54"/>
    <n v="17.46"/>
  </r>
  <r>
    <s v="OR0227"/>
    <d v="2024-03-16T00:00:00"/>
    <s v="Mar"/>
    <s v="2024"/>
    <x v="3"/>
    <s v="Kitchenware"/>
    <n v="2"/>
    <n v="15"/>
    <n v="4.99"/>
    <s v="C0036"/>
    <s v="iSaBElLA MILLER"/>
    <s v="Returned"/>
    <x v="6"/>
    <x v="3"/>
    <s v="Isabella Miller"/>
    <n v="30"/>
    <n v="9.98"/>
    <n v="20.02"/>
  </r>
  <r>
    <s v="OR0228"/>
    <d v="2024-03-16T00:00:00"/>
    <s v="Mar"/>
    <s v="2024"/>
    <x v="0"/>
    <s v="Cleaning"/>
    <n v="6"/>
    <n v="10"/>
    <n v="2.0299999999999998"/>
    <s v="C0157"/>
    <s v="oLivIa jOHNsON"/>
    <s v="Returned"/>
    <x v="1"/>
    <x v="0"/>
    <s v="Olivia Johnson"/>
    <n v="60"/>
    <n v="12.18"/>
    <n v="47.82"/>
  </r>
  <r>
    <s v="OR0229"/>
    <d v="2024-03-17T00:00:00"/>
    <s v="Mar"/>
    <s v="2024"/>
    <x v="3"/>
    <s v="Kitchenware"/>
    <n v="6"/>
    <n v="15"/>
    <n v="3.55"/>
    <s v="C0103"/>
    <s v="lIam garCia"/>
    <s v="Delivered"/>
    <x v="8"/>
    <x v="3"/>
    <s v="Liam Garcia"/>
    <n v="90"/>
    <n v="21.299999999999997"/>
    <n v="68.7"/>
  </r>
  <r>
    <s v="OR0230"/>
    <d v="2024-03-17T00:00:00"/>
    <s v="Mar"/>
    <s v="2024"/>
    <x v="1"/>
    <s v="Bags"/>
    <n v="9"/>
    <n v="25"/>
    <n v="6.29"/>
    <s v="C0147"/>
    <s v="LuCaS williAmS"/>
    <s v="Delivered"/>
    <x v="3"/>
    <x v="1"/>
    <s v="Lucas Williams"/>
    <n v="225"/>
    <n v="56.61"/>
    <n v="168.39"/>
  </r>
  <r>
    <s v="OR0231"/>
    <d v="2024-03-17T00:00:00"/>
    <s v="Mar"/>
    <s v="2024"/>
    <x v="0"/>
    <s v="Cleaning"/>
    <n v="4"/>
    <n v="10"/>
    <n v="3.87"/>
    <s v="C0162"/>
    <s v="Ethan mILLeR"/>
    <s v="Delivered"/>
    <x v="6"/>
    <x v="0"/>
    <s v="Ethan Miller"/>
    <n v="40"/>
    <n v="15.48"/>
    <n v="24.52"/>
  </r>
  <r>
    <s v="OR0232"/>
    <d v="2024-03-17T00:00:00"/>
    <s v="Mar"/>
    <s v="2024"/>
    <x v="2"/>
    <s v="Lighting"/>
    <n v="1"/>
    <n v="40"/>
    <n v="9.98"/>
    <s v="C0069"/>
    <s v="LiaM GarCia"/>
    <s v="Delivered"/>
    <x v="1"/>
    <x v="2"/>
    <s v="Liam Garcia"/>
    <n v="40"/>
    <n v="9.98"/>
    <n v="30.02"/>
  </r>
  <r>
    <s v="OR0233"/>
    <d v="2024-03-18T00:00:00"/>
    <s v="Mar"/>
    <s v="2024"/>
    <x v="1"/>
    <s v="Bags"/>
    <n v="3"/>
    <n v="25"/>
    <n v="8.7100000000000009"/>
    <s v="C0168"/>
    <s v="mIa broWn"/>
    <s v="Delivered"/>
    <x v="6"/>
    <x v="1"/>
    <s v="Mia Brown"/>
    <n v="75"/>
    <n v="26.130000000000003"/>
    <n v="48.87"/>
  </r>
  <r>
    <s v="OR0234"/>
    <d v="2024-03-19T00:00:00"/>
    <s v="Mar"/>
    <s v="2024"/>
    <x v="1"/>
    <s v="Bags"/>
    <n v="8"/>
    <n v="25"/>
    <n v="9.14"/>
    <s v="C0002"/>
    <s v="SOpHia BrowN"/>
    <s v="Delivered"/>
    <x v="7"/>
    <x v="1"/>
    <s v="Sophia Brown"/>
    <n v="200"/>
    <n v="73.12"/>
    <n v="126.88"/>
  </r>
  <r>
    <s v="OR0235"/>
    <d v="2024-03-19T00:00:00"/>
    <s v="Mar"/>
    <s v="2024"/>
    <x v="0"/>
    <s v="Cleaning"/>
    <n v="1"/>
    <n v="10"/>
    <n v="3.91"/>
    <s v="C0069"/>
    <s v="LiaM GarCia"/>
    <s v="Delivered"/>
    <x v="9"/>
    <x v="0"/>
    <s v="Liam Garcia"/>
    <n v="10"/>
    <n v="3.91"/>
    <n v="6.09"/>
  </r>
  <r>
    <s v="OR0236"/>
    <d v="2024-03-20T00:00:00"/>
    <s v="Mar"/>
    <s v="2024"/>
    <x v="1"/>
    <s v="Bags"/>
    <n v="3"/>
    <n v="25"/>
    <n v="5.7"/>
    <s v="C0137"/>
    <s v="loGAn smitH"/>
    <s v="Shipped"/>
    <x v="4"/>
    <x v="1"/>
    <s v="Logan Smith"/>
    <n v="75"/>
    <n v="17.100000000000001"/>
    <n v="57.9"/>
  </r>
  <r>
    <s v="OR0237"/>
    <d v="2024-03-21T00:00:00"/>
    <s v="Mar"/>
    <s v="2024"/>
    <x v="4"/>
    <s v="Gardening"/>
    <n v="8"/>
    <n v="12"/>
    <n v="2.88"/>
    <s v="C0023"/>
    <s v="nOAH gARciA"/>
    <s v="Returned"/>
    <x v="3"/>
    <x v="4"/>
    <s v="Noah Garcia"/>
    <n v="96"/>
    <n v="23.04"/>
    <n v="72.960000000000008"/>
  </r>
  <r>
    <s v="OR0238"/>
    <d v="2024-03-21T00:00:00"/>
    <s v="Mar"/>
    <s v="2024"/>
    <x v="4"/>
    <s v="Gardening"/>
    <n v="1"/>
    <n v="12"/>
    <n v="3.25"/>
    <s v="C0036"/>
    <s v="iSaBElLA MILLER"/>
    <s v="Returned"/>
    <x v="6"/>
    <x v="4"/>
    <s v="Isabella Miller"/>
    <n v="12"/>
    <n v="3.25"/>
    <n v="8.75"/>
  </r>
  <r>
    <s v="OR0239"/>
    <d v="2024-03-21T00:00:00"/>
    <s v="Mar"/>
    <s v="2024"/>
    <x v="3"/>
    <s v="Kitchenware"/>
    <n v="7"/>
    <n v="15"/>
    <n v="3.63"/>
    <s v="C0004"/>
    <s v="AIDEn GArcia"/>
    <s v="Delivered"/>
    <x v="8"/>
    <x v="3"/>
    <s v="Aiden Garcia"/>
    <n v="105"/>
    <n v="25.41"/>
    <n v="79.59"/>
  </r>
  <r>
    <s v="OR0240"/>
    <d v="2024-03-21T00:00:00"/>
    <s v="Mar"/>
    <s v="2024"/>
    <x v="0"/>
    <s v="Cleaning"/>
    <n v="5"/>
    <n v="10"/>
    <n v="3.98"/>
    <s v="C0176"/>
    <s v="oLiver Miller"/>
    <s v="Delivered"/>
    <x v="9"/>
    <x v="0"/>
    <s v="Oliver Miller"/>
    <n v="50"/>
    <n v="19.899999999999999"/>
    <n v="30.1"/>
  </r>
  <r>
    <s v="OR0241"/>
    <d v="2024-03-22T00:00:00"/>
    <s v="Mar"/>
    <s v="2024"/>
    <x v="3"/>
    <s v="Kitchenware"/>
    <n v="4"/>
    <n v="15"/>
    <n v="3.4"/>
    <s v="C0200"/>
    <s v="mASON JOhNSoN"/>
    <s v="Shipped"/>
    <x v="8"/>
    <x v="3"/>
    <s v="Mason Johnson"/>
    <n v="60"/>
    <n v="13.6"/>
    <n v="46.4"/>
  </r>
  <r>
    <s v="OR0242"/>
    <d v="2024-03-22T00:00:00"/>
    <s v="Mar"/>
    <s v="2024"/>
    <x v="2"/>
    <s v="Lighting"/>
    <n v="9"/>
    <n v="40"/>
    <n v="10.92"/>
    <s v="C0062"/>
    <s v="emma dAviS"/>
    <s v="Returned"/>
    <x v="1"/>
    <x v="2"/>
    <s v="Emma Davis"/>
    <n v="360"/>
    <n v="98.28"/>
    <n v="261.72000000000003"/>
  </r>
  <r>
    <s v="OR0243"/>
    <d v="2024-03-22T00:00:00"/>
    <s v="Mar"/>
    <s v="2024"/>
    <x v="0"/>
    <s v="Cleaning"/>
    <n v="3"/>
    <n v="10"/>
    <n v="2.91"/>
    <s v="C0181"/>
    <s v="OlIvIA GARcia"/>
    <s v="Shipped"/>
    <x v="5"/>
    <x v="0"/>
    <s v="Olivia Garcia"/>
    <n v="30"/>
    <n v="8.73"/>
    <n v="21.27"/>
  </r>
  <r>
    <s v="OR0244"/>
    <d v="2024-03-22T00:00:00"/>
    <s v="Mar"/>
    <s v="2024"/>
    <x v="2"/>
    <s v="Lighting"/>
    <n v="2"/>
    <n v="40"/>
    <n v="11.01"/>
    <s v="C0140"/>
    <s v="AIdeN SMiTh"/>
    <s v="Shipped"/>
    <x v="7"/>
    <x v="2"/>
    <s v="Aiden Smith"/>
    <n v="80"/>
    <n v="22.02"/>
    <n v="57.980000000000004"/>
  </r>
  <r>
    <s v="OR0245"/>
    <d v="2024-03-23T00:00:00"/>
    <s v="Mar"/>
    <s v="2024"/>
    <x v="3"/>
    <s v="Kitchenware"/>
    <n v="2"/>
    <n v="15"/>
    <n v="4.99"/>
    <s v="C0154"/>
    <s v="lIAm jOhnsOn"/>
    <s v="Delivered"/>
    <x v="2"/>
    <x v="3"/>
    <s v="Liam Johnson"/>
    <n v="30"/>
    <n v="9.98"/>
    <n v="20.02"/>
  </r>
  <r>
    <s v="OR0246"/>
    <d v="2024-03-23T00:00:00"/>
    <s v="Mar"/>
    <s v="2024"/>
    <x v="2"/>
    <s v="Lighting"/>
    <n v="2"/>
    <n v="40"/>
    <n v="10.69"/>
    <s v="C0015"/>
    <s v="Emma bROwN"/>
    <s v="Delivered"/>
    <x v="7"/>
    <x v="2"/>
    <s v="Emma Brown"/>
    <n v="80"/>
    <n v="21.38"/>
    <n v="58.620000000000005"/>
  </r>
  <r>
    <s v="OR0247"/>
    <d v="2024-03-24T00:00:00"/>
    <s v="Mar"/>
    <s v="2024"/>
    <x v="2"/>
    <s v="Lighting"/>
    <n v="10"/>
    <n v="40"/>
    <n v="9.1"/>
    <s v="C0048"/>
    <s v="ELIJah bROwn"/>
    <s v="Delivered"/>
    <x v="6"/>
    <x v="2"/>
    <s v="Elijah Brown"/>
    <n v="400"/>
    <n v="91"/>
    <n v="309"/>
  </r>
  <r>
    <s v="OR0248"/>
    <d v="2024-03-24T00:00:00"/>
    <s v="Mar"/>
    <s v="2024"/>
    <x v="2"/>
    <s v="Lighting"/>
    <n v="5"/>
    <n v="40"/>
    <n v="11.38"/>
    <s v="C0194"/>
    <s v="NoaH bROWn"/>
    <s v="Delivered"/>
    <x v="7"/>
    <x v="2"/>
    <s v="Noah Brown"/>
    <n v="200"/>
    <n v="56.900000000000006"/>
    <n v="143.1"/>
  </r>
  <r>
    <s v="OR0249"/>
    <d v="2024-03-24T00:00:00"/>
    <s v="Mar"/>
    <s v="2024"/>
    <x v="2"/>
    <s v="Lighting"/>
    <n v="2"/>
    <n v="40"/>
    <n v="13.29"/>
    <s v="C0068"/>
    <s v="LOGan jOhNson"/>
    <s v="Delivered"/>
    <x v="8"/>
    <x v="2"/>
    <s v="Logan Johnson"/>
    <n v="80"/>
    <n v="26.58"/>
    <n v="53.42"/>
  </r>
  <r>
    <s v="OR0250"/>
    <d v="2024-03-24T00:00:00"/>
    <s v="Mar"/>
    <s v="2024"/>
    <x v="2"/>
    <s v="Lighting"/>
    <n v="1"/>
    <n v="40"/>
    <n v="14.99"/>
    <s v="C0200"/>
    <s v="mASON JOhNSoN"/>
    <s v="Returned"/>
    <x v="1"/>
    <x v="2"/>
    <s v="Mason Johnson"/>
    <n v="40"/>
    <n v="14.99"/>
    <n v="25.009999999999998"/>
  </r>
  <r>
    <s v="OR0251"/>
    <d v="2024-03-24T00:00:00"/>
    <s v="Mar"/>
    <s v="2024"/>
    <x v="1"/>
    <s v="Bags"/>
    <n v="2"/>
    <n v="25"/>
    <n v="5.01"/>
    <s v="C0004"/>
    <s v="AIDEn GArcia"/>
    <s v="Shipped"/>
    <x v="8"/>
    <x v="1"/>
    <s v="Aiden Garcia"/>
    <n v="50"/>
    <n v="10.02"/>
    <n v="39.980000000000004"/>
  </r>
  <r>
    <s v="OR0252"/>
    <d v="2024-03-26T00:00:00"/>
    <s v="Mar"/>
    <s v="2024"/>
    <x v="4"/>
    <s v="Gardening"/>
    <n v="9"/>
    <n v="12"/>
    <n v="2.99"/>
    <s v="C0003"/>
    <s v="SOpHia GaRcIa"/>
    <s v="Delivered"/>
    <x v="5"/>
    <x v="4"/>
    <s v="Sophia Garcia"/>
    <n v="108"/>
    <n v="26.910000000000004"/>
    <n v="81.09"/>
  </r>
  <r>
    <s v="OR0253"/>
    <d v="2024-03-26T00:00:00"/>
    <s v="Mar"/>
    <s v="2024"/>
    <x v="2"/>
    <s v="Lighting"/>
    <n v="3"/>
    <n v="40"/>
    <n v="12.12"/>
    <s v="C0132"/>
    <s v="amEliA JonEs"/>
    <s v="Delivered"/>
    <x v="9"/>
    <x v="2"/>
    <s v="Amelia Jones"/>
    <n v="120"/>
    <n v="36.36"/>
    <n v="83.64"/>
  </r>
  <r>
    <s v="OR0254"/>
    <d v="2024-03-26T00:00:00"/>
    <s v="Mar"/>
    <s v="2024"/>
    <x v="4"/>
    <s v="Gardening"/>
    <n v="1"/>
    <n v="12"/>
    <n v="3.21"/>
    <s v="C0148"/>
    <s v="aVA RODrIGUEZ"/>
    <s v="Shipped"/>
    <x v="1"/>
    <x v="4"/>
    <s v="Ava Rodriguez"/>
    <n v="12"/>
    <n v="3.21"/>
    <n v="8.7899999999999991"/>
  </r>
  <r>
    <s v="OR0255"/>
    <d v="2024-03-27T00:00:00"/>
    <s v="Mar"/>
    <s v="2024"/>
    <x v="4"/>
    <s v="Gardening"/>
    <n v="5"/>
    <n v="12"/>
    <n v="3.41"/>
    <s v="C0165"/>
    <s v="haRper dAVIs"/>
    <s v="Delivered"/>
    <x v="0"/>
    <x v="4"/>
    <s v="Harper Davis"/>
    <n v="60"/>
    <n v="17.05"/>
    <n v="42.95"/>
  </r>
  <r>
    <s v="OR0256"/>
    <d v="2024-03-27T00:00:00"/>
    <s v="Mar"/>
    <s v="2024"/>
    <x v="3"/>
    <s v="Kitchenware"/>
    <n v="9"/>
    <n v="15"/>
    <n v="3.88"/>
    <s v="C0030"/>
    <s v="cHARLoTTe DAvIs"/>
    <s v="Delivered"/>
    <x v="6"/>
    <x v="3"/>
    <s v="Charlotte Davis"/>
    <n v="135"/>
    <n v="34.92"/>
    <n v="100.08"/>
  </r>
  <r>
    <s v="OR0257"/>
    <d v="2024-03-27T00:00:00"/>
    <s v="Mar"/>
    <s v="2024"/>
    <x v="2"/>
    <s v="Lighting"/>
    <n v="10"/>
    <n v="40"/>
    <n v="11.05"/>
    <s v="C0126"/>
    <s v="lUcas SMitH"/>
    <s v="Delivered"/>
    <x v="8"/>
    <x v="2"/>
    <s v="Lucas Smith"/>
    <n v="400"/>
    <n v="110.5"/>
    <n v="289.5"/>
  </r>
  <r>
    <s v="OR0258"/>
    <d v="2024-03-27T00:00:00"/>
    <s v="Mar"/>
    <s v="2024"/>
    <x v="0"/>
    <s v="Cleaning"/>
    <n v="2"/>
    <n v="10"/>
    <n v="3.43"/>
    <s v="C0200"/>
    <s v="mASON JOhNSoN"/>
    <s v="Pending"/>
    <x v="8"/>
    <x v="0"/>
    <s v="Mason Johnson"/>
    <n v="20"/>
    <n v="6.86"/>
    <n v="13.14"/>
  </r>
  <r>
    <s v="OR0259"/>
    <d v="2024-03-28T00:00:00"/>
    <s v="Mar"/>
    <s v="2024"/>
    <x v="1"/>
    <s v="Bags"/>
    <n v="2"/>
    <n v="25"/>
    <n v="6.89"/>
    <s v="C0071"/>
    <s v="AvA mARTINeZ"/>
    <s v="Pending"/>
    <x v="9"/>
    <x v="1"/>
    <s v="Ava Martinez"/>
    <n v="50"/>
    <n v="13.78"/>
    <n v="36.22"/>
  </r>
  <r>
    <s v="OR0260"/>
    <d v="2024-03-28T00:00:00"/>
    <s v="Mar"/>
    <s v="2024"/>
    <x v="0"/>
    <s v="Cleaning"/>
    <n v="7"/>
    <n v="10"/>
    <n v="2.2000000000000002"/>
    <s v="C0126"/>
    <s v="lUcas SMitH"/>
    <s v="Shipped"/>
    <x v="0"/>
    <x v="0"/>
    <s v="Lucas Smith"/>
    <n v="70"/>
    <n v="15.400000000000002"/>
    <n v="54.599999999999994"/>
  </r>
  <r>
    <s v="OR0261"/>
    <d v="2024-03-28T00:00:00"/>
    <s v="Mar"/>
    <s v="2024"/>
    <x v="1"/>
    <s v="Bags"/>
    <n v="7"/>
    <n v="25"/>
    <n v="5.89"/>
    <s v="C0068"/>
    <s v="LOGan jOhNson"/>
    <s v="Delivered"/>
    <x v="5"/>
    <x v="1"/>
    <s v="Logan Johnson"/>
    <n v="175"/>
    <n v="41.23"/>
    <n v="133.77000000000001"/>
  </r>
  <r>
    <s v="OR0262"/>
    <d v="2024-03-28T00:00:00"/>
    <s v="Mar"/>
    <s v="2024"/>
    <x v="1"/>
    <s v="Bags"/>
    <n v="8"/>
    <n v="25"/>
    <n v="8.61"/>
    <s v="C0067"/>
    <s v="lOGan SMITh"/>
    <s v="Delivered"/>
    <x v="0"/>
    <x v="1"/>
    <s v="Logan Smith"/>
    <n v="200"/>
    <n v="68.88"/>
    <n v="131.12"/>
  </r>
  <r>
    <s v="OR0263"/>
    <d v="2024-03-29T00:00:00"/>
    <s v="Mar"/>
    <s v="2024"/>
    <x v="0"/>
    <s v="Cleaning"/>
    <n v="5"/>
    <n v="10"/>
    <n v="2.82"/>
    <s v="C0045"/>
    <s v="lIaM smith"/>
    <s v="Delivered"/>
    <x v="9"/>
    <x v="0"/>
    <s v="Liam Smith"/>
    <n v="50"/>
    <n v="14.1"/>
    <n v="35.9"/>
  </r>
  <r>
    <s v="OR0264"/>
    <d v="2024-03-29T00:00:00"/>
    <s v="Mar"/>
    <s v="2024"/>
    <x v="2"/>
    <s v="Lighting"/>
    <n v="10"/>
    <n v="40"/>
    <n v="11.87"/>
    <s v="C0166"/>
    <s v="NOAh wIlLIamS"/>
    <s v="Delivered"/>
    <x v="6"/>
    <x v="2"/>
    <s v="Noah Williams"/>
    <n v="400"/>
    <n v="118.69999999999999"/>
    <n v="281.3"/>
  </r>
  <r>
    <s v="OR0265"/>
    <d v="2024-03-30T00:00:00"/>
    <s v="Mar"/>
    <s v="2024"/>
    <x v="3"/>
    <s v="Kitchenware"/>
    <n v="1"/>
    <n v="15"/>
    <n v="5.3"/>
    <s v="C0191"/>
    <s v="lIaM roDrIGUEZ"/>
    <s v="Delivered"/>
    <x v="1"/>
    <x v="3"/>
    <s v="Liam Rodriguez"/>
    <n v="15"/>
    <n v="5.3"/>
    <n v="9.6999999999999993"/>
  </r>
  <r>
    <s v="OR0266"/>
    <d v="2024-03-30T00:00:00"/>
    <s v="Mar"/>
    <s v="2024"/>
    <x v="1"/>
    <s v="Bags"/>
    <n v="4"/>
    <n v="25"/>
    <n v="9.4600000000000009"/>
    <s v="C0192"/>
    <s v="charLoTtE jOhnsON"/>
    <s v="Pending"/>
    <x v="8"/>
    <x v="1"/>
    <s v="Charlotte Johnson"/>
    <n v="100"/>
    <n v="37.840000000000003"/>
    <n v="62.16"/>
  </r>
  <r>
    <s v="OR0267"/>
    <d v="2024-03-31T00:00:00"/>
    <s v="Mar"/>
    <s v="2024"/>
    <x v="2"/>
    <s v="Lighting"/>
    <n v="1"/>
    <n v="40"/>
    <n v="12.13"/>
    <s v="C0162"/>
    <s v="Ethan mILLeR"/>
    <s v="Returned"/>
    <x v="3"/>
    <x v="2"/>
    <s v="Ethan Miller"/>
    <n v="40"/>
    <n v="12.13"/>
    <n v="27.869999999999997"/>
  </r>
  <r>
    <s v="OR0268"/>
    <d v="2024-03-31T00:00:00"/>
    <s v="Mar"/>
    <s v="2024"/>
    <x v="4"/>
    <s v="Gardening"/>
    <n v="4"/>
    <n v="12"/>
    <n v="3.9"/>
    <s v="C0068"/>
    <s v="LOGan jOhNson"/>
    <s v="Delivered"/>
    <x v="9"/>
    <x v="4"/>
    <s v="Logan Johnson"/>
    <n v="48"/>
    <n v="15.6"/>
    <n v="32.4"/>
  </r>
  <r>
    <s v="OR0269"/>
    <d v="2024-03-31T00:00:00"/>
    <s v="Mar"/>
    <s v="2024"/>
    <x v="0"/>
    <s v="Cleaning"/>
    <n v="3"/>
    <n v="10"/>
    <n v="2.69"/>
    <s v="C0043"/>
    <s v="logan roDRIgUEZ"/>
    <s v="Returned"/>
    <x v="5"/>
    <x v="0"/>
    <s v="Logan Rodriguez"/>
    <n v="30"/>
    <n v="8.07"/>
    <n v="21.93"/>
  </r>
  <r>
    <s v="OR0270"/>
    <d v="2024-03-31T00:00:00"/>
    <s v="Mar"/>
    <s v="2024"/>
    <x v="2"/>
    <s v="Lighting"/>
    <n v="3"/>
    <n v="40"/>
    <n v="12.8"/>
    <s v="C0017"/>
    <s v="LIAM rODRIgueZ"/>
    <s v="Delivered"/>
    <x v="7"/>
    <x v="2"/>
    <s v="Liam Rodriguez"/>
    <n v="120"/>
    <n v="38.400000000000006"/>
    <n v="81.599999999999994"/>
  </r>
  <r>
    <s v="OR0271"/>
    <d v="2024-03-31T00:00:00"/>
    <s v="Mar"/>
    <s v="2024"/>
    <x v="3"/>
    <s v="Kitchenware"/>
    <n v="8"/>
    <n v="15"/>
    <n v="3.64"/>
    <s v="C0197"/>
    <s v="noah wIlliaMS"/>
    <s v="Delivered"/>
    <x v="4"/>
    <x v="3"/>
    <s v="Noah Williams"/>
    <n v="120"/>
    <n v="29.12"/>
    <n v="90.88"/>
  </r>
  <r>
    <s v="OR0272"/>
    <d v="2024-03-31T00:00:00"/>
    <s v="Mar"/>
    <s v="2024"/>
    <x v="0"/>
    <s v="Cleaning"/>
    <n v="9"/>
    <n v="10"/>
    <n v="3.6"/>
    <s v="C0186"/>
    <s v="ISabellA bRoWN"/>
    <s v="Delivered"/>
    <x v="7"/>
    <x v="0"/>
    <s v="Isabella Brown"/>
    <n v="90"/>
    <n v="32.4"/>
    <n v="57.6"/>
  </r>
  <r>
    <s v="OR0273"/>
    <d v="2024-04-01T00:00:00"/>
    <s v="Apr"/>
    <s v="2024"/>
    <x v="1"/>
    <s v="Bags"/>
    <n v="7"/>
    <n v="25"/>
    <n v="5.07"/>
    <s v="C0050"/>
    <s v="amelia JohnSON"/>
    <s v="Delivered"/>
    <x v="2"/>
    <x v="1"/>
    <s v="Amelia Johnson"/>
    <n v="175"/>
    <n v="35.49"/>
    <n v="139.51"/>
  </r>
  <r>
    <s v="OR0274"/>
    <d v="2024-04-01T00:00:00"/>
    <s v="Apr"/>
    <s v="2024"/>
    <x v="4"/>
    <s v="Gardening"/>
    <n v="3"/>
    <n v="12"/>
    <n v="3.17"/>
    <s v="C0067"/>
    <s v="lOGan SMITh"/>
    <s v="Delivered"/>
    <x v="4"/>
    <x v="4"/>
    <s v="Logan Smith"/>
    <n v="36"/>
    <n v="9.51"/>
    <n v="26.490000000000002"/>
  </r>
  <r>
    <s v="OR0275"/>
    <d v="2024-04-02T00:00:00"/>
    <s v="Apr"/>
    <s v="2024"/>
    <x v="4"/>
    <s v="Gardening"/>
    <n v="10"/>
    <n v="12"/>
    <n v="3.9"/>
    <s v="C0161"/>
    <s v="CHARlOttE gArCiA"/>
    <s v="Delivered"/>
    <x v="9"/>
    <x v="4"/>
    <s v="Charlotte Garcia"/>
    <n v="120"/>
    <n v="39"/>
    <n v="81"/>
  </r>
  <r>
    <s v="OR0276"/>
    <d v="2024-04-02T00:00:00"/>
    <s v="Apr"/>
    <s v="2024"/>
    <x v="3"/>
    <s v="Kitchenware"/>
    <n v="8"/>
    <n v="15"/>
    <n v="4.9400000000000004"/>
    <s v="C0005"/>
    <s v="eLiJAH garCiA"/>
    <s v="Delivered"/>
    <x v="1"/>
    <x v="3"/>
    <s v="Elijah Garcia"/>
    <n v="120"/>
    <n v="39.520000000000003"/>
    <n v="80.47999999999999"/>
  </r>
  <r>
    <s v="OR0277"/>
    <d v="2024-04-02T00:00:00"/>
    <s v="Apr"/>
    <s v="2024"/>
    <x v="3"/>
    <s v="Kitchenware"/>
    <n v="1"/>
    <n v="15"/>
    <n v="5.04"/>
    <s v="C0079"/>
    <s v="OlIVIA willIams"/>
    <s v="Delivered"/>
    <x v="2"/>
    <x v="3"/>
    <s v="Olivia Williams"/>
    <n v="15"/>
    <n v="5.04"/>
    <n v="9.9600000000000009"/>
  </r>
  <r>
    <s v="OR0278"/>
    <d v="2024-04-03T00:00:00"/>
    <s v="Apr"/>
    <s v="2024"/>
    <x v="2"/>
    <s v="Lighting"/>
    <n v="9"/>
    <n v="40"/>
    <n v="12.88"/>
    <s v="C0052"/>
    <s v="Mia joHnSon"/>
    <s v="Shipped"/>
    <x v="4"/>
    <x v="2"/>
    <s v="Mia Johnson"/>
    <n v="360"/>
    <n v="115.92"/>
    <n v="244.07999999999998"/>
  </r>
  <r>
    <s v="OR0279"/>
    <d v="2024-04-03T00:00:00"/>
    <s v="Apr"/>
    <s v="2024"/>
    <x v="3"/>
    <s v="Kitchenware"/>
    <n v="2"/>
    <n v="15"/>
    <n v="5.45"/>
    <s v="C0152"/>
    <s v="ETHAn GArCIa"/>
    <s v="Shipped"/>
    <x v="1"/>
    <x v="3"/>
    <s v="Ethan Garcia"/>
    <n v="30"/>
    <n v="10.9"/>
    <n v="19.100000000000001"/>
  </r>
  <r>
    <s v="OR0280"/>
    <d v="2024-04-03T00:00:00"/>
    <s v="Apr"/>
    <s v="2024"/>
    <x v="4"/>
    <s v="Gardening"/>
    <n v="5"/>
    <n v="12"/>
    <n v="3.06"/>
    <s v="C0128"/>
    <s v="jamEs wILLIAmS"/>
    <s v="Delivered"/>
    <x v="2"/>
    <x v="4"/>
    <s v="James Williams"/>
    <n v="60"/>
    <n v="15.3"/>
    <n v="44.7"/>
  </r>
  <r>
    <s v="OR0281"/>
    <d v="2024-04-04T00:00:00"/>
    <s v="Apr"/>
    <s v="2024"/>
    <x v="0"/>
    <s v="Cleaning"/>
    <n v="9"/>
    <n v="10"/>
    <n v="2.23"/>
    <s v="C0081"/>
    <s v="MasoN mILLeR"/>
    <s v="Shipped"/>
    <x v="2"/>
    <x v="0"/>
    <s v="Mason Miller"/>
    <n v="90"/>
    <n v="20.07"/>
    <n v="69.930000000000007"/>
  </r>
  <r>
    <s v="OR0282"/>
    <d v="2024-04-04T00:00:00"/>
    <s v="Apr"/>
    <s v="2024"/>
    <x v="1"/>
    <s v="Bags"/>
    <n v="3"/>
    <n v="25"/>
    <n v="8.42"/>
    <s v="C0002"/>
    <s v="SOpHia BrowN"/>
    <s v="Delivered"/>
    <x v="1"/>
    <x v="1"/>
    <s v="Sophia Brown"/>
    <n v="75"/>
    <n v="25.259999999999998"/>
    <n v="49.74"/>
  </r>
  <r>
    <s v="OR0283"/>
    <d v="2024-04-04T00:00:00"/>
    <s v="Apr"/>
    <s v="2024"/>
    <x v="2"/>
    <s v="Lighting"/>
    <n v="10"/>
    <n v="40"/>
    <n v="12.79"/>
    <s v="C0047"/>
    <s v="oLiver jOHNSoN"/>
    <s v="Pending"/>
    <x v="8"/>
    <x v="2"/>
    <s v="Oliver Johnson"/>
    <n v="400"/>
    <n v="127.89999999999999"/>
    <n v="272.10000000000002"/>
  </r>
  <r>
    <s v="OR0284"/>
    <d v="2024-04-04T00:00:00"/>
    <s v="Apr"/>
    <s v="2024"/>
    <x v="0"/>
    <s v="Cleaning"/>
    <n v="8"/>
    <n v="10"/>
    <n v="2.65"/>
    <s v="C0142"/>
    <s v="haRpeR GArCiA"/>
    <s v="Delivered"/>
    <x v="6"/>
    <x v="0"/>
    <s v="Harper Garcia"/>
    <n v="80"/>
    <n v="21.2"/>
    <n v="58.8"/>
  </r>
  <r>
    <s v="OR0285"/>
    <d v="2024-04-05T00:00:00"/>
    <s v="Apr"/>
    <s v="2024"/>
    <x v="2"/>
    <s v="Lighting"/>
    <n v="5"/>
    <n v="40"/>
    <n v="8.31"/>
    <s v="C0098"/>
    <s v="IsAbElLA brOWn"/>
    <s v="Shipped"/>
    <x v="2"/>
    <x v="2"/>
    <s v="Isabella Brown"/>
    <n v="200"/>
    <n v="41.550000000000004"/>
    <n v="158.44999999999999"/>
  </r>
  <r>
    <s v="OR0286"/>
    <d v="2024-04-06T00:00:00"/>
    <s v="Apr"/>
    <s v="2024"/>
    <x v="2"/>
    <s v="Lighting"/>
    <n v="8"/>
    <n v="40"/>
    <n v="10.88"/>
    <s v="C0051"/>
    <s v="EvELyn MarTinez"/>
    <s v="Shipped"/>
    <x v="8"/>
    <x v="2"/>
    <s v="Evelyn Martinez"/>
    <n v="320"/>
    <n v="87.04"/>
    <n v="232.95999999999998"/>
  </r>
  <r>
    <s v="OR0287"/>
    <d v="2024-04-06T00:00:00"/>
    <s v="Apr"/>
    <s v="2024"/>
    <x v="4"/>
    <s v="Gardening"/>
    <n v="6"/>
    <n v="12"/>
    <n v="4.78"/>
    <s v="C0161"/>
    <s v="CHARlOttE gArCiA"/>
    <s v="Shipped"/>
    <x v="9"/>
    <x v="4"/>
    <s v="Charlotte Garcia"/>
    <n v="72"/>
    <n v="28.68"/>
    <n v="43.32"/>
  </r>
  <r>
    <s v="OR0288"/>
    <d v="2024-04-06T00:00:00"/>
    <s v="Apr"/>
    <s v="2024"/>
    <x v="1"/>
    <s v="Bags"/>
    <n v="1"/>
    <n v="25"/>
    <n v="9.26"/>
    <s v="C0098"/>
    <s v="IsAbElLA brOWn"/>
    <s v="Delivered"/>
    <x v="9"/>
    <x v="1"/>
    <s v="Isabella Brown"/>
    <n v="25"/>
    <n v="9.26"/>
    <n v="15.74"/>
  </r>
  <r>
    <s v="OR0289"/>
    <d v="2024-04-07T00:00:00"/>
    <s v="Apr"/>
    <s v="2024"/>
    <x v="1"/>
    <s v="Bags"/>
    <n v="9"/>
    <n v="25"/>
    <n v="8.39"/>
    <s v="C0138"/>
    <s v="jAMeS WIlliaMS"/>
    <s v="Shipped"/>
    <x v="1"/>
    <x v="1"/>
    <s v="James Williams"/>
    <n v="225"/>
    <n v="75.510000000000005"/>
    <n v="149.49"/>
  </r>
  <r>
    <s v="OR0290"/>
    <d v="2024-04-07T00:00:00"/>
    <s v="Apr"/>
    <s v="2024"/>
    <x v="1"/>
    <s v="Bags"/>
    <n v="4"/>
    <n v="25"/>
    <n v="6.45"/>
    <s v="C0065"/>
    <s v="avA rodRiGUEz"/>
    <s v="Delivered"/>
    <x v="7"/>
    <x v="1"/>
    <s v="Ava Rodriguez"/>
    <n v="100"/>
    <n v="25.8"/>
    <n v="74.2"/>
  </r>
  <r>
    <s v="OR0291"/>
    <d v="2024-04-07T00:00:00"/>
    <s v="Apr"/>
    <s v="2024"/>
    <x v="1"/>
    <s v="Bags"/>
    <n v="4"/>
    <n v="25"/>
    <n v="8.35"/>
    <s v="C0085"/>
    <s v="eThan mARTIneZ"/>
    <s v="Delivered"/>
    <x v="6"/>
    <x v="1"/>
    <s v="Ethan Martinez"/>
    <n v="100"/>
    <n v="33.4"/>
    <n v="66.599999999999994"/>
  </r>
  <r>
    <s v="OR0292"/>
    <d v="2024-04-08T00:00:00"/>
    <s v="Apr"/>
    <s v="2024"/>
    <x v="3"/>
    <s v="Kitchenware"/>
    <n v="7"/>
    <n v="15"/>
    <n v="5.75"/>
    <s v="C0051"/>
    <s v="EvELyn MarTinez"/>
    <s v="Shipped"/>
    <x v="6"/>
    <x v="3"/>
    <s v="Evelyn Martinez"/>
    <n v="105"/>
    <n v="40.25"/>
    <n v="64.75"/>
  </r>
  <r>
    <s v="OR0293"/>
    <d v="2024-04-08T00:00:00"/>
    <s v="Apr"/>
    <s v="2024"/>
    <x v="4"/>
    <s v="Gardening"/>
    <n v="7"/>
    <n v="12"/>
    <n v="3.53"/>
    <s v="C0100"/>
    <s v="logAn sMItH"/>
    <s v="Pending"/>
    <x v="6"/>
    <x v="4"/>
    <s v="Logan Smith"/>
    <n v="84"/>
    <n v="24.709999999999997"/>
    <n v="59.290000000000006"/>
  </r>
  <r>
    <s v="OR0294"/>
    <d v="2024-04-08T00:00:00"/>
    <s v="Apr"/>
    <s v="2024"/>
    <x v="1"/>
    <s v="Bags"/>
    <n v="9"/>
    <n v="25"/>
    <n v="5.36"/>
    <s v="C0197"/>
    <s v="noah wIlliaMS"/>
    <s v="Delivered"/>
    <x v="3"/>
    <x v="1"/>
    <s v="Noah Williams"/>
    <n v="225"/>
    <n v="48.24"/>
    <n v="176.76"/>
  </r>
  <r>
    <s v="OR0295"/>
    <d v="2024-04-08T00:00:00"/>
    <s v="Apr"/>
    <s v="2024"/>
    <x v="0"/>
    <s v="Cleaning"/>
    <n v="8"/>
    <n v="10"/>
    <n v="3.52"/>
    <s v="C0119"/>
    <s v="mAson ROdrigUEz"/>
    <s v="Delivered"/>
    <x v="8"/>
    <x v="0"/>
    <s v="Mason Rodriguez"/>
    <n v="80"/>
    <n v="28.16"/>
    <n v="51.84"/>
  </r>
  <r>
    <s v="OR0296"/>
    <d v="2024-04-09T00:00:00"/>
    <s v="Apr"/>
    <s v="2024"/>
    <x v="0"/>
    <s v="Cleaning"/>
    <n v="10"/>
    <n v="10"/>
    <n v="2.86"/>
    <s v="C0183"/>
    <s v="AIDEN davIS"/>
    <s v="Delivered"/>
    <x v="4"/>
    <x v="0"/>
    <s v="Aiden Davis"/>
    <n v="100"/>
    <n v="28.599999999999998"/>
    <n v="71.400000000000006"/>
  </r>
  <r>
    <s v="OR0297"/>
    <d v="2024-04-09T00:00:00"/>
    <s v="Apr"/>
    <s v="2024"/>
    <x v="0"/>
    <s v="Cleaning"/>
    <n v="3"/>
    <n v="10"/>
    <n v="2.5299999999999998"/>
    <s v="C0116"/>
    <s v="liAM jONes"/>
    <s v="Delivered"/>
    <x v="9"/>
    <x v="0"/>
    <s v="Liam Jones"/>
    <n v="30"/>
    <n v="7.59"/>
    <n v="22.41"/>
  </r>
  <r>
    <s v="OR0298"/>
    <d v="2024-04-09T00:00:00"/>
    <s v="Apr"/>
    <s v="2024"/>
    <x v="0"/>
    <s v="Cleaning"/>
    <n v="2"/>
    <n v="10"/>
    <n v="3.58"/>
    <s v="C0151"/>
    <s v="Emma SMITh"/>
    <s v="Shipped"/>
    <x v="7"/>
    <x v="0"/>
    <s v="Emma Smith"/>
    <n v="20"/>
    <n v="7.16"/>
    <n v="12.84"/>
  </r>
  <r>
    <s v="OR0299"/>
    <d v="2024-04-10T00:00:00"/>
    <s v="Apr"/>
    <s v="2024"/>
    <x v="3"/>
    <s v="Kitchenware"/>
    <n v="10"/>
    <n v="15"/>
    <n v="5.89"/>
    <s v="C0011"/>
    <s v="jaMEs wilLIAMs"/>
    <s v="Shipped"/>
    <x v="3"/>
    <x v="3"/>
    <s v="James Williams"/>
    <n v="150"/>
    <n v="58.9"/>
    <n v="91.1"/>
  </r>
  <r>
    <s v="OR0300"/>
    <d v="2024-04-10T00:00:00"/>
    <s v="Apr"/>
    <s v="2024"/>
    <x v="1"/>
    <s v="Bags"/>
    <n v="3"/>
    <n v="25"/>
    <n v="5.6"/>
    <s v="C0095"/>
    <s v="hARPeR rODrIGueZ"/>
    <s v="Delivered"/>
    <x v="8"/>
    <x v="1"/>
    <s v="Harper Rodriguez"/>
    <n v="75"/>
    <n v="16.799999999999997"/>
    <n v="58.2"/>
  </r>
  <r>
    <s v="OR0301"/>
    <d v="2024-04-10T00:00:00"/>
    <s v="Apr"/>
    <s v="2024"/>
    <x v="0"/>
    <s v="Cleaning"/>
    <n v="4"/>
    <n v="10"/>
    <n v="2.4300000000000002"/>
    <s v="C0078"/>
    <s v="olIvEr jOHnson"/>
    <s v="Delivered"/>
    <x v="3"/>
    <x v="0"/>
    <s v="Oliver Johnson"/>
    <n v="40"/>
    <n v="9.7200000000000006"/>
    <n v="30.28"/>
  </r>
  <r>
    <s v="OR0302"/>
    <d v="2024-04-11T00:00:00"/>
    <s v="Apr"/>
    <s v="2024"/>
    <x v="2"/>
    <s v="Lighting"/>
    <n v="3"/>
    <n v="40"/>
    <n v="15.83"/>
    <s v="C0155"/>
    <s v="jAmEs MIlLeR"/>
    <s v="Delivered"/>
    <x v="8"/>
    <x v="2"/>
    <s v="James Miller"/>
    <n v="120"/>
    <n v="47.49"/>
    <n v="72.509999999999991"/>
  </r>
  <r>
    <s v="OR0303"/>
    <d v="2024-04-12T00:00:00"/>
    <s v="Apr"/>
    <s v="2024"/>
    <x v="2"/>
    <s v="Lighting"/>
    <n v="4"/>
    <n v="40"/>
    <n v="8.26"/>
    <s v="C0146"/>
    <s v="isAbeLla GARCia"/>
    <s v="Pending"/>
    <x v="5"/>
    <x v="2"/>
    <s v="Isabella Garcia"/>
    <n v="160"/>
    <n v="33.04"/>
    <n v="126.96000000000001"/>
  </r>
  <r>
    <s v="OR0304"/>
    <d v="2024-04-12T00:00:00"/>
    <s v="Apr"/>
    <s v="2024"/>
    <x v="2"/>
    <s v="Lighting"/>
    <n v="2"/>
    <n v="40"/>
    <n v="8.09"/>
    <s v="C0078"/>
    <s v="olIvEr jOHnson"/>
    <s v="Pending"/>
    <x v="1"/>
    <x v="2"/>
    <s v="Oliver Johnson"/>
    <n v="80"/>
    <n v="16.18"/>
    <n v="63.82"/>
  </r>
  <r>
    <s v="OR0305"/>
    <d v="2024-04-12T00:00:00"/>
    <s v="Apr"/>
    <s v="2024"/>
    <x v="2"/>
    <s v="Lighting"/>
    <n v="10"/>
    <n v="40"/>
    <n v="8.0399999999999991"/>
    <s v="C0133"/>
    <s v="HarPER Jones"/>
    <s v="Delivered"/>
    <x v="1"/>
    <x v="2"/>
    <s v="Harper Jones"/>
    <n v="400"/>
    <n v="80.399999999999991"/>
    <n v="319.60000000000002"/>
  </r>
  <r>
    <s v="OR0306"/>
    <d v="2024-04-13T00:00:00"/>
    <s v="Apr"/>
    <s v="2024"/>
    <x v="1"/>
    <s v="Bags"/>
    <n v="8"/>
    <n v="25"/>
    <n v="5.87"/>
    <s v="C0144"/>
    <s v="lIAM jOneS"/>
    <s v="Delivered"/>
    <x v="1"/>
    <x v="1"/>
    <s v="Liam Jones"/>
    <n v="200"/>
    <n v="46.96"/>
    <n v="153.04"/>
  </r>
  <r>
    <s v="OR0307"/>
    <d v="2024-04-13T00:00:00"/>
    <s v="Apr"/>
    <s v="2024"/>
    <x v="3"/>
    <s v="Kitchenware"/>
    <n v="1"/>
    <n v="15"/>
    <n v="5.9"/>
    <s v="C0119"/>
    <s v="mAson ROdrigUEz"/>
    <s v="Delivered"/>
    <x v="6"/>
    <x v="3"/>
    <s v="Mason Rodriguez"/>
    <n v="15"/>
    <n v="5.9"/>
    <n v="9.1"/>
  </r>
  <r>
    <s v="OR0308"/>
    <d v="2024-04-13T00:00:00"/>
    <s v="Apr"/>
    <s v="2024"/>
    <x v="2"/>
    <s v="Lighting"/>
    <n v="3"/>
    <n v="40"/>
    <n v="14.85"/>
    <s v="C0044"/>
    <s v="soPHiA DaVIs"/>
    <s v="Pending"/>
    <x v="5"/>
    <x v="2"/>
    <s v="Sophia Davis"/>
    <n v="120"/>
    <n v="44.55"/>
    <n v="75.45"/>
  </r>
  <r>
    <s v="OR0309"/>
    <d v="2024-04-14T00:00:00"/>
    <s v="Apr"/>
    <s v="2024"/>
    <x v="2"/>
    <s v="Lighting"/>
    <n v="4"/>
    <n v="40"/>
    <n v="15.39"/>
    <s v="C0157"/>
    <s v="oLivIa jOHNsON"/>
    <s v="Shipped"/>
    <x v="6"/>
    <x v="2"/>
    <s v="Olivia Johnson"/>
    <n v="160"/>
    <n v="61.56"/>
    <n v="98.44"/>
  </r>
  <r>
    <s v="OR0310"/>
    <d v="2024-04-14T00:00:00"/>
    <s v="Apr"/>
    <s v="2024"/>
    <x v="4"/>
    <s v="Gardening"/>
    <n v="2"/>
    <n v="12"/>
    <n v="3.33"/>
    <s v="C0112"/>
    <s v="eLijAh wIlLIAMs"/>
    <s v="Delivered"/>
    <x v="1"/>
    <x v="4"/>
    <s v="Elijah Williams"/>
    <n v="24"/>
    <n v="6.66"/>
    <n v="17.34"/>
  </r>
  <r>
    <s v="OR0311"/>
    <d v="2024-04-14T00:00:00"/>
    <s v="Apr"/>
    <s v="2024"/>
    <x v="2"/>
    <s v="Lighting"/>
    <n v="8"/>
    <n v="40"/>
    <n v="8.81"/>
    <s v="C0135"/>
    <s v="HArPeR DavIs"/>
    <s v="Delivered"/>
    <x v="7"/>
    <x v="2"/>
    <s v="Harper Davis"/>
    <n v="320"/>
    <n v="70.48"/>
    <n v="249.51999999999998"/>
  </r>
  <r>
    <s v="OR0312"/>
    <d v="2024-04-15T00:00:00"/>
    <s v="Apr"/>
    <s v="2024"/>
    <x v="2"/>
    <s v="Lighting"/>
    <n v="5"/>
    <n v="40"/>
    <n v="15.08"/>
    <s v="C0185"/>
    <s v="haRper sMITH"/>
    <s v="Shipped"/>
    <x v="0"/>
    <x v="2"/>
    <s v="Harper Smith"/>
    <n v="200"/>
    <n v="75.400000000000006"/>
    <n v="124.6"/>
  </r>
  <r>
    <s v="OR0313"/>
    <d v="2024-04-15T00:00:00"/>
    <s v="Apr"/>
    <s v="2024"/>
    <x v="2"/>
    <s v="Lighting"/>
    <n v="8"/>
    <n v="40"/>
    <n v="11.5"/>
    <s v="C0065"/>
    <s v="avA rodRiGUEz"/>
    <s v="Pending"/>
    <x v="8"/>
    <x v="2"/>
    <s v="Ava Rodriguez"/>
    <n v="320"/>
    <n v="92"/>
    <n v="228"/>
  </r>
  <r>
    <s v="OR0314"/>
    <d v="2024-04-15T00:00:00"/>
    <s v="Apr"/>
    <s v="2024"/>
    <x v="0"/>
    <s v="Cleaning"/>
    <n v="9"/>
    <n v="10"/>
    <n v="2.65"/>
    <s v="C0103"/>
    <s v="lIam garCia"/>
    <s v="Delivered"/>
    <x v="6"/>
    <x v="0"/>
    <s v="Liam Garcia"/>
    <n v="90"/>
    <n v="23.849999999999998"/>
    <n v="66.150000000000006"/>
  </r>
  <r>
    <s v="OR0315"/>
    <d v="2024-04-16T00:00:00"/>
    <s v="Apr"/>
    <s v="2024"/>
    <x v="0"/>
    <s v="Cleaning"/>
    <n v="2"/>
    <n v="10"/>
    <n v="3.22"/>
    <s v="C0130"/>
    <s v="avA rOdrIGueZ"/>
    <s v="Delivered"/>
    <x v="7"/>
    <x v="0"/>
    <s v="Ava Rodriguez"/>
    <n v="20"/>
    <n v="6.44"/>
    <n v="13.559999999999999"/>
  </r>
  <r>
    <s v="OR0316"/>
    <d v="2024-04-16T00:00:00"/>
    <s v="Apr"/>
    <s v="2024"/>
    <x v="1"/>
    <s v="Bags"/>
    <n v="6"/>
    <n v="25"/>
    <n v="7.37"/>
    <s v="C0181"/>
    <s v="OlIvIA GARcia"/>
    <s v="Shipped"/>
    <x v="1"/>
    <x v="1"/>
    <s v="Olivia Garcia"/>
    <n v="150"/>
    <n v="44.22"/>
    <n v="105.78"/>
  </r>
  <r>
    <s v="OR0317"/>
    <d v="2024-04-17T00:00:00"/>
    <s v="Apr"/>
    <s v="2024"/>
    <x v="4"/>
    <s v="Gardening"/>
    <n v="5"/>
    <n v="12"/>
    <n v="2.5499999999999998"/>
    <s v="C0076"/>
    <s v="mIa JONeS"/>
    <s v="Shipped"/>
    <x v="0"/>
    <x v="4"/>
    <s v="Mia Jones"/>
    <n v="60"/>
    <n v="12.75"/>
    <n v="47.25"/>
  </r>
  <r>
    <s v="OR0318"/>
    <d v="2024-04-17T00:00:00"/>
    <s v="Apr"/>
    <s v="2024"/>
    <x v="1"/>
    <s v="Bags"/>
    <n v="4"/>
    <n v="25"/>
    <n v="6.2"/>
    <s v="C0126"/>
    <s v="lUcas SMitH"/>
    <s v="Shipped"/>
    <x v="1"/>
    <x v="1"/>
    <s v="Lucas Smith"/>
    <n v="100"/>
    <n v="24.8"/>
    <n v="75.2"/>
  </r>
  <r>
    <s v="OR0319"/>
    <d v="2024-04-17T00:00:00"/>
    <s v="Apr"/>
    <s v="2024"/>
    <x v="1"/>
    <s v="Bags"/>
    <n v="4"/>
    <n v="25"/>
    <n v="7.53"/>
    <s v="C0124"/>
    <s v="hArper MIllEr"/>
    <s v="Delivered"/>
    <x v="3"/>
    <x v="1"/>
    <s v="Harper Miller"/>
    <n v="100"/>
    <n v="30.12"/>
    <n v="69.88"/>
  </r>
  <r>
    <s v="OR0320"/>
    <d v="2024-04-18T00:00:00"/>
    <s v="Apr"/>
    <s v="2024"/>
    <x v="1"/>
    <s v="Bags"/>
    <n v="1"/>
    <n v="25"/>
    <n v="7.07"/>
    <s v="C0004"/>
    <s v="AIDEn GArcia"/>
    <s v="Pending"/>
    <x v="7"/>
    <x v="1"/>
    <s v="Aiden Garcia"/>
    <n v="25"/>
    <n v="7.07"/>
    <n v="17.93"/>
  </r>
  <r>
    <s v="OR0321"/>
    <d v="2024-04-19T00:00:00"/>
    <s v="Apr"/>
    <s v="2024"/>
    <x v="0"/>
    <s v="Cleaning"/>
    <n v="7"/>
    <n v="10"/>
    <n v="3.53"/>
    <s v="C0151"/>
    <s v="Emma SMITh"/>
    <s v="Delivered"/>
    <x v="7"/>
    <x v="0"/>
    <s v="Emma Smith"/>
    <n v="70"/>
    <n v="24.709999999999997"/>
    <n v="45.290000000000006"/>
  </r>
  <r>
    <s v="OR0322"/>
    <d v="2024-04-19T00:00:00"/>
    <s v="Apr"/>
    <s v="2024"/>
    <x v="2"/>
    <s v="Lighting"/>
    <n v="7"/>
    <n v="40"/>
    <n v="8.4"/>
    <s v="C0147"/>
    <s v="LuCaS williAmS"/>
    <s v="Delivered"/>
    <x v="0"/>
    <x v="2"/>
    <s v="Lucas Williams"/>
    <n v="280"/>
    <n v="58.800000000000004"/>
    <n v="221.2"/>
  </r>
  <r>
    <s v="OR0323"/>
    <d v="2024-04-19T00:00:00"/>
    <s v="Apr"/>
    <s v="2024"/>
    <x v="4"/>
    <s v="Gardening"/>
    <n v="7"/>
    <n v="12"/>
    <n v="4.59"/>
    <s v="C0167"/>
    <s v="aidEN bROWn"/>
    <s v="Delivered"/>
    <x v="9"/>
    <x v="4"/>
    <s v="Aiden Brown"/>
    <n v="84"/>
    <n v="32.129999999999995"/>
    <n v="51.870000000000005"/>
  </r>
  <r>
    <s v="OR0324"/>
    <d v="2024-04-20T00:00:00"/>
    <s v="Apr"/>
    <s v="2024"/>
    <x v="4"/>
    <s v="Gardening"/>
    <n v="9"/>
    <n v="12"/>
    <n v="3.18"/>
    <s v="C0096"/>
    <s v="EthAn joHnSoN"/>
    <s v="Delivered"/>
    <x v="4"/>
    <x v="4"/>
    <s v="Ethan Johnson"/>
    <n v="108"/>
    <n v="28.62"/>
    <n v="79.38"/>
  </r>
  <r>
    <s v="OR0325"/>
    <d v="2024-04-20T00:00:00"/>
    <s v="Apr"/>
    <s v="2024"/>
    <x v="0"/>
    <s v="Cleaning"/>
    <n v="8"/>
    <n v="10"/>
    <n v="2.5499999999999998"/>
    <s v="C0031"/>
    <s v="harpEr rOdrIguEz"/>
    <s v="Shipped"/>
    <x v="5"/>
    <x v="0"/>
    <s v="Harper Rodriguez"/>
    <n v="80"/>
    <n v="20.399999999999999"/>
    <n v="59.6"/>
  </r>
  <r>
    <s v="OR0326"/>
    <d v="2024-04-20T00:00:00"/>
    <s v="Apr"/>
    <s v="2024"/>
    <x v="1"/>
    <s v="Bags"/>
    <n v="1"/>
    <n v="25"/>
    <n v="6.87"/>
    <s v="C0087"/>
    <s v="emmA DaviS"/>
    <s v="Delivered"/>
    <x v="4"/>
    <x v="1"/>
    <s v="Emma Davis"/>
    <n v="25"/>
    <n v="6.87"/>
    <n v="18.13"/>
  </r>
  <r>
    <s v="OR0327"/>
    <d v="2024-04-21T00:00:00"/>
    <s v="Apr"/>
    <s v="2024"/>
    <x v="2"/>
    <s v="Lighting"/>
    <n v="2"/>
    <n v="40"/>
    <n v="14.17"/>
    <s v="C0093"/>
    <s v="NoAh RODrIguEz"/>
    <s v="Delivered"/>
    <x v="1"/>
    <x v="2"/>
    <s v="Noah Rodriguez"/>
    <n v="80"/>
    <n v="28.34"/>
    <n v="51.66"/>
  </r>
  <r>
    <s v="OR0328"/>
    <d v="2024-04-21T00:00:00"/>
    <s v="Apr"/>
    <s v="2024"/>
    <x v="1"/>
    <s v="Bags"/>
    <n v="4"/>
    <n v="25"/>
    <n v="6.54"/>
    <s v="C0025"/>
    <s v="isABeLlA garcIa"/>
    <s v="Pending"/>
    <x v="9"/>
    <x v="1"/>
    <s v="Isabella Garcia"/>
    <n v="100"/>
    <n v="26.16"/>
    <n v="73.84"/>
  </r>
  <r>
    <s v="OR0329"/>
    <d v="2024-04-21T00:00:00"/>
    <s v="Apr"/>
    <s v="2024"/>
    <x v="2"/>
    <s v="Lighting"/>
    <n v="9"/>
    <n v="40"/>
    <n v="13.64"/>
    <s v="C0078"/>
    <s v="olIvEr jOHnson"/>
    <s v="Delivered"/>
    <x v="3"/>
    <x v="2"/>
    <s v="Oliver Johnson"/>
    <n v="360"/>
    <n v="122.76"/>
    <n v="237.24"/>
  </r>
  <r>
    <s v="OR0330"/>
    <d v="2024-04-22T00:00:00"/>
    <s v="Apr"/>
    <s v="2024"/>
    <x v="1"/>
    <s v="Bags"/>
    <n v="3"/>
    <n v="25"/>
    <n v="9.17"/>
    <s v="C0050"/>
    <s v="amelia JohnSON"/>
    <s v="Shipped"/>
    <x v="1"/>
    <x v="1"/>
    <s v="Amelia Johnson"/>
    <n v="75"/>
    <n v="27.509999999999998"/>
    <n v="47.49"/>
  </r>
  <r>
    <s v="OR0331"/>
    <d v="2024-04-22T00:00:00"/>
    <s v="Apr"/>
    <s v="2024"/>
    <x v="1"/>
    <s v="Bags"/>
    <n v="9"/>
    <n v="25"/>
    <n v="7.13"/>
    <s v="C0120"/>
    <s v="HARper SmiTh"/>
    <s v="Delivered"/>
    <x v="7"/>
    <x v="1"/>
    <s v="Harper Smith"/>
    <n v="225"/>
    <n v="64.17"/>
    <n v="160.82999999999998"/>
  </r>
  <r>
    <s v="OR0332"/>
    <d v="2024-04-22T00:00:00"/>
    <s v="Apr"/>
    <s v="2024"/>
    <x v="3"/>
    <s v="Kitchenware"/>
    <n v="5"/>
    <n v="15"/>
    <n v="4.1100000000000003"/>
    <s v="C0018"/>
    <s v="miA brOWn"/>
    <s v="Delivered"/>
    <x v="4"/>
    <x v="3"/>
    <s v="Mia Brown"/>
    <n v="75"/>
    <n v="20.55"/>
    <n v="54.45"/>
  </r>
  <r>
    <s v="OR0333"/>
    <d v="2024-04-22T00:00:00"/>
    <s v="Apr"/>
    <s v="2024"/>
    <x v="1"/>
    <s v="Bags"/>
    <n v="5"/>
    <n v="25"/>
    <n v="8.42"/>
    <s v="C0165"/>
    <s v="haRper dAVIs"/>
    <s v="Delivered"/>
    <x v="6"/>
    <x v="1"/>
    <s v="Harper Davis"/>
    <n v="125"/>
    <n v="42.1"/>
    <n v="82.9"/>
  </r>
  <r>
    <s v="OR0334"/>
    <d v="2024-04-23T00:00:00"/>
    <s v="Apr"/>
    <s v="2024"/>
    <x v="4"/>
    <s v="Gardening"/>
    <n v="5"/>
    <n v="12"/>
    <n v="3.23"/>
    <s v="C0172"/>
    <s v="loGAN mIlLeR"/>
    <s v="Delivered"/>
    <x v="1"/>
    <x v="4"/>
    <s v="Logan Miller"/>
    <n v="60"/>
    <n v="16.149999999999999"/>
    <n v="43.85"/>
  </r>
  <r>
    <s v="OR0335"/>
    <d v="2024-04-23T00:00:00"/>
    <s v="Apr"/>
    <s v="2024"/>
    <x v="4"/>
    <s v="Gardening"/>
    <n v="3"/>
    <n v="12"/>
    <n v="2.87"/>
    <s v="C0148"/>
    <s v="aVA RODrIGUEZ"/>
    <s v="Delivered"/>
    <x v="5"/>
    <x v="4"/>
    <s v="Ava Rodriguez"/>
    <n v="36"/>
    <n v="8.61"/>
    <n v="27.39"/>
  </r>
  <r>
    <s v="OR0336"/>
    <d v="2024-04-23T00:00:00"/>
    <s v="Apr"/>
    <s v="2024"/>
    <x v="2"/>
    <s v="Lighting"/>
    <n v="9"/>
    <n v="40"/>
    <n v="12.44"/>
    <s v="C0067"/>
    <s v="lOGan SMITh"/>
    <s v="Delivered"/>
    <x v="5"/>
    <x v="2"/>
    <s v="Logan Smith"/>
    <n v="360"/>
    <n v="111.96"/>
    <n v="248.04000000000002"/>
  </r>
  <r>
    <s v="OR0337"/>
    <d v="2024-04-24T00:00:00"/>
    <s v="Apr"/>
    <s v="2024"/>
    <x v="4"/>
    <s v="Gardening"/>
    <n v="1"/>
    <n v="12"/>
    <n v="2.86"/>
    <s v="C0100"/>
    <s v="logAn sMItH"/>
    <s v="Returned"/>
    <x v="7"/>
    <x v="4"/>
    <s v="Logan Smith"/>
    <n v="12"/>
    <n v="2.86"/>
    <n v="9.14"/>
  </r>
  <r>
    <s v="OR0338"/>
    <d v="2024-04-25T00:00:00"/>
    <s v="Apr"/>
    <s v="2024"/>
    <x v="0"/>
    <s v="Cleaning"/>
    <n v="2"/>
    <n v="10"/>
    <n v="3.23"/>
    <s v="C0037"/>
    <s v="AVa dAVIs"/>
    <s v="Shipped"/>
    <x v="9"/>
    <x v="0"/>
    <s v="Ava Davis"/>
    <n v="20"/>
    <n v="6.46"/>
    <n v="13.54"/>
  </r>
  <r>
    <s v="OR0339"/>
    <d v="2024-04-25T00:00:00"/>
    <s v="Apr"/>
    <s v="2024"/>
    <x v="2"/>
    <s v="Lighting"/>
    <n v="6"/>
    <n v="40"/>
    <n v="13.49"/>
    <s v="C0084"/>
    <s v="EtHaN jOnES"/>
    <s v="Delivered"/>
    <x v="8"/>
    <x v="2"/>
    <s v="Ethan Jones"/>
    <n v="240"/>
    <n v="80.94"/>
    <n v="159.06"/>
  </r>
  <r>
    <s v="OR0340"/>
    <d v="2024-04-26T00:00:00"/>
    <s v="Apr"/>
    <s v="2024"/>
    <x v="3"/>
    <s v="Kitchenware"/>
    <n v="8"/>
    <n v="15"/>
    <n v="3.88"/>
    <s v="C0008"/>
    <s v="NoAh wiLLiaMs"/>
    <s v="Shipped"/>
    <x v="9"/>
    <x v="3"/>
    <s v="Noah Williams"/>
    <n v="120"/>
    <n v="31.04"/>
    <n v="88.960000000000008"/>
  </r>
  <r>
    <s v="OR0341"/>
    <d v="2024-04-26T00:00:00"/>
    <s v="Apr"/>
    <s v="2024"/>
    <x v="1"/>
    <s v="Bags"/>
    <n v="3"/>
    <n v="25"/>
    <n v="6.73"/>
    <s v="C0162"/>
    <s v="Ethan mILLeR"/>
    <s v="Delivered"/>
    <x v="0"/>
    <x v="1"/>
    <s v="Ethan Miller"/>
    <n v="75"/>
    <n v="20.190000000000001"/>
    <n v="54.81"/>
  </r>
  <r>
    <s v="OR0342"/>
    <d v="2024-04-26T00:00:00"/>
    <s v="Apr"/>
    <s v="2024"/>
    <x v="4"/>
    <s v="Gardening"/>
    <n v="3"/>
    <n v="12"/>
    <n v="4.47"/>
    <s v="C0151"/>
    <s v="Emma SMITh"/>
    <s v="Shipped"/>
    <x v="8"/>
    <x v="4"/>
    <s v="Emma Smith"/>
    <n v="36"/>
    <n v="13.41"/>
    <n v="22.59"/>
  </r>
  <r>
    <s v="OR0343"/>
    <d v="2024-04-27T00:00:00"/>
    <s v="Apr"/>
    <s v="2024"/>
    <x v="4"/>
    <s v="Gardening"/>
    <n v="6"/>
    <n v="12"/>
    <n v="3.76"/>
    <s v="C0045"/>
    <s v="lIaM smith"/>
    <s v="Returned"/>
    <x v="2"/>
    <x v="4"/>
    <s v="Liam Smith"/>
    <n v="72"/>
    <n v="22.56"/>
    <n v="49.44"/>
  </r>
  <r>
    <s v="OR0344"/>
    <d v="2024-04-27T00:00:00"/>
    <s v="Apr"/>
    <s v="2024"/>
    <x v="4"/>
    <s v="Gardening"/>
    <n v="10"/>
    <n v="12"/>
    <n v="4.42"/>
    <s v="C0021"/>
    <s v="isABelLA RoDriGUEZ"/>
    <s v="Delivered"/>
    <x v="3"/>
    <x v="4"/>
    <s v="Isabella Rodriguez"/>
    <n v="120"/>
    <n v="44.2"/>
    <n v="75.8"/>
  </r>
  <r>
    <s v="OR0345"/>
    <d v="2024-04-27T00:00:00"/>
    <s v="Apr"/>
    <s v="2024"/>
    <x v="0"/>
    <s v="Cleaning"/>
    <n v="7"/>
    <n v="10"/>
    <n v="2.29"/>
    <s v="C0024"/>
    <s v="IsAbELla WILLiamS"/>
    <s v="Shipped"/>
    <x v="1"/>
    <x v="0"/>
    <s v="Isabella Williams"/>
    <n v="70"/>
    <n v="16.03"/>
    <n v="53.97"/>
  </r>
  <r>
    <s v="OR0346"/>
    <d v="2024-04-28T00:00:00"/>
    <s v="Apr"/>
    <s v="2024"/>
    <x v="3"/>
    <s v="Kitchenware"/>
    <n v="6"/>
    <n v="15"/>
    <n v="5.4"/>
    <s v="C0042"/>
    <s v="jamES BrOwn"/>
    <s v="Delivered"/>
    <x v="6"/>
    <x v="3"/>
    <s v="James Brown"/>
    <n v="90"/>
    <n v="32.400000000000006"/>
    <n v="57.599999999999994"/>
  </r>
  <r>
    <s v="OR0347"/>
    <d v="2024-04-28T00:00:00"/>
    <s v="Apr"/>
    <s v="2024"/>
    <x v="2"/>
    <s v="Lighting"/>
    <n v="7"/>
    <n v="40"/>
    <n v="9.5"/>
    <s v="C0037"/>
    <s v="AVa dAVIs"/>
    <s v="Pending"/>
    <x v="3"/>
    <x v="2"/>
    <s v="Ava Davis"/>
    <n v="280"/>
    <n v="66.5"/>
    <n v="213.5"/>
  </r>
  <r>
    <s v="OR0348"/>
    <d v="2024-04-28T00:00:00"/>
    <s v="Apr"/>
    <s v="2024"/>
    <x v="2"/>
    <s v="Lighting"/>
    <n v="7"/>
    <n v="40"/>
    <n v="13.33"/>
    <s v="C0156"/>
    <s v="cHARlottE GArciA"/>
    <s v="Shipped"/>
    <x v="6"/>
    <x v="2"/>
    <s v="Charlotte Garcia"/>
    <n v="280"/>
    <n v="93.31"/>
    <n v="186.69"/>
  </r>
  <r>
    <s v="OR0349"/>
    <d v="2024-04-28T00:00:00"/>
    <s v="Apr"/>
    <s v="2024"/>
    <x v="2"/>
    <s v="Lighting"/>
    <n v="9"/>
    <n v="40"/>
    <n v="15.98"/>
    <s v="C0155"/>
    <s v="jAmEs MIlLeR"/>
    <s v="Returned"/>
    <x v="7"/>
    <x v="2"/>
    <s v="James Miller"/>
    <n v="360"/>
    <n v="143.82"/>
    <n v="216.18"/>
  </r>
  <r>
    <s v="OR0350"/>
    <d v="2024-04-28T00:00:00"/>
    <s v="Apr"/>
    <s v="2024"/>
    <x v="1"/>
    <s v="Bags"/>
    <n v="3"/>
    <n v="25"/>
    <n v="8.76"/>
    <s v="C0002"/>
    <s v="SOpHia BrowN"/>
    <s v="Shipped"/>
    <x v="4"/>
    <x v="1"/>
    <s v="Sophia Brown"/>
    <n v="75"/>
    <n v="26.28"/>
    <n v="48.72"/>
  </r>
  <r>
    <s v="OR0351"/>
    <d v="2024-04-28T00:00:00"/>
    <s v="Apr"/>
    <s v="2024"/>
    <x v="1"/>
    <s v="Bags"/>
    <n v="2"/>
    <n v="25"/>
    <n v="7.85"/>
    <s v="C0043"/>
    <s v="logan roDRIgUEZ"/>
    <s v="Delivered"/>
    <x v="5"/>
    <x v="1"/>
    <s v="Logan Rodriguez"/>
    <n v="50"/>
    <n v="15.7"/>
    <n v="34.299999999999997"/>
  </r>
  <r>
    <s v="OR0352"/>
    <d v="2024-04-29T00:00:00"/>
    <s v="Apr"/>
    <s v="2024"/>
    <x v="3"/>
    <s v="Kitchenware"/>
    <n v="10"/>
    <n v="15"/>
    <n v="3.96"/>
    <s v="C0055"/>
    <s v="lucaS RoDRIguez"/>
    <s v="Delivered"/>
    <x v="1"/>
    <x v="3"/>
    <s v="Lucas Rodriguez"/>
    <n v="150"/>
    <n v="39.6"/>
    <n v="110.4"/>
  </r>
  <r>
    <s v="OR0353"/>
    <d v="2024-04-29T00:00:00"/>
    <s v="Apr"/>
    <s v="2024"/>
    <x v="2"/>
    <s v="Lighting"/>
    <n v="3"/>
    <n v="40"/>
    <n v="12.56"/>
    <s v="C0059"/>
    <s v="LOGaN rODrIgUEz"/>
    <s v="Delivered"/>
    <x v="6"/>
    <x v="2"/>
    <s v="Logan Rodriguez"/>
    <n v="120"/>
    <n v="37.68"/>
    <n v="82.32"/>
  </r>
  <r>
    <s v="OR0354"/>
    <d v="2024-04-29T00:00:00"/>
    <s v="Apr"/>
    <s v="2024"/>
    <x v="0"/>
    <s v="Cleaning"/>
    <n v="5"/>
    <n v="10"/>
    <n v="2.34"/>
    <s v="C0100"/>
    <s v="logAn sMItH"/>
    <s v="Delivered"/>
    <x v="2"/>
    <x v="0"/>
    <s v="Logan Smith"/>
    <n v="50"/>
    <n v="11.7"/>
    <n v="38.299999999999997"/>
  </r>
  <r>
    <s v="OR0355"/>
    <d v="2024-04-30T00:00:00"/>
    <s v="Apr"/>
    <s v="2024"/>
    <x v="2"/>
    <s v="Lighting"/>
    <n v="5"/>
    <n v="40"/>
    <n v="15.01"/>
    <s v="C0059"/>
    <s v="LOGaN rODrIgUEz"/>
    <s v="Pending"/>
    <x v="9"/>
    <x v="2"/>
    <s v="Logan Rodriguez"/>
    <n v="200"/>
    <n v="75.05"/>
    <n v="124.95"/>
  </r>
  <r>
    <s v="OR0356"/>
    <d v="2024-04-30T00:00:00"/>
    <s v="Apr"/>
    <s v="2024"/>
    <x v="1"/>
    <s v="Bags"/>
    <n v="3"/>
    <n v="25"/>
    <n v="5.86"/>
    <s v="C0190"/>
    <s v="mASON WILliaMS"/>
    <s v="Delivered"/>
    <x v="4"/>
    <x v="1"/>
    <s v="Mason Williams"/>
    <n v="75"/>
    <n v="17.580000000000002"/>
    <n v="57.42"/>
  </r>
  <r>
    <s v="OR0357"/>
    <d v="2024-04-30T00:00:00"/>
    <s v="Apr"/>
    <s v="2024"/>
    <x v="2"/>
    <s v="Lighting"/>
    <n v="10"/>
    <n v="40"/>
    <n v="12.59"/>
    <s v="C0051"/>
    <s v="EvELyn MarTinez"/>
    <s v="Delivered"/>
    <x v="3"/>
    <x v="2"/>
    <s v="Evelyn Martinez"/>
    <n v="400"/>
    <n v="125.9"/>
    <n v="274.10000000000002"/>
  </r>
  <r>
    <s v="OR0358"/>
    <d v="2024-05-02T00:00:00"/>
    <s v="May"/>
    <s v="2024"/>
    <x v="1"/>
    <s v="Bags"/>
    <n v="2"/>
    <n v="25"/>
    <n v="8.5500000000000007"/>
    <s v="C0118"/>
    <s v="loGAn martInEZ"/>
    <s v="Shipped"/>
    <x v="8"/>
    <x v="1"/>
    <s v="Logan Martinez"/>
    <n v="50"/>
    <n v="17.100000000000001"/>
    <n v="32.9"/>
  </r>
  <r>
    <s v="OR0359"/>
    <d v="2024-05-02T00:00:00"/>
    <s v="May"/>
    <s v="2024"/>
    <x v="4"/>
    <s v="Gardening"/>
    <n v="1"/>
    <n v="12"/>
    <n v="3"/>
    <s v="C0046"/>
    <s v="elIJah SMItH"/>
    <s v="Delivered"/>
    <x v="4"/>
    <x v="4"/>
    <s v="Elijah Smith"/>
    <n v="12"/>
    <n v="3"/>
    <n v="9"/>
  </r>
  <r>
    <s v="OR0360"/>
    <d v="2024-05-02T00:00:00"/>
    <s v="May"/>
    <s v="2024"/>
    <x v="0"/>
    <s v="Cleaning"/>
    <n v="7"/>
    <n v="10"/>
    <n v="3.06"/>
    <s v="C0129"/>
    <s v="lIaM mIller"/>
    <s v="Delivered"/>
    <x v="8"/>
    <x v="0"/>
    <s v="Liam Miller"/>
    <n v="70"/>
    <n v="21.42"/>
    <n v="48.58"/>
  </r>
  <r>
    <s v="OR0361"/>
    <d v="2024-05-02T00:00:00"/>
    <s v="May"/>
    <s v="2024"/>
    <x v="2"/>
    <s v="Lighting"/>
    <n v="9"/>
    <n v="40"/>
    <n v="9.19"/>
    <s v="C0026"/>
    <s v="eVeLYn BroWn"/>
    <s v="Shipped"/>
    <x v="0"/>
    <x v="2"/>
    <s v="Evelyn Brown"/>
    <n v="360"/>
    <n v="82.71"/>
    <n v="277.29000000000002"/>
  </r>
  <r>
    <s v="OR0362"/>
    <d v="2024-05-03T00:00:00"/>
    <s v="May"/>
    <s v="2024"/>
    <x v="2"/>
    <s v="Lighting"/>
    <n v="4"/>
    <n v="40"/>
    <n v="13.33"/>
    <s v="C0027"/>
    <s v="harpER jOneS"/>
    <s v="Returned"/>
    <x v="8"/>
    <x v="2"/>
    <s v="Harper Jones"/>
    <n v="160"/>
    <n v="53.32"/>
    <n v="106.68"/>
  </r>
  <r>
    <s v="OR0363"/>
    <d v="2024-05-03T00:00:00"/>
    <s v="May"/>
    <s v="2024"/>
    <x v="2"/>
    <s v="Lighting"/>
    <n v="1"/>
    <n v="40"/>
    <n v="9.2200000000000006"/>
    <s v="C0075"/>
    <s v="jaMes brOwn"/>
    <s v="Delivered"/>
    <x v="3"/>
    <x v="2"/>
    <s v="James Brown"/>
    <n v="40"/>
    <n v="9.2200000000000006"/>
    <n v="30.78"/>
  </r>
  <r>
    <s v="OR0364"/>
    <d v="2024-05-03T00:00:00"/>
    <s v="May"/>
    <s v="2024"/>
    <x v="1"/>
    <s v="Bags"/>
    <n v="7"/>
    <n v="25"/>
    <n v="7.3"/>
    <s v="C0043"/>
    <s v="logan roDRIgUEZ"/>
    <s v="Delivered"/>
    <x v="3"/>
    <x v="1"/>
    <s v="Logan Rodriguez"/>
    <n v="175"/>
    <n v="51.1"/>
    <n v="123.9"/>
  </r>
  <r>
    <s v="OR0365"/>
    <d v="2024-05-03T00:00:00"/>
    <s v="May"/>
    <s v="2024"/>
    <x v="3"/>
    <s v="Kitchenware"/>
    <n v="4"/>
    <n v="15"/>
    <n v="3.43"/>
    <s v="C0043"/>
    <s v="logan roDRIgUEZ"/>
    <s v="Delivered"/>
    <x v="7"/>
    <x v="3"/>
    <s v="Logan Rodriguez"/>
    <n v="60"/>
    <n v="13.72"/>
    <n v="46.28"/>
  </r>
  <r>
    <s v="OR0366"/>
    <d v="2024-05-03T00:00:00"/>
    <s v="May"/>
    <s v="2024"/>
    <x v="4"/>
    <s v="Gardening"/>
    <n v="5"/>
    <n v="12"/>
    <n v="3.51"/>
    <s v="C0103"/>
    <s v="lIam garCia"/>
    <s v="Pending"/>
    <x v="7"/>
    <x v="4"/>
    <s v="Liam Garcia"/>
    <n v="60"/>
    <n v="17.549999999999997"/>
    <n v="42.45"/>
  </r>
  <r>
    <s v="OR0367"/>
    <d v="2024-05-03T00:00:00"/>
    <s v="May"/>
    <s v="2024"/>
    <x v="3"/>
    <s v="Kitchenware"/>
    <n v="8"/>
    <n v="15"/>
    <n v="4.95"/>
    <s v="C0104"/>
    <s v="mAsOn roDRiguez"/>
    <s v="Delivered"/>
    <x v="9"/>
    <x v="3"/>
    <s v="Mason Rodriguez"/>
    <n v="120"/>
    <n v="39.6"/>
    <n v="80.400000000000006"/>
  </r>
  <r>
    <s v="OR0368"/>
    <d v="2024-05-04T00:00:00"/>
    <s v="May"/>
    <s v="2024"/>
    <x v="3"/>
    <s v="Kitchenware"/>
    <n v="1"/>
    <n v="15"/>
    <n v="4"/>
    <s v="C0023"/>
    <s v="nOAH gARciA"/>
    <s v="Pending"/>
    <x v="5"/>
    <x v="3"/>
    <s v="Noah Garcia"/>
    <n v="15"/>
    <n v="4"/>
    <n v="11"/>
  </r>
  <r>
    <s v="OR0369"/>
    <d v="2024-05-04T00:00:00"/>
    <s v="May"/>
    <s v="2024"/>
    <x v="1"/>
    <s v="Bags"/>
    <n v="3"/>
    <n v="25"/>
    <n v="5.04"/>
    <s v="C0118"/>
    <s v="loGAn martInEZ"/>
    <s v="Shipped"/>
    <x v="5"/>
    <x v="1"/>
    <s v="Logan Martinez"/>
    <n v="75"/>
    <n v="15.120000000000001"/>
    <n v="59.879999999999995"/>
  </r>
  <r>
    <s v="OR0370"/>
    <d v="2024-05-04T00:00:00"/>
    <s v="May"/>
    <s v="2024"/>
    <x v="4"/>
    <s v="Gardening"/>
    <n v="3"/>
    <n v="12"/>
    <n v="4.1399999999999997"/>
    <s v="C0142"/>
    <s v="haRpeR GArCiA"/>
    <s v="Shipped"/>
    <x v="6"/>
    <x v="4"/>
    <s v="Harper Garcia"/>
    <n v="36"/>
    <n v="12.419999999999998"/>
    <n v="23.580000000000002"/>
  </r>
  <r>
    <s v="OR0371"/>
    <d v="2024-05-05T00:00:00"/>
    <s v="May"/>
    <s v="2024"/>
    <x v="1"/>
    <s v="Bags"/>
    <n v="2"/>
    <n v="25"/>
    <n v="9.6199999999999992"/>
    <s v="C0049"/>
    <s v="AmElIA jOHNSon"/>
    <s v="Shipped"/>
    <x v="4"/>
    <x v="1"/>
    <s v="Amelia Johnson"/>
    <n v="50"/>
    <n v="19.239999999999998"/>
    <n v="30.76"/>
  </r>
  <r>
    <s v="OR0372"/>
    <d v="2024-05-05T00:00:00"/>
    <s v="May"/>
    <s v="2024"/>
    <x v="2"/>
    <s v="Lighting"/>
    <n v="6"/>
    <n v="40"/>
    <n v="15.42"/>
    <s v="C0162"/>
    <s v="Ethan mILLeR"/>
    <s v="Delivered"/>
    <x v="4"/>
    <x v="2"/>
    <s v="Ethan Miller"/>
    <n v="240"/>
    <n v="92.52"/>
    <n v="147.48000000000002"/>
  </r>
  <r>
    <s v="OR0373"/>
    <d v="2024-05-05T00:00:00"/>
    <s v="May"/>
    <s v="2024"/>
    <x v="0"/>
    <s v="Cleaning"/>
    <n v="9"/>
    <n v="10"/>
    <n v="3.13"/>
    <s v="C0190"/>
    <s v="mASON WILliaMS"/>
    <s v="Delivered"/>
    <x v="3"/>
    <x v="0"/>
    <s v="Mason Williams"/>
    <n v="90"/>
    <n v="28.169999999999998"/>
    <n v="61.83"/>
  </r>
  <r>
    <s v="OR0374"/>
    <d v="2024-05-05T00:00:00"/>
    <s v="May"/>
    <s v="2024"/>
    <x v="3"/>
    <s v="Kitchenware"/>
    <n v="10"/>
    <n v="15"/>
    <n v="4.9800000000000004"/>
    <s v="C0103"/>
    <s v="lIam garCia"/>
    <s v="Delivered"/>
    <x v="3"/>
    <x v="3"/>
    <s v="Liam Garcia"/>
    <n v="150"/>
    <n v="49.800000000000004"/>
    <n v="100.19999999999999"/>
  </r>
  <r>
    <s v="OR0375"/>
    <d v="2024-05-06T00:00:00"/>
    <s v="May"/>
    <s v="2024"/>
    <x v="1"/>
    <s v="Bags"/>
    <n v="2"/>
    <n v="25"/>
    <n v="9.25"/>
    <s v="C0162"/>
    <s v="Ethan mILLeR"/>
    <s v="Pending"/>
    <x v="1"/>
    <x v="1"/>
    <s v="Ethan Miller"/>
    <n v="50"/>
    <n v="18.5"/>
    <n v="31.5"/>
  </r>
  <r>
    <s v="OR0376"/>
    <d v="2024-05-07T00:00:00"/>
    <s v="May"/>
    <s v="2024"/>
    <x v="4"/>
    <s v="Gardening"/>
    <n v="4"/>
    <n v="12"/>
    <n v="4.3600000000000003"/>
    <s v="C0189"/>
    <s v="mIa milLeR"/>
    <s v="Pending"/>
    <x v="3"/>
    <x v="4"/>
    <s v="Mia Miller"/>
    <n v="48"/>
    <n v="17.440000000000001"/>
    <n v="30.56"/>
  </r>
  <r>
    <s v="OR0377"/>
    <d v="2024-05-07T00:00:00"/>
    <s v="May"/>
    <s v="2024"/>
    <x v="1"/>
    <s v="Bags"/>
    <n v="7"/>
    <n v="25"/>
    <n v="5.6"/>
    <s v="C0198"/>
    <s v="ELiJAH jOneS"/>
    <s v="Shipped"/>
    <x v="1"/>
    <x v="1"/>
    <s v="Elijah Jones"/>
    <n v="175"/>
    <n v="39.199999999999996"/>
    <n v="135.80000000000001"/>
  </r>
  <r>
    <s v="OR0378"/>
    <d v="2024-05-07T00:00:00"/>
    <s v="May"/>
    <s v="2024"/>
    <x v="2"/>
    <s v="Lighting"/>
    <n v="5"/>
    <n v="40"/>
    <n v="13.32"/>
    <s v="C0018"/>
    <s v="miA brOWn"/>
    <s v="Delivered"/>
    <x v="7"/>
    <x v="2"/>
    <s v="Mia Brown"/>
    <n v="200"/>
    <n v="66.599999999999994"/>
    <n v="133.4"/>
  </r>
  <r>
    <s v="OR0379"/>
    <d v="2024-05-07T00:00:00"/>
    <s v="May"/>
    <s v="2024"/>
    <x v="4"/>
    <s v="Gardening"/>
    <n v="7"/>
    <n v="12"/>
    <n v="3.05"/>
    <s v="C0131"/>
    <s v="eliJaH MarTIneZ"/>
    <s v="Delivered"/>
    <x v="2"/>
    <x v="4"/>
    <s v="Elijah Martinez"/>
    <n v="84"/>
    <n v="21.349999999999998"/>
    <n v="62.650000000000006"/>
  </r>
  <r>
    <s v="OR0380"/>
    <d v="2024-05-08T00:00:00"/>
    <s v="May"/>
    <s v="2024"/>
    <x v="4"/>
    <s v="Gardening"/>
    <n v="8"/>
    <n v="12"/>
    <n v="4.37"/>
    <s v="C0008"/>
    <s v="NoAh wiLLiaMs"/>
    <s v="Delivered"/>
    <x v="0"/>
    <x v="4"/>
    <s v="Noah Williams"/>
    <n v="96"/>
    <n v="34.96"/>
    <n v="61.04"/>
  </r>
  <r>
    <s v="OR0381"/>
    <d v="2024-05-08T00:00:00"/>
    <s v="May"/>
    <s v="2024"/>
    <x v="2"/>
    <s v="Lighting"/>
    <n v="2"/>
    <n v="40"/>
    <n v="13.53"/>
    <s v="C0085"/>
    <s v="eThan mARTIneZ"/>
    <s v="Delivered"/>
    <x v="7"/>
    <x v="2"/>
    <s v="Ethan Martinez"/>
    <n v="80"/>
    <n v="27.06"/>
    <n v="52.94"/>
  </r>
  <r>
    <s v="OR0382"/>
    <d v="2024-05-09T00:00:00"/>
    <s v="May"/>
    <s v="2024"/>
    <x v="2"/>
    <s v="Lighting"/>
    <n v="6"/>
    <n v="40"/>
    <n v="13.84"/>
    <s v="C0187"/>
    <s v="avA rODRIgUeZ"/>
    <s v="Delivered"/>
    <x v="8"/>
    <x v="2"/>
    <s v="Ava Rodriguez"/>
    <n v="240"/>
    <n v="83.039999999999992"/>
    <n v="156.96"/>
  </r>
  <r>
    <s v="OR0383"/>
    <d v="2024-05-09T00:00:00"/>
    <s v="May"/>
    <s v="2024"/>
    <x v="0"/>
    <s v="Cleaning"/>
    <n v="8"/>
    <n v="10"/>
    <n v="2.94"/>
    <s v="C0131"/>
    <s v="eliJaH MarTIneZ"/>
    <s v="Delivered"/>
    <x v="6"/>
    <x v="0"/>
    <s v="Elijah Martinez"/>
    <n v="80"/>
    <n v="23.52"/>
    <n v="56.480000000000004"/>
  </r>
  <r>
    <s v="OR0384"/>
    <d v="2024-05-09T00:00:00"/>
    <s v="May"/>
    <s v="2024"/>
    <x v="0"/>
    <s v="Cleaning"/>
    <n v="9"/>
    <n v="10"/>
    <n v="2.81"/>
    <s v="C0049"/>
    <s v="AmElIA jOHNSon"/>
    <s v="Shipped"/>
    <x v="1"/>
    <x v="0"/>
    <s v="Amelia Johnson"/>
    <n v="90"/>
    <n v="25.29"/>
    <n v="64.710000000000008"/>
  </r>
  <r>
    <s v="OR0385"/>
    <d v="2024-05-10T00:00:00"/>
    <s v="May"/>
    <s v="2024"/>
    <x v="3"/>
    <s v="Kitchenware"/>
    <n v="1"/>
    <n v="15"/>
    <n v="4.66"/>
    <s v="C0017"/>
    <s v="LIAM rODRIgueZ"/>
    <s v="Delivered"/>
    <x v="4"/>
    <x v="3"/>
    <s v="Liam Rodriguez"/>
    <n v="15"/>
    <n v="4.66"/>
    <n v="10.34"/>
  </r>
  <r>
    <s v="OR0386"/>
    <d v="2024-05-10T00:00:00"/>
    <s v="May"/>
    <s v="2024"/>
    <x v="0"/>
    <s v="Cleaning"/>
    <n v="3"/>
    <n v="10"/>
    <n v="3.02"/>
    <s v="C0027"/>
    <s v="harpER jOneS"/>
    <s v="Shipped"/>
    <x v="6"/>
    <x v="0"/>
    <s v="Harper Jones"/>
    <n v="30"/>
    <n v="9.06"/>
    <n v="20.939999999999998"/>
  </r>
  <r>
    <s v="OR0387"/>
    <d v="2024-05-10T00:00:00"/>
    <s v="May"/>
    <s v="2024"/>
    <x v="3"/>
    <s v="Kitchenware"/>
    <n v="6"/>
    <n v="15"/>
    <n v="4.8"/>
    <s v="C0121"/>
    <s v="aideN jOneS"/>
    <s v="Delivered"/>
    <x v="9"/>
    <x v="3"/>
    <s v="Aiden Jones"/>
    <n v="90"/>
    <n v="28.799999999999997"/>
    <n v="61.2"/>
  </r>
  <r>
    <s v="OR0388"/>
    <d v="2024-05-10T00:00:00"/>
    <s v="May"/>
    <s v="2024"/>
    <x v="2"/>
    <s v="Lighting"/>
    <n v="9"/>
    <n v="40"/>
    <n v="14.62"/>
    <s v="C0178"/>
    <s v="LucAS gARCia"/>
    <s v="Returned"/>
    <x v="6"/>
    <x v="2"/>
    <s v="Lucas Garcia"/>
    <n v="360"/>
    <n v="131.57999999999998"/>
    <n v="228.42000000000002"/>
  </r>
  <r>
    <s v="OR0389"/>
    <d v="2024-05-11T00:00:00"/>
    <s v="May"/>
    <s v="2024"/>
    <x v="3"/>
    <s v="Kitchenware"/>
    <n v="5"/>
    <n v="15"/>
    <n v="3.13"/>
    <s v="C0033"/>
    <s v="miA roDriGuez"/>
    <s v="Delivered"/>
    <x v="6"/>
    <x v="3"/>
    <s v="Mia Rodriguez"/>
    <n v="75"/>
    <n v="15.649999999999999"/>
    <n v="59.35"/>
  </r>
  <r>
    <s v="OR0390"/>
    <d v="2024-05-11T00:00:00"/>
    <s v="May"/>
    <s v="2024"/>
    <x v="2"/>
    <s v="Lighting"/>
    <n v="1"/>
    <n v="40"/>
    <n v="13.15"/>
    <s v="C0190"/>
    <s v="mASON WILliaMS"/>
    <s v="Delivered"/>
    <x v="0"/>
    <x v="2"/>
    <s v="Mason Williams"/>
    <n v="40"/>
    <n v="13.15"/>
    <n v="26.85"/>
  </r>
  <r>
    <s v="OR0391"/>
    <d v="2024-05-11T00:00:00"/>
    <s v="May"/>
    <s v="2024"/>
    <x v="2"/>
    <s v="Lighting"/>
    <n v="9"/>
    <n v="40"/>
    <n v="13.31"/>
    <s v="C0075"/>
    <s v="jaMes brOwn"/>
    <s v="Delivered"/>
    <x v="5"/>
    <x v="2"/>
    <s v="James Brown"/>
    <n v="360"/>
    <n v="119.79"/>
    <n v="240.20999999999998"/>
  </r>
  <r>
    <s v="OR0392"/>
    <d v="2024-05-11T00:00:00"/>
    <s v="May"/>
    <s v="2024"/>
    <x v="4"/>
    <s v="Gardening"/>
    <n v="10"/>
    <n v="12"/>
    <n v="3.7"/>
    <s v="C0033"/>
    <s v="miA roDriGuez"/>
    <s v="Delivered"/>
    <x v="4"/>
    <x v="4"/>
    <s v="Mia Rodriguez"/>
    <n v="120"/>
    <n v="37"/>
    <n v="83"/>
  </r>
  <r>
    <s v="OR0393"/>
    <d v="2024-05-11T00:00:00"/>
    <s v="May"/>
    <s v="2024"/>
    <x v="0"/>
    <s v="Cleaning"/>
    <n v="3"/>
    <n v="10"/>
    <n v="3.68"/>
    <s v="C0120"/>
    <s v="HARper SmiTh"/>
    <s v="Pending"/>
    <x v="9"/>
    <x v="0"/>
    <s v="Harper Smith"/>
    <n v="30"/>
    <n v="11.040000000000001"/>
    <n v="18.96"/>
  </r>
  <r>
    <s v="OR0394"/>
    <d v="2024-05-12T00:00:00"/>
    <s v="May"/>
    <s v="2024"/>
    <x v="1"/>
    <s v="Bags"/>
    <n v="7"/>
    <n v="25"/>
    <n v="5.54"/>
    <s v="C0052"/>
    <s v="Mia joHnSon"/>
    <s v="Delivered"/>
    <x v="0"/>
    <x v="1"/>
    <s v="Mia Johnson"/>
    <n v="175"/>
    <n v="38.78"/>
    <n v="136.22"/>
  </r>
  <r>
    <s v="OR0395"/>
    <d v="2024-05-12T00:00:00"/>
    <s v="May"/>
    <s v="2024"/>
    <x v="3"/>
    <s v="Kitchenware"/>
    <n v="2"/>
    <n v="15"/>
    <n v="3.17"/>
    <s v="C0191"/>
    <s v="lIaM roDrIGUEZ"/>
    <s v="Shipped"/>
    <x v="8"/>
    <x v="3"/>
    <s v="Liam Rodriguez"/>
    <n v="30"/>
    <n v="6.34"/>
    <n v="23.66"/>
  </r>
  <r>
    <s v="OR0396"/>
    <d v="2024-05-12T00:00:00"/>
    <s v="May"/>
    <s v="2024"/>
    <x v="2"/>
    <s v="Lighting"/>
    <n v="8"/>
    <n v="40"/>
    <n v="13.61"/>
    <s v="C0118"/>
    <s v="loGAn martInEZ"/>
    <s v="Delivered"/>
    <x v="9"/>
    <x v="2"/>
    <s v="Logan Martinez"/>
    <n v="320"/>
    <n v="108.88"/>
    <n v="211.12"/>
  </r>
  <r>
    <s v="OR0397"/>
    <d v="2024-05-13T00:00:00"/>
    <s v="May"/>
    <s v="2024"/>
    <x v="0"/>
    <s v="Cleaning"/>
    <n v="1"/>
    <n v="10"/>
    <n v="2.72"/>
    <s v="C0051"/>
    <s v="EvELyn MarTinez"/>
    <s v="Returned"/>
    <x v="0"/>
    <x v="0"/>
    <s v="Evelyn Martinez"/>
    <n v="10"/>
    <n v="2.72"/>
    <n v="7.2799999999999994"/>
  </r>
  <r>
    <s v="OR0398"/>
    <d v="2024-05-13T00:00:00"/>
    <s v="May"/>
    <s v="2024"/>
    <x v="0"/>
    <s v="Cleaning"/>
    <n v="3"/>
    <n v="10"/>
    <n v="2.4700000000000002"/>
    <s v="C0023"/>
    <s v="nOAH gARciA"/>
    <s v="Delivered"/>
    <x v="1"/>
    <x v="0"/>
    <s v="Noah Garcia"/>
    <n v="30"/>
    <n v="7.41"/>
    <n v="22.59"/>
  </r>
  <r>
    <s v="OR0399"/>
    <d v="2024-05-14T00:00:00"/>
    <s v="May"/>
    <s v="2024"/>
    <x v="3"/>
    <s v="Kitchenware"/>
    <n v="6"/>
    <n v="15"/>
    <n v="5.97"/>
    <s v="C0114"/>
    <s v="cHARlottE Jones"/>
    <s v="Delivered"/>
    <x v="8"/>
    <x v="3"/>
    <s v="Charlotte Jones"/>
    <n v="90"/>
    <n v="35.82"/>
    <n v="54.18"/>
  </r>
  <r>
    <s v="OR0400"/>
    <d v="2024-05-14T00:00:00"/>
    <s v="May"/>
    <s v="2024"/>
    <x v="0"/>
    <s v="Cleaning"/>
    <n v="7"/>
    <n v="10"/>
    <n v="2.06"/>
    <s v="C0119"/>
    <s v="mAson ROdrigUEz"/>
    <s v="Delivered"/>
    <x v="3"/>
    <x v="0"/>
    <s v="Mason Rodriguez"/>
    <n v="70"/>
    <n v="14.42"/>
    <n v="55.58"/>
  </r>
  <r>
    <s v="OR0401"/>
    <d v="2024-05-14T00:00:00"/>
    <s v="May"/>
    <s v="2024"/>
    <x v="2"/>
    <s v="Lighting"/>
    <n v="3"/>
    <n v="40"/>
    <n v="9.3000000000000007"/>
    <s v="C0045"/>
    <s v="lIaM smith"/>
    <s v="Delivered"/>
    <x v="4"/>
    <x v="2"/>
    <s v="Liam Smith"/>
    <n v="120"/>
    <n v="27.900000000000002"/>
    <n v="92.1"/>
  </r>
  <r>
    <s v="OR0402"/>
    <d v="2024-05-14T00:00:00"/>
    <s v="May"/>
    <s v="2024"/>
    <x v="1"/>
    <s v="Bags"/>
    <n v="9"/>
    <n v="25"/>
    <n v="8.24"/>
    <s v="C0120"/>
    <s v="HARper SmiTh"/>
    <s v="Shipped"/>
    <x v="7"/>
    <x v="1"/>
    <s v="Harper Smith"/>
    <n v="225"/>
    <n v="74.16"/>
    <n v="150.84"/>
  </r>
  <r>
    <s v="OR0403"/>
    <d v="2024-05-14T00:00:00"/>
    <s v="May"/>
    <s v="2024"/>
    <x v="4"/>
    <s v="Gardening"/>
    <n v="2"/>
    <n v="12"/>
    <n v="4.5999999999999996"/>
    <s v="C0168"/>
    <s v="mIa broWn"/>
    <s v="Delivered"/>
    <x v="1"/>
    <x v="4"/>
    <s v="Mia Brown"/>
    <n v="24"/>
    <n v="9.1999999999999993"/>
    <n v="14.8"/>
  </r>
  <r>
    <s v="OR0404"/>
    <d v="2024-05-14T00:00:00"/>
    <s v="May"/>
    <s v="2024"/>
    <x v="2"/>
    <s v="Lighting"/>
    <n v="4"/>
    <n v="40"/>
    <n v="14.68"/>
    <s v="C0006"/>
    <s v="oliVEr smiTh"/>
    <s v="Delivered"/>
    <x v="2"/>
    <x v="2"/>
    <s v="Oliver Smith"/>
    <n v="160"/>
    <n v="58.72"/>
    <n v="101.28"/>
  </r>
  <r>
    <s v="OR0405"/>
    <d v="2024-05-14T00:00:00"/>
    <s v="May"/>
    <s v="2024"/>
    <x v="4"/>
    <s v="Gardening"/>
    <n v="6"/>
    <n v="12"/>
    <n v="3.84"/>
    <s v="C0199"/>
    <s v="oLIvIA MILLEr"/>
    <s v="Returned"/>
    <x v="7"/>
    <x v="4"/>
    <s v="Olivia Miller"/>
    <n v="72"/>
    <n v="23.04"/>
    <n v="48.96"/>
  </r>
  <r>
    <s v="OR0406"/>
    <d v="2024-05-15T00:00:00"/>
    <s v="May"/>
    <s v="2024"/>
    <x v="2"/>
    <s v="Lighting"/>
    <n v="7"/>
    <n v="40"/>
    <n v="11.74"/>
    <s v="C0199"/>
    <s v="oLIvIA MILLEr"/>
    <s v="Delivered"/>
    <x v="4"/>
    <x v="2"/>
    <s v="Olivia Miller"/>
    <n v="280"/>
    <n v="82.18"/>
    <n v="197.82"/>
  </r>
  <r>
    <s v="OR0407"/>
    <d v="2024-05-16T00:00:00"/>
    <s v="May"/>
    <s v="2024"/>
    <x v="0"/>
    <s v="Cleaning"/>
    <n v="2"/>
    <n v="10"/>
    <n v="2.6"/>
    <s v="C0017"/>
    <s v="LIAM rODRIgueZ"/>
    <s v="Delivered"/>
    <x v="4"/>
    <x v="0"/>
    <s v="Liam Rodriguez"/>
    <n v="20"/>
    <n v="5.2"/>
    <n v="14.8"/>
  </r>
  <r>
    <s v="OR0408"/>
    <d v="2024-05-16T00:00:00"/>
    <s v="May"/>
    <s v="2024"/>
    <x v="1"/>
    <s v="Bags"/>
    <n v="6"/>
    <n v="25"/>
    <n v="5.69"/>
    <s v="C0052"/>
    <s v="Mia joHnSon"/>
    <s v="Delivered"/>
    <x v="4"/>
    <x v="1"/>
    <s v="Mia Johnson"/>
    <n v="150"/>
    <n v="34.14"/>
    <n v="115.86"/>
  </r>
  <r>
    <s v="OR0409"/>
    <d v="2024-05-16T00:00:00"/>
    <s v="May"/>
    <s v="2024"/>
    <x v="1"/>
    <s v="Bags"/>
    <n v="10"/>
    <n v="25"/>
    <n v="9.11"/>
    <s v="C0189"/>
    <s v="mIa milLeR"/>
    <s v="Delivered"/>
    <x v="1"/>
    <x v="1"/>
    <s v="Mia Miller"/>
    <n v="250"/>
    <n v="91.1"/>
    <n v="158.9"/>
  </r>
  <r>
    <s v="OR0410"/>
    <d v="2024-05-17T00:00:00"/>
    <s v="May"/>
    <s v="2024"/>
    <x v="2"/>
    <s v="Lighting"/>
    <n v="8"/>
    <n v="40"/>
    <n v="14.14"/>
    <s v="C0015"/>
    <s v="Emma bROwN"/>
    <s v="Shipped"/>
    <x v="3"/>
    <x v="2"/>
    <s v="Emma Brown"/>
    <n v="320"/>
    <n v="113.12"/>
    <n v="206.88"/>
  </r>
  <r>
    <s v="OR0411"/>
    <d v="2024-05-18T00:00:00"/>
    <s v="May"/>
    <s v="2024"/>
    <x v="0"/>
    <s v="Cleaning"/>
    <n v="8"/>
    <n v="10"/>
    <n v="3.2"/>
    <s v="C0196"/>
    <s v="mia MILLER"/>
    <s v="Returned"/>
    <x v="5"/>
    <x v="0"/>
    <s v="Mia Miller"/>
    <n v="80"/>
    <n v="25.6"/>
    <n v="54.4"/>
  </r>
  <r>
    <s v="OR0412"/>
    <d v="2024-05-18T00:00:00"/>
    <s v="May"/>
    <s v="2024"/>
    <x v="3"/>
    <s v="Kitchenware"/>
    <n v="8"/>
    <n v="15"/>
    <n v="5.1100000000000003"/>
    <s v="C0130"/>
    <s v="avA rOdrIGueZ"/>
    <s v="Shipped"/>
    <x v="9"/>
    <x v="3"/>
    <s v="Ava Rodriguez"/>
    <n v="120"/>
    <n v="40.880000000000003"/>
    <n v="79.12"/>
  </r>
  <r>
    <s v="OR0413"/>
    <d v="2024-05-18T00:00:00"/>
    <s v="May"/>
    <s v="2024"/>
    <x v="3"/>
    <s v="Kitchenware"/>
    <n v="1"/>
    <n v="15"/>
    <n v="3.13"/>
    <s v="C0145"/>
    <s v="SoPHiA brown"/>
    <s v="Delivered"/>
    <x v="4"/>
    <x v="3"/>
    <s v="Sophia Brown"/>
    <n v="15"/>
    <n v="3.13"/>
    <n v="11.870000000000001"/>
  </r>
  <r>
    <s v="OR0414"/>
    <d v="2024-05-18T00:00:00"/>
    <s v="May"/>
    <s v="2024"/>
    <x v="1"/>
    <s v="Bags"/>
    <n v="3"/>
    <n v="25"/>
    <n v="5.8"/>
    <s v="C0177"/>
    <s v="MIa MaRtInez"/>
    <s v="Delivered"/>
    <x v="8"/>
    <x v="1"/>
    <s v="Mia Martinez"/>
    <n v="75"/>
    <n v="17.399999999999999"/>
    <n v="57.6"/>
  </r>
  <r>
    <s v="OR0415"/>
    <d v="2024-05-18T00:00:00"/>
    <s v="May"/>
    <s v="2024"/>
    <x v="0"/>
    <s v="Cleaning"/>
    <n v="10"/>
    <n v="10"/>
    <n v="3.45"/>
    <s v="C0159"/>
    <s v="LoGAn martineZ"/>
    <s v="Delivered"/>
    <x v="6"/>
    <x v="0"/>
    <s v="Logan Martinez"/>
    <n v="100"/>
    <n v="34.5"/>
    <n v="65.5"/>
  </r>
  <r>
    <s v="OR0416"/>
    <d v="2024-05-19T00:00:00"/>
    <s v="May"/>
    <s v="2024"/>
    <x v="2"/>
    <s v="Lighting"/>
    <n v="8"/>
    <n v="40"/>
    <n v="11.29"/>
    <s v="C0012"/>
    <s v="OLIVIA MaRTinEZ"/>
    <s v="Pending"/>
    <x v="7"/>
    <x v="2"/>
    <s v="Olivia Martinez"/>
    <n v="320"/>
    <n v="90.32"/>
    <n v="229.68"/>
  </r>
  <r>
    <s v="OR0417"/>
    <d v="2024-05-19T00:00:00"/>
    <s v="May"/>
    <s v="2024"/>
    <x v="4"/>
    <s v="Gardening"/>
    <n v="6"/>
    <n v="12"/>
    <n v="3.5"/>
    <s v="C0154"/>
    <s v="lIAm jOhnsOn"/>
    <s v="Delivered"/>
    <x v="5"/>
    <x v="4"/>
    <s v="Liam Johnson"/>
    <n v="72"/>
    <n v="21"/>
    <n v="51"/>
  </r>
  <r>
    <s v="OR0418"/>
    <d v="2024-05-19T00:00:00"/>
    <s v="May"/>
    <s v="2024"/>
    <x v="3"/>
    <s v="Kitchenware"/>
    <n v="8"/>
    <n v="15"/>
    <n v="5.56"/>
    <s v="C0128"/>
    <s v="jamEs wILLIAmS"/>
    <s v="Shipped"/>
    <x v="5"/>
    <x v="3"/>
    <s v="James Williams"/>
    <n v="120"/>
    <n v="44.48"/>
    <n v="75.52000000000001"/>
  </r>
  <r>
    <s v="OR0419"/>
    <d v="2024-05-19T00:00:00"/>
    <s v="May"/>
    <s v="2024"/>
    <x v="4"/>
    <s v="Gardening"/>
    <n v="3"/>
    <n v="12"/>
    <n v="3.51"/>
    <s v="C0126"/>
    <s v="lUcas SMitH"/>
    <s v="Delivered"/>
    <x v="4"/>
    <x v="4"/>
    <s v="Lucas Smith"/>
    <n v="36"/>
    <n v="10.53"/>
    <n v="25.47"/>
  </r>
  <r>
    <s v="OR0420"/>
    <d v="2024-05-19T00:00:00"/>
    <s v="May"/>
    <s v="2024"/>
    <x v="1"/>
    <s v="Bags"/>
    <n v="6"/>
    <n v="25"/>
    <n v="6.75"/>
    <s v="C0191"/>
    <s v="lIaM roDrIGUEZ"/>
    <s v="Shipped"/>
    <x v="6"/>
    <x v="1"/>
    <s v="Liam Rodriguez"/>
    <n v="150"/>
    <n v="40.5"/>
    <n v="109.5"/>
  </r>
  <r>
    <s v="OR0421"/>
    <d v="2024-05-20T00:00:00"/>
    <s v="May"/>
    <s v="2024"/>
    <x v="4"/>
    <s v="Gardening"/>
    <n v="1"/>
    <n v="12"/>
    <n v="4"/>
    <s v="C0149"/>
    <s v="soPhiA rODriGuEZ"/>
    <s v="Shipped"/>
    <x v="6"/>
    <x v="4"/>
    <s v="Sophia Rodriguez"/>
    <n v="12"/>
    <n v="4"/>
    <n v="8"/>
  </r>
  <r>
    <s v="OR0422"/>
    <d v="2024-05-21T00:00:00"/>
    <s v="May"/>
    <s v="2024"/>
    <x v="2"/>
    <s v="Lighting"/>
    <n v="7"/>
    <n v="40"/>
    <n v="14.84"/>
    <s v="C0150"/>
    <s v="NOAh roDrigUEz"/>
    <s v="Delivered"/>
    <x v="7"/>
    <x v="2"/>
    <s v="Noah Rodriguez"/>
    <n v="280"/>
    <n v="103.88"/>
    <n v="176.12"/>
  </r>
  <r>
    <s v="OR0423"/>
    <d v="2024-05-21T00:00:00"/>
    <s v="May"/>
    <s v="2024"/>
    <x v="2"/>
    <s v="Lighting"/>
    <n v="5"/>
    <n v="40"/>
    <n v="10.58"/>
    <s v="C0063"/>
    <s v="oliVer MilLeR"/>
    <s v="Delivered"/>
    <x v="4"/>
    <x v="2"/>
    <s v="Oliver Miller"/>
    <n v="200"/>
    <n v="52.9"/>
    <n v="147.1"/>
  </r>
  <r>
    <s v="OR0424"/>
    <d v="2024-05-21T00:00:00"/>
    <s v="May"/>
    <s v="2024"/>
    <x v="3"/>
    <s v="Kitchenware"/>
    <n v="9"/>
    <n v="15"/>
    <n v="5.77"/>
    <s v="C0128"/>
    <s v="jamEs wILLIAmS"/>
    <s v="Delivered"/>
    <x v="0"/>
    <x v="3"/>
    <s v="James Williams"/>
    <n v="135"/>
    <n v="51.929999999999993"/>
    <n v="83.070000000000007"/>
  </r>
  <r>
    <s v="OR0425"/>
    <d v="2024-05-22T00:00:00"/>
    <s v="May"/>
    <s v="2024"/>
    <x v="3"/>
    <s v="Kitchenware"/>
    <n v="5"/>
    <n v="15"/>
    <n v="5.92"/>
    <s v="C0004"/>
    <s v="AIDEn GArcia"/>
    <s v="Delivered"/>
    <x v="8"/>
    <x v="3"/>
    <s v="Aiden Garcia"/>
    <n v="75"/>
    <n v="29.6"/>
    <n v="45.4"/>
  </r>
  <r>
    <s v="OR0426"/>
    <d v="2024-05-23T00:00:00"/>
    <s v="May"/>
    <s v="2024"/>
    <x v="2"/>
    <s v="Lighting"/>
    <n v="9"/>
    <n v="40"/>
    <n v="10.53"/>
    <s v="C0125"/>
    <s v="lucas BrowN"/>
    <s v="Shipped"/>
    <x v="0"/>
    <x v="2"/>
    <s v="Lucas Brown"/>
    <n v="360"/>
    <n v="94.77"/>
    <n v="265.23"/>
  </r>
  <r>
    <s v="OR0427"/>
    <d v="2024-05-23T00:00:00"/>
    <s v="May"/>
    <s v="2024"/>
    <x v="3"/>
    <s v="Kitchenware"/>
    <n v="10"/>
    <n v="15"/>
    <n v="3.43"/>
    <s v="C0020"/>
    <s v="JAmES joNeS"/>
    <s v="Delivered"/>
    <x v="4"/>
    <x v="3"/>
    <s v="James Jones"/>
    <n v="150"/>
    <n v="34.300000000000004"/>
    <n v="115.69999999999999"/>
  </r>
  <r>
    <s v="OR0428"/>
    <d v="2024-05-23T00:00:00"/>
    <s v="May"/>
    <s v="2024"/>
    <x v="2"/>
    <s v="Lighting"/>
    <n v="1"/>
    <n v="40"/>
    <n v="12.59"/>
    <s v="C0048"/>
    <s v="ELIJah bROwn"/>
    <s v="Delivered"/>
    <x v="6"/>
    <x v="2"/>
    <s v="Elijah Brown"/>
    <n v="40"/>
    <n v="12.59"/>
    <n v="27.41"/>
  </r>
  <r>
    <s v="OR0429"/>
    <d v="2024-05-23T00:00:00"/>
    <s v="May"/>
    <s v="2024"/>
    <x v="4"/>
    <s v="Gardening"/>
    <n v="3"/>
    <n v="12"/>
    <n v="3.18"/>
    <s v="C0031"/>
    <s v="harpEr rOdrIguEz"/>
    <s v="Delivered"/>
    <x v="2"/>
    <x v="4"/>
    <s v="Harper Rodriguez"/>
    <n v="36"/>
    <n v="9.5400000000000009"/>
    <n v="26.46"/>
  </r>
  <r>
    <s v="OR0430"/>
    <d v="2024-05-23T00:00:00"/>
    <s v="May"/>
    <s v="2024"/>
    <x v="2"/>
    <s v="Lighting"/>
    <n v="9"/>
    <n v="40"/>
    <n v="8.0399999999999991"/>
    <s v="C0140"/>
    <s v="AIdeN SMiTh"/>
    <s v="Pending"/>
    <x v="7"/>
    <x v="2"/>
    <s v="Aiden Smith"/>
    <n v="360"/>
    <n v="72.359999999999985"/>
    <n v="287.64"/>
  </r>
  <r>
    <s v="OR0431"/>
    <d v="2024-05-24T00:00:00"/>
    <s v="May"/>
    <s v="2024"/>
    <x v="1"/>
    <s v="Bags"/>
    <n v="6"/>
    <n v="25"/>
    <n v="6.37"/>
    <s v="C0071"/>
    <s v="AvA mARTINeZ"/>
    <s v="Shipped"/>
    <x v="1"/>
    <x v="1"/>
    <s v="Ava Martinez"/>
    <n v="150"/>
    <n v="38.22"/>
    <n v="111.78"/>
  </r>
  <r>
    <s v="OR0432"/>
    <d v="2024-05-24T00:00:00"/>
    <s v="May"/>
    <s v="2024"/>
    <x v="1"/>
    <s v="Bags"/>
    <n v="2"/>
    <n v="25"/>
    <n v="9.68"/>
    <s v="C0159"/>
    <s v="LoGAn martineZ"/>
    <s v="Shipped"/>
    <x v="2"/>
    <x v="1"/>
    <s v="Logan Martinez"/>
    <n v="50"/>
    <n v="19.36"/>
    <n v="30.64"/>
  </r>
  <r>
    <s v="OR0433"/>
    <d v="2024-05-25T00:00:00"/>
    <s v="May"/>
    <s v="2024"/>
    <x v="1"/>
    <s v="Bags"/>
    <n v="4"/>
    <n v="25"/>
    <n v="6.63"/>
    <s v="C0026"/>
    <s v="eVeLYn BroWn"/>
    <s v="Shipped"/>
    <x v="4"/>
    <x v="1"/>
    <s v="Evelyn Brown"/>
    <n v="100"/>
    <n v="26.52"/>
    <n v="73.48"/>
  </r>
  <r>
    <s v="OR0434"/>
    <d v="2024-05-25T00:00:00"/>
    <s v="May"/>
    <s v="2024"/>
    <x v="3"/>
    <s v="Kitchenware"/>
    <n v="5"/>
    <n v="15"/>
    <n v="5.99"/>
    <s v="C0152"/>
    <s v="ETHAn GArCIa"/>
    <s v="Delivered"/>
    <x v="5"/>
    <x v="3"/>
    <s v="Ethan Garcia"/>
    <n v="75"/>
    <n v="29.950000000000003"/>
    <n v="45.05"/>
  </r>
  <r>
    <s v="OR0435"/>
    <d v="2024-05-25T00:00:00"/>
    <s v="May"/>
    <s v="2024"/>
    <x v="3"/>
    <s v="Kitchenware"/>
    <n v="8"/>
    <n v="15"/>
    <n v="4.1100000000000003"/>
    <s v="C0181"/>
    <s v="OlIvIA GARcia"/>
    <s v="Returned"/>
    <x v="0"/>
    <x v="3"/>
    <s v="Olivia Garcia"/>
    <n v="120"/>
    <n v="32.880000000000003"/>
    <n v="87.12"/>
  </r>
  <r>
    <s v="OR0436"/>
    <d v="2024-05-26T00:00:00"/>
    <s v="May"/>
    <s v="2024"/>
    <x v="0"/>
    <s v="Cleaning"/>
    <n v="1"/>
    <n v="10"/>
    <n v="2.81"/>
    <s v="C0057"/>
    <s v="EvElyn MiLLeR"/>
    <s v="Delivered"/>
    <x v="0"/>
    <x v="0"/>
    <s v="Evelyn Miller"/>
    <n v="10"/>
    <n v="2.81"/>
    <n v="7.1899999999999995"/>
  </r>
  <r>
    <s v="OR0437"/>
    <d v="2024-05-27T00:00:00"/>
    <s v="May"/>
    <s v="2024"/>
    <x v="2"/>
    <s v="Lighting"/>
    <n v="5"/>
    <n v="40"/>
    <n v="9.7200000000000006"/>
    <s v="C0105"/>
    <s v="elIjah DavIS"/>
    <s v="Pending"/>
    <x v="7"/>
    <x v="2"/>
    <s v="Elijah Davis"/>
    <n v="200"/>
    <n v="48.6"/>
    <n v="151.4"/>
  </r>
  <r>
    <s v="OR0438"/>
    <d v="2024-05-27T00:00:00"/>
    <s v="May"/>
    <s v="2024"/>
    <x v="4"/>
    <s v="Gardening"/>
    <n v="8"/>
    <n v="12"/>
    <n v="4.46"/>
    <s v="C0066"/>
    <s v="JaMeS garcIA"/>
    <s v="Pending"/>
    <x v="9"/>
    <x v="4"/>
    <s v="James Garcia"/>
    <n v="96"/>
    <n v="35.68"/>
    <n v="60.32"/>
  </r>
  <r>
    <s v="OR0439"/>
    <d v="2024-05-28T00:00:00"/>
    <s v="May"/>
    <s v="2024"/>
    <x v="1"/>
    <s v="Bags"/>
    <n v="5"/>
    <n v="25"/>
    <n v="7.88"/>
    <s v="C0063"/>
    <s v="oliVer MilLeR"/>
    <s v="Delivered"/>
    <x v="7"/>
    <x v="1"/>
    <s v="Oliver Miller"/>
    <n v="125"/>
    <n v="39.4"/>
    <n v="85.6"/>
  </r>
  <r>
    <s v="OR0440"/>
    <d v="2024-05-28T00:00:00"/>
    <s v="May"/>
    <s v="2024"/>
    <x v="3"/>
    <s v="Kitchenware"/>
    <n v="1"/>
    <n v="15"/>
    <n v="4.3499999999999996"/>
    <s v="C0170"/>
    <s v="avA rOdRIguEZ"/>
    <s v="Delivered"/>
    <x v="2"/>
    <x v="3"/>
    <s v="Ava Rodriguez"/>
    <n v="15"/>
    <n v="4.3499999999999996"/>
    <n v="10.65"/>
  </r>
  <r>
    <s v="OR0441"/>
    <d v="2024-05-28T00:00:00"/>
    <s v="May"/>
    <s v="2024"/>
    <x v="1"/>
    <s v="Bags"/>
    <n v="2"/>
    <n v="25"/>
    <n v="6.85"/>
    <s v="C0064"/>
    <s v="sOPHia mARtinEZ"/>
    <s v="Shipped"/>
    <x v="7"/>
    <x v="1"/>
    <s v="Sophia Martinez"/>
    <n v="50"/>
    <n v="13.7"/>
    <n v="36.299999999999997"/>
  </r>
  <r>
    <s v="OR0442"/>
    <d v="2024-05-28T00:00:00"/>
    <s v="May"/>
    <s v="2024"/>
    <x v="4"/>
    <s v="Gardening"/>
    <n v="9"/>
    <n v="12"/>
    <n v="4.32"/>
    <s v="C0061"/>
    <s v="AiDEn miLleR"/>
    <s v="Delivered"/>
    <x v="1"/>
    <x v="4"/>
    <s v="Aiden Miller"/>
    <n v="108"/>
    <n v="38.880000000000003"/>
    <n v="69.12"/>
  </r>
  <r>
    <s v="OR0443"/>
    <d v="2024-05-28T00:00:00"/>
    <s v="May"/>
    <s v="2024"/>
    <x v="3"/>
    <s v="Kitchenware"/>
    <n v="4"/>
    <n v="15"/>
    <n v="5.41"/>
    <s v="C0185"/>
    <s v="haRper sMITH"/>
    <s v="Shipped"/>
    <x v="1"/>
    <x v="3"/>
    <s v="Harper Smith"/>
    <n v="60"/>
    <n v="21.64"/>
    <n v="38.36"/>
  </r>
  <r>
    <s v="OR0444"/>
    <d v="2024-05-29T00:00:00"/>
    <s v="May"/>
    <s v="2024"/>
    <x v="2"/>
    <s v="Lighting"/>
    <n v="6"/>
    <n v="40"/>
    <n v="9.43"/>
    <s v="C0152"/>
    <s v="ETHAn GArCIa"/>
    <s v="Delivered"/>
    <x v="3"/>
    <x v="2"/>
    <s v="Ethan Garcia"/>
    <n v="240"/>
    <n v="56.58"/>
    <n v="183.42000000000002"/>
  </r>
  <r>
    <s v="OR0445"/>
    <d v="2024-05-29T00:00:00"/>
    <s v="May"/>
    <s v="2024"/>
    <x v="2"/>
    <s v="Lighting"/>
    <n v="4"/>
    <n v="40"/>
    <n v="13.02"/>
    <s v="C0076"/>
    <s v="mIa JONeS"/>
    <s v="Delivered"/>
    <x v="0"/>
    <x v="2"/>
    <s v="Mia Jones"/>
    <n v="160"/>
    <n v="52.08"/>
    <n v="107.92"/>
  </r>
  <r>
    <s v="OR0446"/>
    <d v="2024-05-30T00:00:00"/>
    <s v="May"/>
    <s v="2024"/>
    <x v="3"/>
    <s v="Kitchenware"/>
    <n v="1"/>
    <n v="15"/>
    <n v="3.05"/>
    <s v="C0185"/>
    <s v="haRper sMITH"/>
    <s v="Delivered"/>
    <x v="4"/>
    <x v="3"/>
    <s v="Harper Smith"/>
    <n v="15"/>
    <n v="3.05"/>
    <n v="11.95"/>
  </r>
  <r>
    <s v="OR0447"/>
    <d v="2024-05-30T00:00:00"/>
    <s v="May"/>
    <s v="2024"/>
    <x v="4"/>
    <s v="Gardening"/>
    <n v="7"/>
    <n v="12"/>
    <n v="4.2"/>
    <s v="C0107"/>
    <s v="MAson DAVIs"/>
    <s v="Delivered"/>
    <x v="5"/>
    <x v="4"/>
    <s v="Mason Davis"/>
    <n v="84"/>
    <n v="29.400000000000002"/>
    <n v="54.599999999999994"/>
  </r>
  <r>
    <s v="OR0448"/>
    <d v="2024-05-31T00:00:00"/>
    <s v="May"/>
    <s v="2024"/>
    <x v="2"/>
    <s v="Lighting"/>
    <n v="3"/>
    <n v="40"/>
    <n v="14.46"/>
    <s v="C0063"/>
    <s v="oliVer MilLeR"/>
    <s v="Delivered"/>
    <x v="5"/>
    <x v="2"/>
    <s v="Oliver Miller"/>
    <n v="120"/>
    <n v="43.38"/>
    <n v="76.62"/>
  </r>
  <r>
    <s v="OR0449"/>
    <d v="2024-05-31T00:00:00"/>
    <s v="May"/>
    <s v="2024"/>
    <x v="4"/>
    <s v="Gardening"/>
    <n v="10"/>
    <n v="12"/>
    <n v="4.5999999999999996"/>
    <s v="C0128"/>
    <s v="jamEs wILLIAmS"/>
    <s v="Delivered"/>
    <x v="0"/>
    <x v="4"/>
    <s v="James Williams"/>
    <n v="120"/>
    <n v="46"/>
    <n v="74"/>
  </r>
  <r>
    <s v="OR0450"/>
    <d v="2024-06-02T00:00:00"/>
    <s v="Jun"/>
    <s v="2024"/>
    <x v="4"/>
    <s v="Gardening"/>
    <n v="4"/>
    <n v="12"/>
    <n v="4.3899999999999997"/>
    <s v="C0078"/>
    <s v="olIvEr jOHnson"/>
    <s v="Shipped"/>
    <x v="6"/>
    <x v="4"/>
    <s v="Oliver Johnson"/>
    <n v="48"/>
    <n v="17.559999999999999"/>
    <n v="30.44"/>
  </r>
  <r>
    <s v="OR0451"/>
    <d v="2024-06-02T00:00:00"/>
    <s v="Jun"/>
    <s v="2024"/>
    <x v="2"/>
    <s v="Lighting"/>
    <n v="10"/>
    <n v="40"/>
    <n v="9.85"/>
    <s v="C0071"/>
    <s v="AvA mARTINeZ"/>
    <s v="Delivered"/>
    <x v="0"/>
    <x v="2"/>
    <s v="Ava Martinez"/>
    <n v="400"/>
    <n v="98.5"/>
    <n v="301.5"/>
  </r>
  <r>
    <s v="OR0452"/>
    <d v="2024-06-03T00:00:00"/>
    <s v="Jun"/>
    <s v="2024"/>
    <x v="4"/>
    <s v="Gardening"/>
    <n v="5"/>
    <n v="12"/>
    <n v="3.43"/>
    <s v="C0063"/>
    <s v="oliVer MilLeR"/>
    <s v="Delivered"/>
    <x v="9"/>
    <x v="4"/>
    <s v="Oliver Miller"/>
    <n v="60"/>
    <n v="17.150000000000002"/>
    <n v="42.849999999999994"/>
  </r>
  <r>
    <s v="OR0453"/>
    <d v="2024-06-03T00:00:00"/>
    <s v="Jun"/>
    <s v="2024"/>
    <x v="0"/>
    <s v="Cleaning"/>
    <n v="5"/>
    <n v="10"/>
    <n v="3.46"/>
    <s v="C0109"/>
    <s v="amEliA jOHNSOn"/>
    <s v="Delivered"/>
    <x v="0"/>
    <x v="0"/>
    <s v="Amelia Johnson"/>
    <n v="50"/>
    <n v="17.3"/>
    <n v="32.700000000000003"/>
  </r>
  <r>
    <s v="OR0454"/>
    <d v="2024-06-03T00:00:00"/>
    <s v="Jun"/>
    <s v="2024"/>
    <x v="1"/>
    <s v="Bags"/>
    <n v="1"/>
    <n v="25"/>
    <n v="9.2100000000000009"/>
    <s v="C0015"/>
    <s v="Emma bROwN"/>
    <s v="Shipped"/>
    <x v="0"/>
    <x v="1"/>
    <s v="Emma Brown"/>
    <n v="25"/>
    <n v="9.2100000000000009"/>
    <n v="15.79"/>
  </r>
  <r>
    <s v="OR0455"/>
    <d v="2024-06-03T00:00:00"/>
    <s v="Jun"/>
    <s v="2024"/>
    <x v="4"/>
    <s v="Gardening"/>
    <n v="7"/>
    <n v="12"/>
    <n v="3.5"/>
    <s v="C0183"/>
    <s v="AIDEN davIS"/>
    <s v="Delivered"/>
    <x v="2"/>
    <x v="4"/>
    <s v="Aiden Davis"/>
    <n v="84"/>
    <n v="24.5"/>
    <n v="59.5"/>
  </r>
  <r>
    <s v="OR0456"/>
    <d v="2024-06-03T00:00:00"/>
    <s v="Jun"/>
    <s v="2024"/>
    <x v="3"/>
    <s v="Kitchenware"/>
    <n v="6"/>
    <n v="15"/>
    <n v="5.4"/>
    <s v="C0032"/>
    <s v="olIVER JONes"/>
    <s v="Delivered"/>
    <x v="0"/>
    <x v="3"/>
    <s v="Oliver Jones"/>
    <n v="90"/>
    <n v="32.400000000000006"/>
    <n v="57.599999999999994"/>
  </r>
  <r>
    <s v="OR0457"/>
    <d v="2024-06-04T00:00:00"/>
    <s v="Jun"/>
    <s v="2024"/>
    <x v="1"/>
    <s v="Bags"/>
    <n v="6"/>
    <n v="25"/>
    <n v="6.04"/>
    <s v="C0110"/>
    <s v="olIVIa garCIa"/>
    <s v="Delivered"/>
    <x v="8"/>
    <x v="1"/>
    <s v="Olivia Garcia"/>
    <n v="150"/>
    <n v="36.24"/>
    <n v="113.75999999999999"/>
  </r>
  <r>
    <s v="OR0458"/>
    <d v="2024-06-04T00:00:00"/>
    <s v="Jun"/>
    <s v="2024"/>
    <x v="0"/>
    <s v="Cleaning"/>
    <n v="10"/>
    <n v="10"/>
    <n v="3.34"/>
    <s v="C0105"/>
    <s v="elIjah DavIS"/>
    <s v="Pending"/>
    <x v="2"/>
    <x v="0"/>
    <s v="Elijah Davis"/>
    <n v="100"/>
    <n v="33.4"/>
    <n v="66.599999999999994"/>
  </r>
  <r>
    <s v="OR0459"/>
    <d v="2024-06-04T00:00:00"/>
    <s v="Jun"/>
    <s v="2024"/>
    <x v="4"/>
    <s v="Gardening"/>
    <n v="3"/>
    <n v="12"/>
    <n v="3.94"/>
    <s v="C0051"/>
    <s v="EvELyn MarTinez"/>
    <s v="Returned"/>
    <x v="7"/>
    <x v="4"/>
    <s v="Evelyn Martinez"/>
    <n v="36"/>
    <n v="11.82"/>
    <n v="24.18"/>
  </r>
  <r>
    <s v="OR0460"/>
    <d v="2024-06-05T00:00:00"/>
    <s v="Jun"/>
    <s v="2024"/>
    <x v="0"/>
    <s v="Cleaning"/>
    <n v="3"/>
    <n v="10"/>
    <n v="3.12"/>
    <s v="C0036"/>
    <s v="iSaBElLA MILLER"/>
    <s v="Shipped"/>
    <x v="9"/>
    <x v="0"/>
    <s v="Isabella Miller"/>
    <n v="30"/>
    <n v="9.36"/>
    <n v="20.64"/>
  </r>
  <r>
    <s v="OR0461"/>
    <d v="2024-06-07T00:00:00"/>
    <s v="Jun"/>
    <s v="2024"/>
    <x v="4"/>
    <s v="Gardening"/>
    <n v="7"/>
    <n v="12"/>
    <n v="4.5599999999999996"/>
    <s v="C0188"/>
    <s v="LUCAS wiLlIaMS"/>
    <s v="Delivered"/>
    <x v="4"/>
    <x v="4"/>
    <s v="Lucas Williams"/>
    <n v="84"/>
    <n v="31.919999999999998"/>
    <n v="52.08"/>
  </r>
  <r>
    <s v="OR0462"/>
    <d v="2024-06-07T00:00:00"/>
    <s v="Jun"/>
    <s v="2024"/>
    <x v="1"/>
    <s v="Bags"/>
    <n v="3"/>
    <n v="25"/>
    <n v="6.29"/>
    <s v="C0049"/>
    <s v="AmElIA jOHNSon"/>
    <s v="Delivered"/>
    <x v="3"/>
    <x v="1"/>
    <s v="Amelia Johnson"/>
    <n v="75"/>
    <n v="18.87"/>
    <n v="56.129999999999995"/>
  </r>
  <r>
    <s v="OR0463"/>
    <d v="2024-06-07T00:00:00"/>
    <s v="Jun"/>
    <s v="2024"/>
    <x v="2"/>
    <s v="Lighting"/>
    <n v="2"/>
    <n v="40"/>
    <n v="8.93"/>
    <s v="C0087"/>
    <s v="emmA DaviS"/>
    <s v="Pending"/>
    <x v="3"/>
    <x v="2"/>
    <s v="Emma Davis"/>
    <n v="80"/>
    <n v="17.86"/>
    <n v="62.14"/>
  </r>
  <r>
    <s v="OR0464"/>
    <d v="2024-06-08T00:00:00"/>
    <s v="Jun"/>
    <s v="2024"/>
    <x v="1"/>
    <s v="Bags"/>
    <n v="3"/>
    <n v="25"/>
    <n v="9.02"/>
    <s v="C0147"/>
    <s v="LuCaS williAmS"/>
    <s v="Shipped"/>
    <x v="2"/>
    <x v="1"/>
    <s v="Lucas Williams"/>
    <n v="75"/>
    <n v="27.06"/>
    <n v="47.94"/>
  </r>
  <r>
    <s v="OR0465"/>
    <d v="2024-06-08T00:00:00"/>
    <s v="Jun"/>
    <s v="2024"/>
    <x v="4"/>
    <s v="Gardening"/>
    <n v="2"/>
    <n v="12"/>
    <n v="4.6100000000000003"/>
    <s v="C0120"/>
    <s v="HARper SmiTh"/>
    <s v="Shipped"/>
    <x v="6"/>
    <x v="4"/>
    <s v="Harper Smith"/>
    <n v="24"/>
    <n v="9.2200000000000006"/>
    <n v="14.78"/>
  </r>
  <r>
    <s v="OR0466"/>
    <d v="2024-06-08T00:00:00"/>
    <s v="Jun"/>
    <s v="2024"/>
    <x v="0"/>
    <s v="Cleaning"/>
    <n v="6"/>
    <n v="10"/>
    <n v="3.13"/>
    <s v="C0180"/>
    <s v="lUCAS BROwN"/>
    <s v="Delivered"/>
    <x v="4"/>
    <x v="0"/>
    <s v="Lucas Brown"/>
    <n v="60"/>
    <n v="18.78"/>
    <n v="41.22"/>
  </r>
  <r>
    <s v="OR0467"/>
    <d v="2024-06-08T00:00:00"/>
    <s v="Jun"/>
    <s v="2024"/>
    <x v="2"/>
    <s v="Lighting"/>
    <n v="4"/>
    <n v="40"/>
    <n v="10.47"/>
    <s v="C0039"/>
    <s v="mAsoN joHnSon"/>
    <s v="Shipped"/>
    <x v="7"/>
    <x v="2"/>
    <s v="Mason Johnson"/>
    <n v="160"/>
    <n v="41.88"/>
    <n v="118.12"/>
  </r>
  <r>
    <s v="OR0468"/>
    <d v="2024-06-09T00:00:00"/>
    <s v="Jun"/>
    <s v="2024"/>
    <x v="3"/>
    <s v="Kitchenware"/>
    <n v="9"/>
    <n v="15"/>
    <n v="4.75"/>
    <s v="C0082"/>
    <s v="avA joNEs"/>
    <s v="Returned"/>
    <x v="4"/>
    <x v="3"/>
    <s v="Ava Jones"/>
    <n v="135"/>
    <n v="42.75"/>
    <n v="92.25"/>
  </r>
  <r>
    <s v="OR0469"/>
    <d v="2024-06-10T00:00:00"/>
    <s v="Jun"/>
    <s v="2024"/>
    <x v="3"/>
    <s v="Kitchenware"/>
    <n v="5"/>
    <n v="15"/>
    <n v="4.28"/>
    <s v="C0132"/>
    <s v="amEliA JonEs"/>
    <s v="Delivered"/>
    <x v="5"/>
    <x v="3"/>
    <s v="Amelia Jones"/>
    <n v="75"/>
    <n v="21.400000000000002"/>
    <n v="53.599999999999994"/>
  </r>
  <r>
    <s v="OR0470"/>
    <d v="2024-06-12T00:00:00"/>
    <s v="Jun"/>
    <s v="2024"/>
    <x v="4"/>
    <s v="Gardening"/>
    <n v="1"/>
    <n v="12"/>
    <n v="3.81"/>
    <s v="C0077"/>
    <s v="MaSon WillIAMs"/>
    <s v="Delivered"/>
    <x v="2"/>
    <x v="4"/>
    <s v="Mason Williams"/>
    <n v="12"/>
    <n v="3.81"/>
    <n v="8.19"/>
  </r>
  <r>
    <s v="OR0471"/>
    <d v="2024-06-12T00:00:00"/>
    <s v="Jun"/>
    <s v="2024"/>
    <x v="4"/>
    <s v="Gardening"/>
    <n v="3"/>
    <n v="12"/>
    <n v="4.78"/>
    <s v="C0057"/>
    <s v="EvElyn MiLLeR"/>
    <s v="Delivered"/>
    <x v="7"/>
    <x v="4"/>
    <s v="Evelyn Miller"/>
    <n v="36"/>
    <n v="14.34"/>
    <n v="21.66"/>
  </r>
  <r>
    <s v="OR0472"/>
    <d v="2024-06-13T00:00:00"/>
    <s v="Jun"/>
    <s v="2024"/>
    <x v="1"/>
    <s v="Bags"/>
    <n v="5"/>
    <n v="25"/>
    <n v="6.67"/>
    <s v="C0083"/>
    <s v="jAmEs bRown"/>
    <s v="Shipped"/>
    <x v="5"/>
    <x v="1"/>
    <s v="James Brown"/>
    <n v="125"/>
    <n v="33.35"/>
    <n v="91.65"/>
  </r>
  <r>
    <s v="OR0473"/>
    <d v="2024-06-14T00:00:00"/>
    <s v="Jun"/>
    <s v="2024"/>
    <x v="4"/>
    <s v="Gardening"/>
    <n v="2"/>
    <n v="12"/>
    <n v="3.25"/>
    <s v="C0036"/>
    <s v="iSaBElLA MILLER"/>
    <s v="Shipped"/>
    <x v="1"/>
    <x v="4"/>
    <s v="Isabella Miller"/>
    <n v="24"/>
    <n v="6.5"/>
    <n v="17.5"/>
  </r>
  <r>
    <s v="OR0474"/>
    <d v="2024-06-14T00:00:00"/>
    <s v="Jun"/>
    <s v="2024"/>
    <x v="3"/>
    <s v="Kitchenware"/>
    <n v="6"/>
    <n v="15"/>
    <n v="5.6"/>
    <s v="C0120"/>
    <s v="HARper SmiTh"/>
    <s v="Delivered"/>
    <x v="7"/>
    <x v="3"/>
    <s v="Harper Smith"/>
    <n v="90"/>
    <n v="33.599999999999994"/>
    <n v="56.400000000000006"/>
  </r>
  <r>
    <s v="OR0475"/>
    <d v="2024-06-14T00:00:00"/>
    <s v="Jun"/>
    <s v="2024"/>
    <x v="0"/>
    <s v="Cleaning"/>
    <n v="8"/>
    <n v="10"/>
    <n v="2.0699999999999998"/>
    <s v="C0166"/>
    <s v="NOAh wIlLIamS"/>
    <s v="Shipped"/>
    <x v="8"/>
    <x v="0"/>
    <s v="Noah Williams"/>
    <n v="80"/>
    <n v="16.559999999999999"/>
    <n v="63.44"/>
  </r>
  <r>
    <s v="OR0476"/>
    <d v="2024-06-15T00:00:00"/>
    <s v="Jun"/>
    <s v="2024"/>
    <x v="3"/>
    <s v="Kitchenware"/>
    <n v="6"/>
    <n v="15"/>
    <n v="4.13"/>
    <s v="C0164"/>
    <s v="ChArLotTE daviS"/>
    <s v="Pending"/>
    <x v="1"/>
    <x v="3"/>
    <s v="Charlotte Davis"/>
    <n v="90"/>
    <n v="24.78"/>
    <n v="65.22"/>
  </r>
  <r>
    <s v="OR0477"/>
    <d v="2024-06-16T00:00:00"/>
    <s v="Jun"/>
    <s v="2024"/>
    <x v="3"/>
    <s v="Kitchenware"/>
    <n v="4"/>
    <n v="15"/>
    <n v="4.33"/>
    <s v="C0107"/>
    <s v="MAson DAVIs"/>
    <s v="Delivered"/>
    <x v="6"/>
    <x v="3"/>
    <s v="Mason Davis"/>
    <n v="60"/>
    <n v="17.32"/>
    <n v="42.68"/>
  </r>
  <r>
    <s v="OR0478"/>
    <d v="2024-06-16T00:00:00"/>
    <s v="Jun"/>
    <s v="2024"/>
    <x v="1"/>
    <s v="Bags"/>
    <n v="5"/>
    <n v="25"/>
    <n v="9.07"/>
    <s v="C0035"/>
    <s v="EVeLyN marTinez"/>
    <s v="Delivered"/>
    <x v="1"/>
    <x v="1"/>
    <s v="Evelyn Martinez"/>
    <n v="125"/>
    <n v="45.35"/>
    <n v="79.650000000000006"/>
  </r>
  <r>
    <s v="OR0479"/>
    <d v="2024-06-17T00:00:00"/>
    <s v="Jun"/>
    <s v="2024"/>
    <x v="3"/>
    <s v="Kitchenware"/>
    <n v="9"/>
    <n v="15"/>
    <n v="5.65"/>
    <s v="C0104"/>
    <s v="mAsOn roDRiguez"/>
    <s v="Delivered"/>
    <x v="5"/>
    <x v="3"/>
    <s v="Mason Rodriguez"/>
    <n v="135"/>
    <n v="50.85"/>
    <n v="84.15"/>
  </r>
  <r>
    <s v="OR0480"/>
    <d v="2024-06-17T00:00:00"/>
    <s v="Jun"/>
    <s v="2024"/>
    <x v="4"/>
    <s v="Gardening"/>
    <n v="2"/>
    <n v="12"/>
    <n v="3.36"/>
    <s v="C0186"/>
    <s v="ISabellA bRoWN"/>
    <s v="Delivered"/>
    <x v="4"/>
    <x v="4"/>
    <s v="Isabella Brown"/>
    <n v="24"/>
    <n v="6.72"/>
    <n v="17.28"/>
  </r>
  <r>
    <s v="OR0481"/>
    <d v="2024-06-17T00:00:00"/>
    <s v="Jun"/>
    <s v="2024"/>
    <x v="0"/>
    <s v="Cleaning"/>
    <n v="10"/>
    <n v="10"/>
    <n v="2.37"/>
    <s v="C0143"/>
    <s v="jAmEs mIllER"/>
    <s v="Delivered"/>
    <x v="2"/>
    <x v="0"/>
    <s v="James Miller"/>
    <n v="100"/>
    <n v="23.700000000000003"/>
    <n v="76.3"/>
  </r>
  <r>
    <s v="OR0482"/>
    <d v="2024-06-18T00:00:00"/>
    <s v="Jun"/>
    <s v="2024"/>
    <x v="3"/>
    <s v="Kitchenware"/>
    <n v="9"/>
    <n v="15"/>
    <n v="3.76"/>
    <s v="C0164"/>
    <s v="ChArLotTE daviS"/>
    <s v="Shipped"/>
    <x v="7"/>
    <x v="3"/>
    <s v="Charlotte Davis"/>
    <n v="135"/>
    <n v="33.839999999999996"/>
    <n v="101.16"/>
  </r>
  <r>
    <s v="OR0483"/>
    <d v="2024-06-18T00:00:00"/>
    <s v="Jun"/>
    <s v="2024"/>
    <x v="2"/>
    <s v="Lighting"/>
    <n v="3"/>
    <n v="40"/>
    <n v="11.38"/>
    <s v="C0115"/>
    <s v="AvA GarCIA"/>
    <s v="Pending"/>
    <x v="8"/>
    <x v="2"/>
    <s v="Ava Garcia"/>
    <n v="120"/>
    <n v="34.14"/>
    <n v="85.86"/>
  </r>
  <r>
    <s v="OR0484"/>
    <d v="2024-06-18T00:00:00"/>
    <s v="Jun"/>
    <s v="2024"/>
    <x v="0"/>
    <s v="Cleaning"/>
    <n v="8"/>
    <n v="10"/>
    <n v="3.88"/>
    <s v="C0107"/>
    <s v="MAson DAVIs"/>
    <s v="Delivered"/>
    <x v="0"/>
    <x v="0"/>
    <s v="Mason Davis"/>
    <n v="80"/>
    <n v="31.04"/>
    <n v="48.96"/>
  </r>
  <r>
    <s v="OR0485"/>
    <d v="2024-06-18T00:00:00"/>
    <s v="Jun"/>
    <s v="2024"/>
    <x v="2"/>
    <s v="Lighting"/>
    <n v="10"/>
    <n v="40"/>
    <n v="13.77"/>
    <s v="C0078"/>
    <s v="olIvEr jOHnson"/>
    <s v="Pending"/>
    <x v="2"/>
    <x v="2"/>
    <s v="Oliver Johnson"/>
    <n v="400"/>
    <n v="137.69999999999999"/>
    <n v="262.3"/>
  </r>
  <r>
    <s v="OR0486"/>
    <d v="2024-06-19T00:00:00"/>
    <s v="Jun"/>
    <s v="2024"/>
    <x v="2"/>
    <s v="Lighting"/>
    <n v="6"/>
    <n v="40"/>
    <n v="8.89"/>
    <s v="C0064"/>
    <s v="sOPHia mARtinEZ"/>
    <s v="Delivered"/>
    <x v="5"/>
    <x v="2"/>
    <s v="Sophia Martinez"/>
    <n v="240"/>
    <n v="53.34"/>
    <n v="186.66"/>
  </r>
  <r>
    <s v="OR0487"/>
    <d v="2024-06-19T00:00:00"/>
    <s v="Jun"/>
    <s v="2024"/>
    <x v="2"/>
    <s v="Lighting"/>
    <n v="3"/>
    <n v="40"/>
    <n v="11.64"/>
    <s v="C0200"/>
    <s v="mASON JOhNSoN"/>
    <s v="Delivered"/>
    <x v="7"/>
    <x v="2"/>
    <s v="Mason Johnson"/>
    <n v="120"/>
    <n v="34.92"/>
    <n v="85.08"/>
  </r>
  <r>
    <s v="OR0488"/>
    <d v="2024-06-19T00:00:00"/>
    <s v="Jun"/>
    <s v="2024"/>
    <x v="3"/>
    <s v="Kitchenware"/>
    <n v="6"/>
    <n v="15"/>
    <n v="4.5599999999999996"/>
    <s v="C0081"/>
    <s v="MasoN mILLeR"/>
    <s v="Returned"/>
    <x v="2"/>
    <x v="3"/>
    <s v="Mason Miller"/>
    <n v="90"/>
    <n v="27.36"/>
    <n v="62.64"/>
  </r>
  <r>
    <s v="OR0489"/>
    <d v="2024-06-19T00:00:00"/>
    <s v="Jun"/>
    <s v="2024"/>
    <x v="4"/>
    <s v="Gardening"/>
    <n v="5"/>
    <n v="12"/>
    <n v="4.3499999999999996"/>
    <s v="C0064"/>
    <s v="sOPHia mARtinEZ"/>
    <s v="Delivered"/>
    <x v="8"/>
    <x v="4"/>
    <s v="Sophia Martinez"/>
    <n v="60"/>
    <n v="21.75"/>
    <n v="38.25"/>
  </r>
  <r>
    <s v="OR0490"/>
    <d v="2024-06-20T00:00:00"/>
    <s v="Jun"/>
    <s v="2024"/>
    <x v="1"/>
    <s v="Bags"/>
    <n v="10"/>
    <n v="25"/>
    <n v="6.8"/>
    <s v="C0014"/>
    <s v="CHARlOtTe GArCIA"/>
    <s v="Delivered"/>
    <x v="3"/>
    <x v="1"/>
    <s v="Charlotte Garcia"/>
    <n v="250"/>
    <n v="68"/>
    <n v="182"/>
  </r>
  <r>
    <s v="OR0491"/>
    <d v="2024-06-21T00:00:00"/>
    <s v="Jun"/>
    <s v="2024"/>
    <x v="4"/>
    <s v="Gardening"/>
    <n v="4"/>
    <n v="12"/>
    <n v="3.38"/>
    <s v="C0137"/>
    <s v="loGAn smitH"/>
    <s v="Returned"/>
    <x v="9"/>
    <x v="4"/>
    <s v="Logan Smith"/>
    <n v="48"/>
    <n v="13.52"/>
    <n v="34.480000000000004"/>
  </r>
  <r>
    <s v="OR0492"/>
    <d v="2024-06-21T00:00:00"/>
    <s v="Jun"/>
    <s v="2024"/>
    <x v="0"/>
    <s v="Cleaning"/>
    <n v="4"/>
    <n v="10"/>
    <n v="3.23"/>
    <s v="C0159"/>
    <s v="LoGAn martineZ"/>
    <s v="Returned"/>
    <x v="9"/>
    <x v="0"/>
    <s v="Logan Martinez"/>
    <n v="40"/>
    <n v="12.92"/>
    <n v="27.08"/>
  </r>
  <r>
    <s v="OR0493"/>
    <d v="2024-06-22T00:00:00"/>
    <s v="Jun"/>
    <s v="2024"/>
    <x v="4"/>
    <s v="Gardening"/>
    <n v="8"/>
    <n v="12"/>
    <n v="4.22"/>
    <s v="C0045"/>
    <s v="lIaM smith"/>
    <s v="Returned"/>
    <x v="4"/>
    <x v="4"/>
    <s v="Liam Smith"/>
    <n v="96"/>
    <n v="33.76"/>
    <n v="62.24"/>
  </r>
  <r>
    <s v="OR0494"/>
    <d v="2024-06-22T00:00:00"/>
    <s v="Jun"/>
    <s v="2024"/>
    <x v="4"/>
    <s v="Gardening"/>
    <n v="9"/>
    <n v="12"/>
    <n v="4.3"/>
    <s v="C0176"/>
    <s v="oLiver Miller"/>
    <s v="Shipped"/>
    <x v="1"/>
    <x v="4"/>
    <s v="Oliver Miller"/>
    <n v="108"/>
    <n v="38.699999999999996"/>
    <n v="69.300000000000011"/>
  </r>
  <r>
    <s v="OR0495"/>
    <d v="2024-06-22T00:00:00"/>
    <s v="Jun"/>
    <s v="2024"/>
    <x v="4"/>
    <s v="Gardening"/>
    <n v="7"/>
    <n v="12"/>
    <n v="2.96"/>
    <s v="C0095"/>
    <s v="hARPeR rODrIGueZ"/>
    <s v="Delivered"/>
    <x v="9"/>
    <x v="4"/>
    <s v="Harper Rodriguez"/>
    <n v="84"/>
    <n v="20.72"/>
    <n v="63.28"/>
  </r>
  <r>
    <s v="OR0496"/>
    <d v="2024-06-23T00:00:00"/>
    <s v="Jun"/>
    <s v="2024"/>
    <x v="0"/>
    <s v="Cleaning"/>
    <n v="9"/>
    <n v="10"/>
    <n v="2.59"/>
    <s v="C0087"/>
    <s v="emmA DaviS"/>
    <s v="Delivered"/>
    <x v="7"/>
    <x v="0"/>
    <s v="Emma Davis"/>
    <n v="90"/>
    <n v="23.31"/>
    <n v="66.69"/>
  </r>
  <r>
    <s v="OR0497"/>
    <d v="2024-06-23T00:00:00"/>
    <s v="Jun"/>
    <s v="2024"/>
    <x v="4"/>
    <s v="Gardening"/>
    <n v="10"/>
    <n v="12"/>
    <n v="4.32"/>
    <s v="C0045"/>
    <s v="lIaM smith"/>
    <s v="Delivered"/>
    <x v="6"/>
    <x v="4"/>
    <s v="Liam Smith"/>
    <n v="120"/>
    <n v="43.2"/>
    <n v="76.8"/>
  </r>
  <r>
    <s v="OR0498"/>
    <d v="2024-06-23T00:00:00"/>
    <s v="Jun"/>
    <s v="2024"/>
    <x v="2"/>
    <s v="Lighting"/>
    <n v="1"/>
    <n v="40"/>
    <n v="10.67"/>
    <s v="C0034"/>
    <s v="EtHan RodrIgUEz"/>
    <s v="Delivered"/>
    <x v="9"/>
    <x v="2"/>
    <s v="Ethan Rodriguez"/>
    <n v="40"/>
    <n v="10.67"/>
    <n v="29.33"/>
  </r>
  <r>
    <s v="OR0499"/>
    <d v="2024-06-23T00:00:00"/>
    <s v="Jun"/>
    <s v="2024"/>
    <x v="2"/>
    <s v="Lighting"/>
    <n v="3"/>
    <n v="40"/>
    <n v="9.52"/>
    <s v="C0195"/>
    <s v="MASoN dAVis"/>
    <s v="Delivered"/>
    <x v="6"/>
    <x v="2"/>
    <s v="Mason Davis"/>
    <n v="120"/>
    <n v="28.56"/>
    <n v="91.44"/>
  </r>
  <r>
    <s v="OR0500"/>
    <d v="2024-06-23T00:00:00"/>
    <s v="Jun"/>
    <s v="2024"/>
    <x v="2"/>
    <s v="Lighting"/>
    <n v="8"/>
    <n v="40"/>
    <n v="13.53"/>
    <s v="C0013"/>
    <s v="eVelYN martiNEZ"/>
    <s v="Delivered"/>
    <x v="5"/>
    <x v="2"/>
    <s v="Evelyn Martinez"/>
    <n v="320"/>
    <n v="108.24"/>
    <n v="211.76"/>
  </r>
  <r>
    <s v="OR0501"/>
    <d v="2024-06-24T00:00:00"/>
    <s v="Jun"/>
    <s v="2024"/>
    <x v="2"/>
    <s v="Lighting"/>
    <n v="2"/>
    <n v="40"/>
    <n v="11.47"/>
    <s v="C0110"/>
    <s v="olIVIa garCIa"/>
    <s v="Delivered"/>
    <x v="8"/>
    <x v="2"/>
    <s v="Olivia Garcia"/>
    <n v="80"/>
    <n v="22.94"/>
    <n v="57.06"/>
  </r>
  <r>
    <s v="OR0502"/>
    <d v="2024-06-24T00:00:00"/>
    <s v="Jun"/>
    <s v="2024"/>
    <x v="1"/>
    <s v="Bags"/>
    <n v="4"/>
    <n v="25"/>
    <n v="6.06"/>
    <s v="C0169"/>
    <s v="MaSOn DaVIs"/>
    <s v="Shipped"/>
    <x v="7"/>
    <x v="1"/>
    <s v="Mason Davis"/>
    <n v="100"/>
    <n v="24.24"/>
    <n v="75.760000000000005"/>
  </r>
  <r>
    <s v="OR0503"/>
    <d v="2024-06-25T00:00:00"/>
    <s v="Jun"/>
    <s v="2024"/>
    <x v="3"/>
    <s v="Kitchenware"/>
    <n v="5"/>
    <n v="15"/>
    <n v="3.29"/>
    <s v="C0168"/>
    <s v="mIa broWn"/>
    <s v="Delivered"/>
    <x v="8"/>
    <x v="3"/>
    <s v="Mia Brown"/>
    <n v="75"/>
    <n v="16.45"/>
    <n v="58.55"/>
  </r>
  <r>
    <s v="OR0504"/>
    <d v="2024-06-25T00:00:00"/>
    <s v="Jun"/>
    <s v="2024"/>
    <x v="4"/>
    <s v="Gardening"/>
    <n v="9"/>
    <n v="12"/>
    <n v="4.29"/>
    <s v="C0096"/>
    <s v="EthAn joHnSoN"/>
    <s v="Delivered"/>
    <x v="1"/>
    <x v="4"/>
    <s v="Ethan Johnson"/>
    <n v="108"/>
    <n v="38.61"/>
    <n v="69.39"/>
  </r>
  <r>
    <s v="OR0505"/>
    <d v="2024-06-25T00:00:00"/>
    <s v="Jun"/>
    <s v="2024"/>
    <x v="4"/>
    <s v="Gardening"/>
    <n v="4"/>
    <n v="12"/>
    <n v="3.42"/>
    <s v="C0091"/>
    <s v="aIDen WIlliAMs"/>
    <s v="Delivered"/>
    <x v="8"/>
    <x v="4"/>
    <s v="Aiden Williams"/>
    <n v="48"/>
    <n v="13.68"/>
    <n v="34.32"/>
  </r>
  <r>
    <s v="OR0506"/>
    <d v="2024-06-26T00:00:00"/>
    <s v="Jun"/>
    <s v="2024"/>
    <x v="3"/>
    <s v="Kitchenware"/>
    <n v="6"/>
    <n v="15"/>
    <n v="5.73"/>
    <s v="C0163"/>
    <s v="aidEN sMIth"/>
    <s v="Shipped"/>
    <x v="4"/>
    <x v="3"/>
    <s v="Aiden Smith"/>
    <n v="90"/>
    <n v="34.380000000000003"/>
    <n v="55.62"/>
  </r>
  <r>
    <s v="OR0507"/>
    <d v="2024-06-27T00:00:00"/>
    <s v="Jun"/>
    <s v="2024"/>
    <x v="4"/>
    <s v="Gardening"/>
    <n v="7"/>
    <n v="12"/>
    <n v="4.74"/>
    <s v="C0021"/>
    <s v="isABelLA RoDriGUEZ"/>
    <s v="Delivered"/>
    <x v="3"/>
    <x v="4"/>
    <s v="Isabella Rodriguez"/>
    <n v="84"/>
    <n v="33.18"/>
    <n v="50.82"/>
  </r>
  <r>
    <s v="OR0508"/>
    <d v="2024-06-27T00:00:00"/>
    <s v="Jun"/>
    <s v="2024"/>
    <x v="4"/>
    <s v="Gardening"/>
    <n v="3"/>
    <n v="12"/>
    <n v="2.81"/>
    <s v="C0160"/>
    <s v="LucAs gaRcia"/>
    <s v="Delivered"/>
    <x v="5"/>
    <x v="4"/>
    <s v="Lucas Garcia"/>
    <n v="36"/>
    <n v="8.43"/>
    <n v="27.57"/>
  </r>
  <r>
    <s v="OR0509"/>
    <d v="2024-06-27T00:00:00"/>
    <s v="Jun"/>
    <s v="2024"/>
    <x v="2"/>
    <s v="Lighting"/>
    <n v="6"/>
    <n v="40"/>
    <n v="12.24"/>
    <s v="C0073"/>
    <s v="HarPEr bRowN"/>
    <s v="Delivered"/>
    <x v="6"/>
    <x v="2"/>
    <s v="Harper Brown"/>
    <n v="240"/>
    <n v="73.44"/>
    <n v="166.56"/>
  </r>
  <r>
    <s v="OR0510"/>
    <d v="2024-06-29T00:00:00"/>
    <s v="Jun"/>
    <s v="2024"/>
    <x v="4"/>
    <s v="Gardening"/>
    <n v="10"/>
    <n v="12"/>
    <n v="4.72"/>
    <s v="C0171"/>
    <s v="MiA DAvis"/>
    <s v="Delivered"/>
    <x v="5"/>
    <x v="4"/>
    <s v="Mia Davis"/>
    <n v="120"/>
    <n v="47.199999999999996"/>
    <n v="72.800000000000011"/>
  </r>
  <r>
    <s v="OR0511"/>
    <d v="2024-06-30T00:00:00"/>
    <s v="Jun"/>
    <s v="2024"/>
    <x v="4"/>
    <s v="Gardening"/>
    <n v="4"/>
    <n v="12"/>
    <n v="2.85"/>
    <s v="C0179"/>
    <s v="OLiViA mIlLEr"/>
    <s v="Delivered"/>
    <x v="5"/>
    <x v="4"/>
    <s v="Olivia Miller"/>
    <n v="48"/>
    <n v="11.4"/>
    <n v="36.6"/>
  </r>
  <r>
    <s v="OR0512"/>
    <d v="2024-06-30T00:00:00"/>
    <s v="Jun"/>
    <s v="2024"/>
    <x v="3"/>
    <s v="Kitchenware"/>
    <n v="4"/>
    <n v="15"/>
    <n v="5.4"/>
    <s v="C0093"/>
    <s v="NoAh RODrIguEz"/>
    <s v="Delivered"/>
    <x v="0"/>
    <x v="3"/>
    <s v="Noah Rodriguez"/>
    <n v="60"/>
    <n v="21.6"/>
    <n v="38.4"/>
  </r>
  <r>
    <s v="OR0513"/>
    <d v="2024-06-30T00:00:00"/>
    <s v="Jun"/>
    <s v="2024"/>
    <x v="0"/>
    <s v="Cleaning"/>
    <n v="6"/>
    <n v="10"/>
    <n v="3.63"/>
    <s v="C0183"/>
    <s v="AIDEN davIS"/>
    <s v="Shipped"/>
    <x v="3"/>
    <x v="0"/>
    <s v="Aiden Davis"/>
    <n v="60"/>
    <n v="21.78"/>
    <n v="38.22"/>
  </r>
  <r>
    <s v="OR0514"/>
    <d v="2024-06-30T00:00:00"/>
    <s v="Jun"/>
    <s v="2024"/>
    <x v="2"/>
    <s v="Lighting"/>
    <n v="9"/>
    <n v="40"/>
    <n v="10.5"/>
    <s v="C0168"/>
    <s v="mIa broWn"/>
    <s v="Shipped"/>
    <x v="9"/>
    <x v="2"/>
    <s v="Mia Brown"/>
    <n v="360"/>
    <n v="94.5"/>
    <n v="265.5"/>
  </r>
  <r>
    <s v="OR0515"/>
    <d v="2024-06-30T00:00:00"/>
    <s v="Jun"/>
    <s v="2024"/>
    <x v="1"/>
    <s v="Bags"/>
    <n v="10"/>
    <n v="25"/>
    <n v="9.86"/>
    <s v="C0089"/>
    <s v="LiAM DavIs"/>
    <s v="Delivered"/>
    <x v="9"/>
    <x v="1"/>
    <s v="Liam Davis"/>
    <n v="250"/>
    <n v="98.6"/>
    <n v="151.4"/>
  </r>
  <r>
    <s v="OR0516"/>
    <d v="2024-07-01T00:00:00"/>
    <s v="Jul"/>
    <s v="2024"/>
    <x v="1"/>
    <s v="Bags"/>
    <n v="6"/>
    <n v="25"/>
    <n v="9.43"/>
    <s v="C0023"/>
    <s v="nOAH gARciA"/>
    <s v="Delivered"/>
    <x v="7"/>
    <x v="1"/>
    <s v="Noah Garcia"/>
    <n v="150"/>
    <n v="56.58"/>
    <n v="93.42"/>
  </r>
  <r>
    <s v="OR0517"/>
    <d v="2024-07-01T00:00:00"/>
    <s v="Jul"/>
    <s v="2024"/>
    <x v="1"/>
    <s v="Bags"/>
    <n v="10"/>
    <n v="25"/>
    <n v="6.74"/>
    <s v="C0188"/>
    <s v="LUCAS wiLlIaMS"/>
    <s v="Delivered"/>
    <x v="1"/>
    <x v="1"/>
    <s v="Lucas Williams"/>
    <n v="250"/>
    <n v="67.400000000000006"/>
    <n v="182.6"/>
  </r>
  <r>
    <s v="OR0518"/>
    <d v="2024-07-01T00:00:00"/>
    <s v="Jul"/>
    <s v="2024"/>
    <x v="0"/>
    <s v="Cleaning"/>
    <n v="3"/>
    <n v="10"/>
    <n v="2.65"/>
    <s v="C0194"/>
    <s v="NoaH bROWn"/>
    <s v="Delivered"/>
    <x v="4"/>
    <x v="0"/>
    <s v="Noah Brown"/>
    <n v="30"/>
    <n v="7.9499999999999993"/>
    <n v="22.05"/>
  </r>
  <r>
    <s v="OR0519"/>
    <d v="2024-07-01T00:00:00"/>
    <s v="Jul"/>
    <s v="2024"/>
    <x v="1"/>
    <s v="Bags"/>
    <n v="4"/>
    <n v="25"/>
    <n v="6.09"/>
    <s v="C0022"/>
    <s v="jAmES sMiTH"/>
    <s v="Delivered"/>
    <x v="2"/>
    <x v="1"/>
    <s v="James Smith"/>
    <n v="100"/>
    <n v="24.36"/>
    <n v="75.64"/>
  </r>
  <r>
    <s v="OR0520"/>
    <d v="2024-07-02T00:00:00"/>
    <s v="Jul"/>
    <s v="2024"/>
    <x v="0"/>
    <s v="Cleaning"/>
    <n v="4"/>
    <n v="10"/>
    <n v="3.41"/>
    <s v="C0090"/>
    <s v="masOn jOnes"/>
    <s v="Delivered"/>
    <x v="8"/>
    <x v="0"/>
    <s v="Mason Jones"/>
    <n v="40"/>
    <n v="13.64"/>
    <n v="26.36"/>
  </r>
  <r>
    <s v="OR0521"/>
    <d v="2024-07-02T00:00:00"/>
    <s v="Jul"/>
    <s v="2024"/>
    <x v="2"/>
    <s v="Lighting"/>
    <n v="10"/>
    <n v="40"/>
    <n v="14.88"/>
    <s v="C0053"/>
    <s v="mIa JOhnsON"/>
    <s v="Pending"/>
    <x v="4"/>
    <x v="2"/>
    <s v="Mia Johnson"/>
    <n v="400"/>
    <n v="148.80000000000001"/>
    <n v="251.2"/>
  </r>
  <r>
    <s v="OR0522"/>
    <d v="2024-07-03T00:00:00"/>
    <s v="Jul"/>
    <s v="2024"/>
    <x v="2"/>
    <s v="Lighting"/>
    <n v="8"/>
    <n v="40"/>
    <n v="13.65"/>
    <s v="C0112"/>
    <s v="eLijAh wIlLIAMs"/>
    <s v="Shipped"/>
    <x v="8"/>
    <x v="2"/>
    <s v="Elijah Williams"/>
    <n v="320"/>
    <n v="109.2"/>
    <n v="210.8"/>
  </r>
  <r>
    <s v="OR0523"/>
    <d v="2024-07-03T00:00:00"/>
    <s v="Jul"/>
    <s v="2024"/>
    <x v="1"/>
    <s v="Bags"/>
    <n v="6"/>
    <n v="25"/>
    <n v="5.28"/>
    <s v="C0125"/>
    <s v="lucas BrowN"/>
    <s v="Pending"/>
    <x v="9"/>
    <x v="1"/>
    <s v="Lucas Brown"/>
    <n v="150"/>
    <n v="31.68"/>
    <n v="118.32"/>
  </r>
  <r>
    <s v="OR0524"/>
    <d v="2024-07-03T00:00:00"/>
    <s v="Jul"/>
    <s v="2024"/>
    <x v="1"/>
    <s v="Bags"/>
    <n v="2"/>
    <n v="25"/>
    <n v="8.89"/>
    <s v="C0168"/>
    <s v="mIa broWn"/>
    <s v="Delivered"/>
    <x v="5"/>
    <x v="1"/>
    <s v="Mia Brown"/>
    <n v="50"/>
    <n v="17.78"/>
    <n v="32.22"/>
  </r>
  <r>
    <s v="OR0525"/>
    <d v="2024-07-03T00:00:00"/>
    <s v="Jul"/>
    <s v="2024"/>
    <x v="4"/>
    <s v="Gardening"/>
    <n v="6"/>
    <n v="12"/>
    <n v="4.28"/>
    <s v="C0182"/>
    <s v="AVA MilLEr"/>
    <s v="Returned"/>
    <x v="1"/>
    <x v="4"/>
    <s v="Ava Miller"/>
    <n v="72"/>
    <n v="25.68"/>
    <n v="46.32"/>
  </r>
  <r>
    <s v="OR0526"/>
    <d v="2024-07-04T00:00:00"/>
    <s v="Jul"/>
    <s v="2024"/>
    <x v="0"/>
    <s v="Cleaning"/>
    <n v="8"/>
    <n v="10"/>
    <n v="3.74"/>
    <s v="C0124"/>
    <s v="hArper MIllEr"/>
    <s v="Shipped"/>
    <x v="4"/>
    <x v="0"/>
    <s v="Harper Miller"/>
    <n v="80"/>
    <n v="29.92"/>
    <n v="50.08"/>
  </r>
  <r>
    <s v="OR0527"/>
    <d v="2024-07-04T00:00:00"/>
    <s v="Jul"/>
    <s v="2024"/>
    <x v="1"/>
    <s v="Bags"/>
    <n v="3"/>
    <n v="25"/>
    <n v="5.52"/>
    <s v="C0189"/>
    <s v="mIa milLeR"/>
    <s v="Delivered"/>
    <x v="6"/>
    <x v="1"/>
    <s v="Mia Miller"/>
    <n v="75"/>
    <n v="16.559999999999999"/>
    <n v="58.44"/>
  </r>
  <r>
    <s v="OR0528"/>
    <d v="2024-07-04T00:00:00"/>
    <s v="Jul"/>
    <s v="2024"/>
    <x v="2"/>
    <s v="Lighting"/>
    <n v="6"/>
    <n v="40"/>
    <n v="11.74"/>
    <s v="C0069"/>
    <s v="LiaM GarCia"/>
    <s v="Delivered"/>
    <x v="0"/>
    <x v="2"/>
    <s v="Liam Garcia"/>
    <n v="240"/>
    <n v="70.44"/>
    <n v="169.56"/>
  </r>
  <r>
    <s v="OR0529"/>
    <d v="2024-07-05T00:00:00"/>
    <s v="Jul"/>
    <s v="2024"/>
    <x v="3"/>
    <s v="Kitchenware"/>
    <n v="2"/>
    <n v="15"/>
    <n v="4.2699999999999996"/>
    <s v="C0175"/>
    <s v="Aiden RoDrIGUEz"/>
    <s v="Shipped"/>
    <x v="6"/>
    <x v="3"/>
    <s v="Aiden Rodriguez"/>
    <n v="30"/>
    <n v="8.5399999999999991"/>
    <n v="21.46"/>
  </r>
  <r>
    <s v="OR0530"/>
    <d v="2024-07-05T00:00:00"/>
    <s v="Jul"/>
    <s v="2024"/>
    <x v="1"/>
    <s v="Bags"/>
    <n v="10"/>
    <n v="25"/>
    <n v="9.14"/>
    <s v="C0127"/>
    <s v="NOAH MArtiNEZ"/>
    <s v="Shipped"/>
    <x v="4"/>
    <x v="1"/>
    <s v="Noah Martinez"/>
    <n v="250"/>
    <n v="91.4"/>
    <n v="158.6"/>
  </r>
  <r>
    <s v="OR0531"/>
    <d v="2024-07-05T00:00:00"/>
    <s v="Jul"/>
    <s v="2024"/>
    <x v="2"/>
    <s v="Lighting"/>
    <n v="9"/>
    <n v="40"/>
    <n v="15.55"/>
    <s v="C0007"/>
    <s v="ava BRoWN"/>
    <s v="Delivered"/>
    <x v="4"/>
    <x v="2"/>
    <s v="Ava Brown"/>
    <n v="360"/>
    <n v="139.95000000000002"/>
    <n v="220.04999999999998"/>
  </r>
  <r>
    <s v="OR0532"/>
    <d v="2024-07-05T00:00:00"/>
    <s v="Jul"/>
    <s v="2024"/>
    <x v="2"/>
    <s v="Lighting"/>
    <n v="7"/>
    <n v="40"/>
    <n v="11.99"/>
    <s v="C0197"/>
    <s v="noah wIlliaMS"/>
    <s v="Delivered"/>
    <x v="6"/>
    <x v="2"/>
    <s v="Noah Williams"/>
    <n v="280"/>
    <n v="83.93"/>
    <n v="196.07"/>
  </r>
  <r>
    <s v="OR0533"/>
    <d v="2024-07-06T00:00:00"/>
    <s v="Jul"/>
    <s v="2024"/>
    <x v="3"/>
    <s v="Kitchenware"/>
    <n v="4"/>
    <n v="15"/>
    <n v="4.22"/>
    <s v="C0113"/>
    <s v="EVElYn smitH"/>
    <s v="Pending"/>
    <x v="2"/>
    <x v="3"/>
    <s v="Evelyn Smith"/>
    <n v="60"/>
    <n v="16.88"/>
    <n v="43.120000000000005"/>
  </r>
  <r>
    <s v="OR0534"/>
    <d v="2024-07-07T00:00:00"/>
    <s v="Jul"/>
    <s v="2024"/>
    <x v="4"/>
    <s v="Gardening"/>
    <n v="5"/>
    <n v="12"/>
    <n v="4.4800000000000004"/>
    <s v="C0187"/>
    <s v="avA rODRIgUeZ"/>
    <s v="Pending"/>
    <x v="2"/>
    <x v="4"/>
    <s v="Ava Rodriguez"/>
    <n v="60"/>
    <n v="22.400000000000002"/>
    <n v="37.599999999999994"/>
  </r>
  <r>
    <s v="OR0535"/>
    <d v="2024-07-07T00:00:00"/>
    <s v="Jul"/>
    <s v="2024"/>
    <x v="3"/>
    <s v="Kitchenware"/>
    <n v="2"/>
    <n v="15"/>
    <n v="4.96"/>
    <s v="C0025"/>
    <s v="isABeLlA garcIa"/>
    <s v="Shipped"/>
    <x v="2"/>
    <x v="3"/>
    <s v="Isabella Garcia"/>
    <n v="30"/>
    <n v="9.92"/>
    <n v="20.079999999999998"/>
  </r>
  <r>
    <s v="OR0536"/>
    <d v="2024-07-09T00:00:00"/>
    <s v="Jul"/>
    <s v="2024"/>
    <x v="1"/>
    <s v="Bags"/>
    <n v="5"/>
    <n v="25"/>
    <n v="7.6"/>
    <s v="C0158"/>
    <s v="isABElla jOneS"/>
    <s v="Delivered"/>
    <x v="1"/>
    <x v="1"/>
    <s v="Isabella Jones"/>
    <n v="125"/>
    <n v="38"/>
    <n v="87"/>
  </r>
  <r>
    <s v="OR0537"/>
    <d v="2024-07-10T00:00:00"/>
    <s v="Jul"/>
    <s v="2024"/>
    <x v="4"/>
    <s v="Gardening"/>
    <n v="5"/>
    <n v="12"/>
    <n v="3.87"/>
    <s v="C0098"/>
    <s v="IsAbElLA brOWn"/>
    <s v="Shipped"/>
    <x v="5"/>
    <x v="4"/>
    <s v="Isabella Brown"/>
    <n v="60"/>
    <n v="19.350000000000001"/>
    <n v="40.65"/>
  </r>
  <r>
    <s v="OR0538"/>
    <d v="2024-07-10T00:00:00"/>
    <s v="Jul"/>
    <s v="2024"/>
    <x v="3"/>
    <s v="Kitchenware"/>
    <n v="6"/>
    <n v="15"/>
    <n v="3.58"/>
    <s v="C0051"/>
    <s v="EvELyn MarTinez"/>
    <s v="Delivered"/>
    <x v="8"/>
    <x v="3"/>
    <s v="Evelyn Martinez"/>
    <n v="90"/>
    <n v="21.48"/>
    <n v="68.52"/>
  </r>
  <r>
    <s v="OR0539"/>
    <d v="2024-07-11T00:00:00"/>
    <s v="Jul"/>
    <s v="2024"/>
    <x v="3"/>
    <s v="Kitchenware"/>
    <n v="10"/>
    <n v="15"/>
    <n v="5.77"/>
    <s v="C0044"/>
    <s v="soPHiA DaVIs"/>
    <s v="Delivered"/>
    <x v="8"/>
    <x v="3"/>
    <s v="Sophia Davis"/>
    <n v="150"/>
    <n v="57.699999999999996"/>
    <n v="92.300000000000011"/>
  </r>
  <r>
    <s v="OR0540"/>
    <d v="2024-07-12T00:00:00"/>
    <s v="Jul"/>
    <s v="2024"/>
    <x v="2"/>
    <s v="Lighting"/>
    <n v="3"/>
    <n v="40"/>
    <n v="12.58"/>
    <s v="C0198"/>
    <s v="ELiJAH jOneS"/>
    <s v="Delivered"/>
    <x v="0"/>
    <x v="2"/>
    <s v="Elijah Jones"/>
    <n v="120"/>
    <n v="37.74"/>
    <n v="82.259999999999991"/>
  </r>
  <r>
    <s v="OR0541"/>
    <d v="2024-07-12T00:00:00"/>
    <s v="Jul"/>
    <s v="2024"/>
    <x v="3"/>
    <s v="Kitchenware"/>
    <n v="9"/>
    <n v="15"/>
    <n v="5.0599999999999996"/>
    <s v="C0037"/>
    <s v="AVa dAVIs"/>
    <s v="Pending"/>
    <x v="0"/>
    <x v="3"/>
    <s v="Ava Davis"/>
    <n v="135"/>
    <n v="45.54"/>
    <n v="89.460000000000008"/>
  </r>
  <r>
    <s v="OR0542"/>
    <d v="2024-07-12T00:00:00"/>
    <s v="Jul"/>
    <s v="2024"/>
    <x v="3"/>
    <s v="Kitchenware"/>
    <n v="9"/>
    <n v="15"/>
    <n v="4.67"/>
    <s v="C0125"/>
    <s v="lucas BrowN"/>
    <s v="Delivered"/>
    <x v="9"/>
    <x v="3"/>
    <s v="Lucas Brown"/>
    <n v="135"/>
    <n v="42.03"/>
    <n v="92.97"/>
  </r>
  <r>
    <s v="OR0543"/>
    <d v="2024-07-13T00:00:00"/>
    <s v="Jul"/>
    <s v="2024"/>
    <x v="0"/>
    <s v="Cleaning"/>
    <n v="10"/>
    <n v="10"/>
    <n v="2.2200000000000002"/>
    <s v="C0040"/>
    <s v="amELia milLer"/>
    <s v="Returned"/>
    <x v="2"/>
    <x v="0"/>
    <s v="Amelia Miller"/>
    <n v="100"/>
    <n v="22.200000000000003"/>
    <n v="77.8"/>
  </r>
  <r>
    <s v="OR0544"/>
    <d v="2024-07-14T00:00:00"/>
    <s v="Jul"/>
    <s v="2024"/>
    <x v="0"/>
    <s v="Cleaning"/>
    <n v="2"/>
    <n v="10"/>
    <n v="2.02"/>
    <s v="C0070"/>
    <s v="sOPHIa JOHNSOn"/>
    <s v="Shipped"/>
    <x v="7"/>
    <x v="0"/>
    <s v="Sophia Johnson"/>
    <n v="20"/>
    <n v="4.04"/>
    <n v="15.96"/>
  </r>
  <r>
    <s v="OR0545"/>
    <d v="2024-07-14T00:00:00"/>
    <s v="Jul"/>
    <s v="2024"/>
    <x v="4"/>
    <s v="Gardening"/>
    <n v="5"/>
    <n v="12"/>
    <n v="2.5099999999999998"/>
    <s v="C0103"/>
    <s v="lIam garCia"/>
    <s v="Delivered"/>
    <x v="6"/>
    <x v="4"/>
    <s v="Liam Garcia"/>
    <n v="60"/>
    <n v="12.549999999999999"/>
    <n v="47.45"/>
  </r>
  <r>
    <s v="OR0546"/>
    <d v="2024-07-14T00:00:00"/>
    <s v="Jul"/>
    <s v="2024"/>
    <x v="0"/>
    <s v="Cleaning"/>
    <n v="4"/>
    <n v="10"/>
    <n v="3.9"/>
    <s v="C0146"/>
    <s v="isAbeLla GARCia"/>
    <s v="Shipped"/>
    <x v="2"/>
    <x v="0"/>
    <s v="Isabella Garcia"/>
    <n v="40"/>
    <n v="15.6"/>
    <n v="24.4"/>
  </r>
  <r>
    <s v="OR0547"/>
    <d v="2024-07-14T00:00:00"/>
    <s v="Jul"/>
    <s v="2024"/>
    <x v="2"/>
    <s v="Lighting"/>
    <n v="10"/>
    <n v="40"/>
    <n v="14.94"/>
    <s v="C0118"/>
    <s v="loGAn martInEZ"/>
    <s v="Shipped"/>
    <x v="5"/>
    <x v="2"/>
    <s v="Logan Martinez"/>
    <n v="400"/>
    <n v="149.4"/>
    <n v="250.6"/>
  </r>
  <r>
    <s v="OR0548"/>
    <d v="2024-07-15T00:00:00"/>
    <s v="Jul"/>
    <s v="2024"/>
    <x v="3"/>
    <s v="Kitchenware"/>
    <n v="6"/>
    <n v="15"/>
    <n v="3.49"/>
    <s v="C0104"/>
    <s v="mAsOn roDRiguez"/>
    <s v="Pending"/>
    <x v="3"/>
    <x v="3"/>
    <s v="Mason Rodriguez"/>
    <n v="90"/>
    <n v="20.94"/>
    <n v="69.06"/>
  </r>
  <r>
    <s v="OR0549"/>
    <d v="2024-07-15T00:00:00"/>
    <s v="Jul"/>
    <s v="2024"/>
    <x v="2"/>
    <s v="Lighting"/>
    <n v="1"/>
    <n v="40"/>
    <n v="10.89"/>
    <s v="C0200"/>
    <s v="mASON JOhNSoN"/>
    <s v="Delivered"/>
    <x v="6"/>
    <x v="2"/>
    <s v="Mason Johnson"/>
    <n v="40"/>
    <n v="10.89"/>
    <n v="29.11"/>
  </r>
  <r>
    <s v="OR0550"/>
    <d v="2024-07-15T00:00:00"/>
    <s v="Jul"/>
    <s v="2024"/>
    <x v="1"/>
    <s v="Bags"/>
    <n v="3"/>
    <n v="25"/>
    <n v="6.64"/>
    <s v="C0177"/>
    <s v="MIa MaRtInez"/>
    <s v="Delivered"/>
    <x v="4"/>
    <x v="1"/>
    <s v="Mia Martinez"/>
    <n v="75"/>
    <n v="19.919999999999998"/>
    <n v="55.08"/>
  </r>
  <r>
    <s v="OR0551"/>
    <d v="2024-07-15T00:00:00"/>
    <s v="Jul"/>
    <s v="2024"/>
    <x v="1"/>
    <s v="Bags"/>
    <n v="5"/>
    <n v="25"/>
    <n v="5.76"/>
    <s v="C0131"/>
    <s v="eliJaH MarTIneZ"/>
    <s v="Delivered"/>
    <x v="4"/>
    <x v="1"/>
    <s v="Elijah Martinez"/>
    <n v="125"/>
    <n v="28.799999999999997"/>
    <n v="96.2"/>
  </r>
  <r>
    <s v="OR0552"/>
    <d v="2024-07-15T00:00:00"/>
    <s v="Jul"/>
    <s v="2024"/>
    <x v="3"/>
    <s v="Kitchenware"/>
    <n v="2"/>
    <n v="15"/>
    <n v="5.21"/>
    <s v="C0098"/>
    <s v="IsAbElLA brOWn"/>
    <s v="Delivered"/>
    <x v="1"/>
    <x v="3"/>
    <s v="Isabella Brown"/>
    <n v="30"/>
    <n v="10.42"/>
    <n v="19.579999999999998"/>
  </r>
  <r>
    <s v="OR0553"/>
    <d v="2024-07-16T00:00:00"/>
    <s v="Jul"/>
    <s v="2024"/>
    <x v="0"/>
    <s v="Cleaning"/>
    <n v="3"/>
    <n v="10"/>
    <n v="3.27"/>
    <s v="C0126"/>
    <s v="lUcas SMitH"/>
    <s v="Shipped"/>
    <x v="7"/>
    <x v="0"/>
    <s v="Lucas Smith"/>
    <n v="30"/>
    <n v="9.81"/>
    <n v="20.189999999999998"/>
  </r>
  <r>
    <s v="OR0554"/>
    <d v="2024-07-16T00:00:00"/>
    <s v="Jul"/>
    <s v="2024"/>
    <x v="3"/>
    <s v="Kitchenware"/>
    <n v="4"/>
    <n v="15"/>
    <n v="5.98"/>
    <s v="C0118"/>
    <s v="loGAn martInEZ"/>
    <s v="Delivered"/>
    <x v="4"/>
    <x v="3"/>
    <s v="Logan Martinez"/>
    <n v="60"/>
    <n v="23.92"/>
    <n v="36.08"/>
  </r>
  <r>
    <s v="OR0555"/>
    <d v="2024-07-17T00:00:00"/>
    <s v="Jul"/>
    <s v="2024"/>
    <x v="0"/>
    <s v="Cleaning"/>
    <n v="4"/>
    <n v="10"/>
    <n v="2.38"/>
    <s v="C0050"/>
    <s v="amelia JohnSON"/>
    <s v="Returned"/>
    <x v="1"/>
    <x v="0"/>
    <s v="Amelia Johnson"/>
    <n v="40"/>
    <n v="9.52"/>
    <n v="30.48"/>
  </r>
  <r>
    <s v="OR0556"/>
    <d v="2024-07-17T00:00:00"/>
    <s v="Jul"/>
    <s v="2024"/>
    <x v="3"/>
    <s v="Kitchenware"/>
    <n v="7"/>
    <n v="15"/>
    <n v="4.13"/>
    <s v="C0041"/>
    <s v="Elijah DAVis"/>
    <s v="Delivered"/>
    <x v="9"/>
    <x v="3"/>
    <s v="Elijah Davis"/>
    <n v="105"/>
    <n v="28.91"/>
    <n v="76.09"/>
  </r>
  <r>
    <s v="OR0557"/>
    <d v="2024-07-17T00:00:00"/>
    <s v="Jul"/>
    <s v="2024"/>
    <x v="1"/>
    <s v="Bags"/>
    <n v="5"/>
    <n v="25"/>
    <n v="9.35"/>
    <s v="C0193"/>
    <s v="aVA SmIth"/>
    <s v="Delivered"/>
    <x v="8"/>
    <x v="1"/>
    <s v="Ava Smith"/>
    <n v="125"/>
    <n v="46.75"/>
    <n v="78.25"/>
  </r>
  <r>
    <s v="OR0558"/>
    <d v="2024-07-17T00:00:00"/>
    <s v="Jul"/>
    <s v="2024"/>
    <x v="3"/>
    <s v="Kitchenware"/>
    <n v="8"/>
    <n v="15"/>
    <n v="3.62"/>
    <s v="C0184"/>
    <s v="IsAbELla JohNSoN"/>
    <s v="Returned"/>
    <x v="7"/>
    <x v="3"/>
    <s v="Isabella Johnson"/>
    <n v="120"/>
    <n v="28.96"/>
    <n v="91.039999999999992"/>
  </r>
  <r>
    <s v="OR0559"/>
    <d v="2024-07-18T00:00:00"/>
    <s v="Jul"/>
    <s v="2024"/>
    <x v="1"/>
    <s v="Bags"/>
    <n v="5"/>
    <n v="25"/>
    <n v="8.68"/>
    <s v="C0050"/>
    <s v="amelia JohnSON"/>
    <s v="Delivered"/>
    <x v="0"/>
    <x v="1"/>
    <s v="Amelia Johnson"/>
    <n v="125"/>
    <n v="43.4"/>
    <n v="81.599999999999994"/>
  </r>
  <r>
    <s v="OR0560"/>
    <d v="2024-07-18T00:00:00"/>
    <s v="Jul"/>
    <s v="2024"/>
    <x v="3"/>
    <s v="Kitchenware"/>
    <n v="10"/>
    <n v="15"/>
    <n v="3.4"/>
    <s v="C0015"/>
    <s v="Emma bROwN"/>
    <s v="Pending"/>
    <x v="1"/>
    <x v="3"/>
    <s v="Emma Brown"/>
    <n v="150"/>
    <n v="34"/>
    <n v="116"/>
  </r>
  <r>
    <s v="OR0561"/>
    <d v="2024-07-18T00:00:00"/>
    <s v="Jul"/>
    <s v="2024"/>
    <x v="2"/>
    <s v="Lighting"/>
    <n v="2"/>
    <n v="40"/>
    <n v="9.3000000000000007"/>
    <s v="C0165"/>
    <s v="haRper dAVIs"/>
    <s v="Delivered"/>
    <x v="9"/>
    <x v="2"/>
    <s v="Harper Davis"/>
    <n v="80"/>
    <n v="18.600000000000001"/>
    <n v="61.4"/>
  </r>
  <r>
    <s v="OR0562"/>
    <d v="2024-07-18T00:00:00"/>
    <s v="Jul"/>
    <s v="2024"/>
    <x v="3"/>
    <s v="Kitchenware"/>
    <n v="7"/>
    <n v="15"/>
    <n v="3.65"/>
    <s v="C0019"/>
    <s v="AIDeN MArtIneZ"/>
    <s v="Returned"/>
    <x v="0"/>
    <x v="3"/>
    <s v="Aiden Martinez"/>
    <n v="105"/>
    <n v="25.55"/>
    <n v="79.45"/>
  </r>
  <r>
    <s v="OR0563"/>
    <d v="2024-07-18T00:00:00"/>
    <s v="Jul"/>
    <s v="2024"/>
    <x v="2"/>
    <s v="Lighting"/>
    <n v="2"/>
    <n v="40"/>
    <n v="14.04"/>
    <s v="C0197"/>
    <s v="noah wIlliaMS"/>
    <s v="Shipped"/>
    <x v="3"/>
    <x v="2"/>
    <s v="Noah Williams"/>
    <n v="80"/>
    <n v="28.08"/>
    <n v="51.92"/>
  </r>
  <r>
    <s v="OR0564"/>
    <d v="2024-07-19T00:00:00"/>
    <s v="Jul"/>
    <s v="2024"/>
    <x v="1"/>
    <s v="Bags"/>
    <n v="2"/>
    <n v="25"/>
    <n v="9.57"/>
    <s v="C0002"/>
    <s v="SOpHia BrowN"/>
    <s v="Delivered"/>
    <x v="6"/>
    <x v="1"/>
    <s v="Sophia Brown"/>
    <n v="50"/>
    <n v="19.14"/>
    <n v="30.86"/>
  </r>
  <r>
    <s v="OR0565"/>
    <d v="2024-07-20T00:00:00"/>
    <s v="Jul"/>
    <s v="2024"/>
    <x v="2"/>
    <s v="Lighting"/>
    <n v="3"/>
    <n v="40"/>
    <n v="12.77"/>
    <s v="C0083"/>
    <s v="jAmEs bRown"/>
    <s v="Delivered"/>
    <x v="7"/>
    <x v="2"/>
    <s v="James Brown"/>
    <n v="120"/>
    <n v="38.31"/>
    <n v="81.69"/>
  </r>
  <r>
    <s v="OR0566"/>
    <d v="2024-07-21T00:00:00"/>
    <s v="Jul"/>
    <s v="2024"/>
    <x v="3"/>
    <s v="Kitchenware"/>
    <n v="8"/>
    <n v="15"/>
    <n v="4.2699999999999996"/>
    <s v="C0030"/>
    <s v="cHARLoTTe DAvIs"/>
    <s v="Shipped"/>
    <x v="5"/>
    <x v="3"/>
    <s v="Charlotte Davis"/>
    <n v="120"/>
    <n v="34.159999999999997"/>
    <n v="85.84"/>
  </r>
  <r>
    <s v="OR0567"/>
    <d v="2024-07-21T00:00:00"/>
    <s v="Jul"/>
    <s v="2024"/>
    <x v="1"/>
    <s v="Bags"/>
    <n v="4"/>
    <n v="25"/>
    <n v="8.75"/>
    <s v="C0097"/>
    <s v="OlIVIa GarCIA"/>
    <s v="Delivered"/>
    <x v="5"/>
    <x v="1"/>
    <s v="Olivia Garcia"/>
    <n v="100"/>
    <n v="35"/>
    <n v="65"/>
  </r>
  <r>
    <s v="OR0568"/>
    <d v="2024-07-21T00:00:00"/>
    <s v="Jul"/>
    <s v="2024"/>
    <x v="2"/>
    <s v="Lighting"/>
    <n v="3"/>
    <n v="40"/>
    <n v="9.3699999999999992"/>
    <s v="C0170"/>
    <s v="avA rOdRIguEZ"/>
    <s v="Delivered"/>
    <x v="0"/>
    <x v="2"/>
    <s v="Ava Rodriguez"/>
    <n v="120"/>
    <n v="28.11"/>
    <n v="91.89"/>
  </r>
  <r>
    <s v="OR0569"/>
    <d v="2024-07-22T00:00:00"/>
    <s v="Jul"/>
    <s v="2024"/>
    <x v="2"/>
    <s v="Lighting"/>
    <n v="5"/>
    <n v="40"/>
    <n v="11"/>
    <s v="C0156"/>
    <s v="cHARlottE GArciA"/>
    <s v="Delivered"/>
    <x v="7"/>
    <x v="2"/>
    <s v="Charlotte Garcia"/>
    <n v="200"/>
    <n v="55"/>
    <n v="145"/>
  </r>
  <r>
    <s v="OR0570"/>
    <d v="2024-07-22T00:00:00"/>
    <s v="Jul"/>
    <s v="2024"/>
    <x v="1"/>
    <s v="Bags"/>
    <n v="10"/>
    <n v="25"/>
    <n v="5.0999999999999996"/>
    <s v="C0085"/>
    <s v="eThan mARTIneZ"/>
    <s v="Delivered"/>
    <x v="8"/>
    <x v="1"/>
    <s v="Ethan Martinez"/>
    <n v="250"/>
    <n v="51"/>
    <n v="199"/>
  </r>
  <r>
    <s v="OR0571"/>
    <d v="2024-07-22T00:00:00"/>
    <s v="Jul"/>
    <s v="2024"/>
    <x v="2"/>
    <s v="Lighting"/>
    <n v="8"/>
    <n v="40"/>
    <n v="10.119999999999999"/>
    <s v="C0054"/>
    <s v="IsabELLA RoDRIgUEz"/>
    <s v="Delivered"/>
    <x v="9"/>
    <x v="2"/>
    <s v="Isabella Rodriguez"/>
    <n v="320"/>
    <n v="80.959999999999994"/>
    <n v="239.04000000000002"/>
  </r>
  <r>
    <s v="OR0572"/>
    <d v="2024-07-23T00:00:00"/>
    <s v="Jul"/>
    <s v="2024"/>
    <x v="3"/>
    <s v="Kitchenware"/>
    <n v="7"/>
    <n v="15"/>
    <n v="5.88"/>
    <s v="C0119"/>
    <s v="mAson ROdrigUEz"/>
    <s v="Pending"/>
    <x v="0"/>
    <x v="3"/>
    <s v="Mason Rodriguez"/>
    <n v="105"/>
    <n v="41.16"/>
    <n v="63.84"/>
  </r>
  <r>
    <s v="OR0573"/>
    <d v="2024-07-23T00:00:00"/>
    <s v="Jul"/>
    <s v="2024"/>
    <x v="0"/>
    <s v="Cleaning"/>
    <n v="1"/>
    <n v="10"/>
    <n v="2.21"/>
    <s v="C0083"/>
    <s v="jAmEs bRown"/>
    <s v="Delivered"/>
    <x v="1"/>
    <x v="0"/>
    <s v="James Brown"/>
    <n v="10"/>
    <n v="2.21"/>
    <n v="7.79"/>
  </r>
  <r>
    <s v="OR0574"/>
    <d v="2024-07-23T00:00:00"/>
    <s v="Jul"/>
    <s v="2024"/>
    <x v="2"/>
    <s v="Lighting"/>
    <n v="3"/>
    <n v="40"/>
    <n v="8.3800000000000008"/>
    <s v="C0086"/>
    <s v="OlIVER johnsOn"/>
    <s v="Delivered"/>
    <x v="4"/>
    <x v="2"/>
    <s v="Oliver Johnson"/>
    <n v="120"/>
    <n v="25.14"/>
    <n v="94.86"/>
  </r>
  <r>
    <s v="OR0575"/>
    <d v="2024-07-23T00:00:00"/>
    <s v="Jul"/>
    <s v="2024"/>
    <x v="4"/>
    <s v="Gardening"/>
    <n v="6"/>
    <n v="12"/>
    <n v="2.68"/>
    <s v="C0149"/>
    <s v="soPhiA rODriGuEZ"/>
    <s v="Delivered"/>
    <x v="0"/>
    <x v="4"/>
    <s v="Sophia Rodriguez"/>
    <n v="72"/>
    <n v="16.080000000000002"/>
    <n v="55.92"/>
  </r>
  <r>
    <s v="OR0576"/>
    <d v="2024-07-25T00:00:00"/>
    <s v="Jul"/>
    <s v="2024"/>
    <x v="1"/>
    <s v="Bags"/>
    <n v="8"/>
    <n v="25"/>
    <n v="6.6"/>
    <s v="C0187"/>
    <s v="avA rODRIgUeZ"/>
    <s v="Delivered"/>
    <x v="2"/>
    <x v="1"/>
    <s v="Ava Rodriguez"/>
    <n v="200"/>
    <n v="52.8"/>
    <n v="147.19999999999999"/>
  </r>
  <r>
    <s v="OR0577"/>
    <d v="2024-07-25T00:00:00"/>
    <s v="Jul"/>
    <s v="2024"/>
    <x v="2"/>
    <s v="Lighting"/>
    <n v="4"/>
    <n v="40"/>
    <n v="14.82"/>
    <s v="C0008"/>
    <s v="NoAh wiLLiaMs"/>
    <s v="Delivered"/>
    <x v="1"/>
    <x v="2"/>
    <s v="Noah Williams"/>
    <n v="160"/>
    <n v="59.28"/>
    <n v="100.72"/>
  </r>
  <r>
    <s v="OR0578"/>
    <d v="2024-07-25T00:00:00"/>
    <s v="Jul"/>
    <s v="2024"/>
    <x v="1"/>
    <s v="Bags"/>
    <n v="7"/>
    <n v="25"/>
    <n v="8.67"/>
    <s v="C0178"/>
    <s v="LucAS gARCia"/>
    <s v="Shipped"/>
    <x v="3"/>
    <x v="1"/>
    <s v="Lucas Garcia"/>
    <n v="175"/>
    <n v="60.69"/>
    <n v="114.31"/>
  </r>
  <r>
    <s v="OR0579"/>
    <d v="2024-07-25T00:00:00"/>
    <s v="Jul"/>
    <s v="2024"/>
    <x v="3"/>
    <s v="Kitchenware"/>
    <n v="8"/>
    <n v="15"/>
    <n v="5.97"/>
    <s v="C0147"/>
    <s v="LuCaS williAmS"/>
    <s v="Delivered"/>
    <x v="3"/>
    <x v="3"/>
    <s v="Lucas Williams"/>
    <n v="120"/>
    <n v="47.76"/>
    <n v="72.240000000000009"/>
  </r>
  <r>
    <s v="OR0580"/>
    <d v="2024-07-25T00:00:00"/>
    <s v="Jul"/>
    <s v="2024"/>
    <x v="4"/>
    <s v="Gardening"/>
    <n v="4"/>
    <n v="12"/>
    <n v="3.9"/>
    <s v="C0173"/>
    <s v="aMEliA MaRTiNez"/>
    <s v="Delivered"/>
    <x v="1"/>
    <x v="4"/>
    <s v="Amelia Martinez"/>
    <n v="48"/>
    <n v="15.6"/>
    <n v="32.4"/>
  </r>
  <r>
    <s v="OR0581"/>
    <d v="2024-07-25T00:00:00"/>
    <s v="Jul"/>
    <s v="2024"/>
    <x v="0"/>
    <s v="Cleaning"/>
    <n v="6"/>
    <n v="10"/>
    <n v="3.16"/>
    <s v="C0177"/>
    <s v="MIa MaRtInez"/>
    <s v="Delivered"/>
    <x v="4"/>
    <x v="0"/>
    <s v="Mia Martinez"/>
    <n v="60"/>
    <n v="18.96"/>
    <n v="41.04"/>
  </r>
  <r>
    <s v="OR0582"/>
    <d v="2024-07-25T00:00:00"/>
    <s v="Jul"/>
    <s v="2024"/>
    <x v="2"/>
    <s v="Lighting"/>
    <n v="3"/>
    <n v="40"/>
    <n v="11.05"/>
    <s v="C0040"/>
    <s v="amELia milLer"/>
    <s v="Shipped"/>
    <x v="7"/>
    <x v="2"/>
    <s v="Amelia Miller"/>
    <n v="120"/>
    <n v="33.150000000000006"/>
    <n v="86.85"/>
  </r>
  <r>
    <s v="OR0583"/>
    <d v="2024-07-26T00:00:00"/>
    <s v="Jul"/>
    <s v="2024"/>
    <x v="2"/>
    <s v="Lighting"/>
    <n v="5"/>
    <n v="40"/>
    <n v="12.94"/>
    <s v="C0057"/>
    <s v="EvElyn MiLLeR"/>
    <s v="Delivered"/>
    <x v="2"/>
    <x v="2"/>
    <s v="Evelyn Miller"/>
    <n v="200"/>
    <n v="64.7"/>
    <n v="135.30000000000001"/>
  </r>
  <r>
    <s v="OR0584"/>
    <d v="2024-07-26T00:00:00"/>
    <s v="Jul"/>
    <s v="2024"/>
    <x v="0"/>
    <s v="Cleaning"/>
    <n v="3"/>
    <n v="10"/>
    <n v="2.02"/>
    <s v="C0105"/>
    <s v="elIjah DavIS"/>
    <s v="Shipped"/>
    <x v="0"/>
    <x v="0"/>
    <s v="Elijah Davis"/>
    <n v="30"/>
    <n v="6.0600000000000005"/>
    <n v="23.939999999999998"/>
  </r>
  <r>
    <s v="OR0585"/>
    <d v="2024-07-27T00:00:00"/>
    <s v="Jul"/>
    <s v="2024"/>
    <x v="2"/>
    <s v="Lighting"/>
    <n v="6"/>
    <n v="40"/>
    <n v="13.06"/>
    <s v="C0087"/>
    <s v="emmA DaviS"/>
    <s v="Delivered"/>
    <x v="2"/>
    <x v="2"/>
    <s v="Emma Davis"/>
    <n v="240"/>
    <n v="78.36"/>
    <n v="161.63999999999999"/>
  </r>
  <r>
    <s v="OR0586"/>
    <d v="2024-07-27T00:00:00"/>
    <s v="Jul"/>
    <s v="2024"/>
    <x v="1"/>
    <s v="Bags"/>
    <n v="3"/>
    <n v="25"/>
    <n v="5.33"/>
    <s v="C0048"/>
    <s v="ELIJah bROwn"/>
    <s v="Delivered"/>
    <x v="3"/>
    <x v="1"/>
    <s v="Elijah Brown"/>
    <n v="75"/>
    <n v="15.99"/>
    <n v="59.01"/>
  </r>
  <r>
    <s v="OR0587"/>
    <d v="2024-07-27T00:00:00"/>
    <s v="Jul"/>
    <s v="2024"/>
    <x v="3"/>
    <s v="Kitchenware"/>
    <n v="6"/>
    <n v="15"/>
    <n v="5.32"/>
    <s v="C0146"/>
    <s v="isAbeLla GARCia"/>
    <s v="Delivered"/>
    <x v="2"/>
    <x v="3"/>
    <s v="Isabella Garcia"/>
    <n v="90"/>
    <n v="31.92"/>
    <n v="58.08"/>
  </r>
  <r>
    <s v="OR0588"/>
    <d v="2024-07-28T00:00:00"/>
    <s v="Jul"/>
    <s v="2024"/>
    <x v="1"/>
    <s v="Bags"/>
    <n v="8"/>
    <n v="25"/>
    <n v="7.98"/>
    <s v="C0150"/>
    <s v="NOAh roDrigUEz"/>
    <s v="Delivered"/>
    <x v="0"/>
    <x v="1"/>
    <s v="Noah Rodriguez"/>
    <n v="200"/>
    <n v="63.84"/>
    <n v="136.16"/>
  </r>
  <r>
    <s v="OR0589"/>
    <d v="2024-07-30T00:00:00"/>
    <s v="Jul"/>
    <s v="2024"/>
    <x v="3"/>
    <s v="Kitchenware"/>
    <n v="9"/>
    <n v="15"/>
    <n v="5.59"/>
    <s v="C0140"/>
    <s v="AIdeN SMiTh"/>
    <s v="Delivered"/>
    <x v="4"/>
    <x v="3"/>
    <s v="Aiden Smith"/>
    <n v="135"/>
    <n v="50.31"/>
    <n v="84.69"/>
  </r>
  <r>
    <s v="OR0590"/>
    <d v="2024-07-30T00:00:00"/>
    <s v="Jul"/>
    <s v="2024"/>
    <x v="2"/>
    <s v="Lighting"/>
    <n v="10"/>
    <n v="40"/>
    <n v="15.91"/>
    <s v="C0128"/>
    <s v="jamEs wILLIAmS"/>
    <s v="Delivered"/>
    <x v="6"/>
    <x v="2"/>
    <s v="James Williams"/>
    <n v="400"/>
    <n v="159.1"/>
    <n v="240.9"/>
  </r>
  <r>
    <s v="OR0591"/>
    <d v="2024-07-31T00:00:00"/>
    <s v="Jul"/>
    <s v="2024"/>
    <x v="3"/>
    <s v="Kitchenware"/>
    <n v="9"/>
    <n v="15"/>
    <n v="5.14"/>
    <s v="C0142"/>
    <s v="haRpeR GArCiA"/>
    <s v="Delivered"/>
    <x v="3"/>
    <x v="3"/>
    <s v="Harper Garcia"/>
    <n v="135"/>
    <n v="46.26"/>
    <n v="88.740000000000009"/>
  </r>
  <r>
    <s v="OR0592"/>
    <d v="2024-08-01T00:00:00"/>
    <s v="Aug"/>
    <s v="2024"/>
    <x v="1"/>
    <s v="Bags"/>
    <n v="2"/>
    <n v="25"/>
    <n v="8.4"/>
    <s v="C0038"/>
    <s v="Noah MARtINez"/>
    <s v="Delivered"/>
    <x v="4"/>
    <x v="1"/>
    <s v="Noah Martinez"/>
    <n v="50"/>
    <n v="16.8"/>
    <n v="33.200000000000003"/>
  </r>
  <r>
    <s v="OR0593"/>
    <d v="2024-08-01T00:00:00"/>
    <s v="Aug"/>
    <s v="2024"/>
    <x v="3"/>
    <s v="Kitchenware"/>
    <n v="2"/>
    <n v="15"/>
    <n v="4.3099999999999996"/>
    <s v="C0062"/>
    <s v="emma dAviS"/>
    <s v="Returned"/>
    <x v="2"/>
    <x v="3"/>
    <s v="Emma Davis"/>
    <n v="30"/>
    <n v="8.6199999999999992"/>
    <n v="21.380000000000003"/>
  </r>
  <r>
    <s v="OR0594"/>
    <d v="2024-08-01T00:00:00"/>
    <s v="Aug"/>
    <s v="2024"/>
    <x v="2"/>
    <s v="Lighting"/>
    <n v="9"/>
    <n v="40"/>
    <n v="11.09"/>
    <s v="C0149"/>
    <s v="soPhiA rODriGuEZ"/>
    <s v="Delivered"/>
    <x v="2"/>
    <x v="2"/>
    <s v="Sophia Rodriguez"/>
    <n v="360"/>
    <n v="99.81"/>
    <n v="260.19"/>
  </r>
  <r>
    <s v="OR0595"/>
    <d v="2024-08-03T00:00:00"/>
    <s v="Aug"/>
    <s v="2024"/>
    <x v="4"/>
    <s v="Gardening"/>
    <n v="2"/>
    <n v="12"/>
    <n v="3.35"/>
    <s v="C0025"/>
    <s v="isABeLlA garcIa"/>
    <s v="Pending"/>
    <x v="8"/>
    <x v="4"/>
    <s v="Isabella Garcia"/>
    <n v="24"/>
    <n v="6.7"/>
    <n v="17.3"/>
  </r>
  <r>
    <s v="OR0596"/>
    <d v="2024-08-04T00:00:00"/>
    <s v="Aug"/>
    <s v="2024"/>
    <x v="4"/>
    <s v="Gardening"/>
    <n v="9"/>
    <n v="12"/>
    <n v="4.04"/>
    <s v="C0014"/>
    <s v="CHARlOtTe GArCIA"/>
    <s v="Shipped"/>
    <x v="9"/>
    <x v="4"/>
    <s v="Charlotte Garcia"/>
    <n v="108"/>
    <n v="36.36"/>
    <n v="71.64"/>
  </r>
  <r>
    <s v="OR0597"/>
    <d v="2024-08-04T00:00:00"/>
    <s v="Aug"/>
    <s v="2024"/>
    <x v="1"/>
    <s v="Bags"/>
    <n v="2"/>
    <n v="25"/>
    <n v="7.09"/>
    <s v="C0107"/>
    <s v="MAson DAVIs"/>
    <s v="Delivered"/>
    <x v="4"/>
    <x v="1"/>
    <s v="Mason Davis"/>
    <n v="50"/>
    <n v="14.18"/>
    <n v="35.82"/>
  </r>
  <r>
    <s v="OR0598"/>
    <d v="2024-08-04T00:00:00"/>
    <s v="Aug"/>
    <s v="2024"/>
    <x v="1"/>
    <s v="Bags"/>
    <n v="7"/>
    <n v="25"/>
    <n v="5.54"/>
    <s v="C0020"/>
    <s v="JAmES joNeS"/>
    <s v="Delivered"/>
    <x v="7"/>
    <x v="1"/>
    <s v="James Jones"/>
    <n v="175"/>
    <n v="38.78"/>
    <n v="136.22"/>
  </r>
  <r>
    <s v="OR0599"/>
    <d v="2024-08-04T00:00:00"/>
    <s v="Aug"/>
    <s v="2024"/>
    <x v="2"/>
    <s v="Lighting"/>
    <n v="5"/>
    <n v="40"/>
    <n v="8.2799999999999994"/>
    <s v="C0015"/>
    <s v="Emma bROwN"/>
    <s v="Shipped"/>
    <x v="7"/>
    <x v="2"/>
    <s v="Emma Brown"/>
    <n v="200"/>
    <n v="41.4"/>
    <n v="158.6"/>
  </r>
  <r>
    <s v="OR0600"/>
    <d v="2024-08-05T00:00:00"/>
    <s v="Aug"/>
    <s v="2024"/>
    <x v="1"/>
    <s v="Bags"/>
    <n v="8"/>
    <n v="25"/>
    <n v="9.98"/>
    <s v="C0181"/>
    <s v="OlIvIA GARcia"/>
    <s v="Shipped"/>
    <x v="9"/>
    <x v="1"/>
    <s v="Olivia Garcia"/>
    <n v="200"/>
    <n v="79.84"/>
    <n v="120.16"/>
  </r>
  <r>
    <s v="OR0601"/>
    <d v="2024-08-05T00:00:00"/>
    <s v="Aug"/>
    <s v="2024"/>
    <x v="3"/>
    <s v="Kitchenware"/>
    <n v="3"/>
    <n v="15"/>
    <n v="3.84"/>
    <s v="C0048"/>
    <s v="ELIJah bROwn"/>
    <s v="Shipped"/>
    <x v="6"/>
    <x v="3"/>
    <s v="Elijah Brown"/>
    <n v="45"/>
    <n v="11.52"/>
    <n v="33.480000000000004"/>
  </r>
  <r>
    <s v="OR0602"/>
    <d v="2024-08-05T00:00:00"/>
    <s v="Aug"/>
    <s v="2024"/>
    <x v="3"/>
    <s v="Kitchenware"/>
    <n v="1"/>
    <n v="15"/>
    <n v="4.22"/>
    <s v="C0135"/>
    <s v="HArPeR DavIs"/>
    <s v="Delivered"/>
    <x v="6"/>
    <x v="3"/>
    <s v="Harper Davis"/>
    <n v="15"/>
    <n v="4.22"/>
    <n v="10.780000000000001"/>
  </r>
  <r>
    <s v="OR0603"/>
    <d v="2024-08-05T00:00:00"/>
    <s v="Aug"/>
    <s v="2024"/>
    <x v="4"/>
    <s v="Gardening"/>
    <n v="6"/>
    <n v="12"/>
    <n v="3.28"/>
    <s v="C0111"/>
    <s v="emMA dAVIs"/>
    <s v="Delivered"/>
    <x v="7"/>
    <x v="4"/>
    <s v="Emma Davis"/>
    <n v="72"/>
    <n v="19.68"/>
    <n v="52.32"/>
  </r>
  <r>
    <s v="OR0604"/>
    <d v="2024-08-06T00:00:00"/>
    <s v="Aug"/>
    <s v="2024"/>
    <x v="3"/>
    <s v="Kitchenware"/>
    <n v="1"/>
    <n v="15"/>
    <n v="3.96"/>
    <s v="C0074"/>
    <s v="EMMa garcIA"/>
    <s v="Delivered"/>
    <x v="1"/>
    <x v="3"/>
    <s v="Emma Garcia"/>
    <n v="15"/>
    <n v="3.96"/>
    <n v="11.04"/>
  </r>
  <r>
    <s v="OR0605"/>
    <d v="2024-08-06T00:00:00"/>
    <s v="Aug"/>
    <s v="2024"/>
    <x v="2"/>
    <s v="Lighting"/>
    <n v="10"/>
    <n v="40"/>
    <n v="12.88"/>
    <s v="C0049"/>
    <s v="AmElIA jOHNSon"/>
    <s v="Delivered"/>
    <x v="4"/>
    <x v="2"/>
    <s v="Amelia Johnson"/>
    <n v="400"/>
    <n v="128.80000000000001"/>
    <n v="271.2"/>
  </r>
  <r>
    <s v="OR0606"/>
    <d v="2024-08-06T00:00:00"/>
    <s v="Aug"/>
    <s v="2024"/>
    <x v="4"/>
    <s v="Gardening"/>
    <n v="9"/>
    <n v="12"/>
    <n v="4.04"/>
    <s v="C0184"/>
    <s v="IsAbELla JohNSoN"/>
    <s v="Delivered"/>
    <x v="6"/>
    <x v="4"/>
    <s v="Isabella Johnson"/>
    <n v="108"/>
    <n v="36.36"/>
    <n v="71.64"/>
  </r>
  <r>
    <s v="OR0607"/>
    <d v="2024-08-06T00:00:00"/>
    <s v="Aug"/>
    <s v="2024"/>
    <x v="4"/>
    <s v="Gardening"/>
    <n v="3"/>
    <n v="12"/>
    <n v="2.83"/>
    <s v="C0106"/>
    <s v="aVA MartINez"/>
    <s v="Returned"/>
    <x v="1"/>
    <x v="4"/>
    <s v="Ava Martinez"/>
    <n v="36"/>
    <n v="8.49"/>
    <n v="27.509999999999998"/>
  </r>
  <r>
    <s v="OR0608"/>
    <d v="2024-08-06T00:00:00"/>
    <s v="Aug"/>
    <s v="2024"/>
    <x v="1"/>
    <s v="Bags"/>
    <n v="9"/>
    <n v="25"/>
    <n v="9.89"/>
    <s v="C0139"/>
    <s v="AmELIa GARCIa"/>
    <s v="Delivered"/>
    <x v="8"/>
    <x v="1"/>
    <s v="Amelia Garcia"/>
    <n v="225"/>
    <n v="89.01"/>
    <n v="135.99"/>
  </r>
  <r>
    <s v="OR0609"/>
    <d v="2024-08-06T00:00:00"/>
    <s v="Aug"/>
    <s v="2024"/>
    <x v="0"/>
    <s v="Cleaning"/>
    <n v="6"/>
    <n v="10"/>
    <n v="3.93"/>
    <s v="C0047"/>
    <s v="oLiver jOHNSoN"/>
    <s v="Shipped"/>
    <x v="4"/>
    <x v="0"/>
    <s v="Oliver Johnson"/>
    <n v="60"/>
    <n v="23.580000000000002"/>
    <n v="36.42"/>
  </r>
  <r>
    <s v="OR0610"/>
    <d v="2024-08-07T00:00:00"/>
    <s v="Aug"/>
    <s v="2024"/>
    <x v="0"/>
    <s v="Cleaning"/>
    <n v="5"/>
    <n v="10"/>
    <n v="3.41"/>
    <s v="C0047"/>
    <s v="oLiver jOHNSoN"/>
    <s v="Shipped"/>
    <x v="5"/>
    <x v="0"/>
    <s v="Oliver Johnson"/>
    <n v="50"/>
    <n v="17.05"/>
    <n v="32.950000000000003"/>
  </r>
  <r>
    <s v="OR0611"/>
    <d v="2024-08-08T00:00:00"/>
    <s v="Aug"/>
    <s v="2024"/>
    <x v="3"/>
    <s v="Kitchenware"/>
    <n v="10"/>
    <n v="15"/>
    <n v="5.3"/>
    <s v="C0073"/>
    <s v="HarPEr bRowN"/>
    <s v="Delivered"/>
    <x v="9"/>
    <x v="3"/>
    <s v="Harper Brown"/>
    <n v="150"/>
    <n v="53"/>
    <n v="97"/>
  </r>
  <r>
    <s v="OR0612"/>
    <d v="2024-08-08T00:00:00"/>
    <s v="Aug"/>
    <s v="2024"/>
    <x v="4"/>
    <s v="Gardening"/>
    <n v="10"/>
    <n v="12"/>
    <n v="3.43"/>
    <s v="C0066"/>
    <s v="JaMeS garcIA"/>
    <s v="Delivered"/>
    <x v="7"/>
    <x v="4"/>
    <s v="James Garcia"/>
    <n v="120"/>
    <n v="34.300000000000004"/>
    <n v="85.699999999999989"/>
  </r>
  <r>
    <s v="OR0613"/>
    <d v="2024-08-08T00:00:00"/>
    <s v="Aug"/>
    <s v="2024"/>
    <x v="4"/>
    <s v="Gardening"/>
    <n v="4"/>
    <n v="12"/>
    <n v="4.12"/>
    <s v="C0043"/>
    <s v="logan roDRIgUEZ"/>
    <s v="Returned"/>
    <x v="8"/>
    <x v="4"/>
    <s v="Logan Rodriguez"/>
    <n v="48"/>
    <n v="16.48"/>
    <n v="31.52"/>
  </r>
  <r>
    <s v="OR0614"/>
    <d v="2024-08-08T00:00:00"/>
    <s v="Aug"/>
    <s v="2024"/>
    <x v="3"/>
    <s v="Kitchenware"/>
    <n v="8"/>
    <n v="15"/>
    <n v="4.28"/>
    <s v="C0091"/>
    <s v="aIDen WIlliAMs"/>
    <s v="Delivered"/>
    <x v="6"/>
    <x v="3"/>
    <s v="Aiden Williams"/>
    <n v="120"/>
    <n v="34.24"/>
    <n v="85.759999999999991"/>
  </r>
  <r>
    <s v="OR0615"/>
    <d v="2024-08-09T00:00:00"/>
    <s v="Aug"/>
    <s v="2024"/>
    <x v="2"/>
    <s v="Lighting"/>
    <n v="1"/>
    <n v="40"/>
    <n v="14.6"/>
    <s v="C0032"/>
    <s v="olIVER JONes"/>
    <s v="Pending"/>
    <x v="6"/>
    <x v="2"/>
    <s v="Oliver Jones"/>
    <n v="40"/>
    <n v="14.6"/>
    <n v="25.4"/>
  </r>
  <r>
    <s v="OR0616"/>
    <d v="2024-08-09T00:00:00"/>
    <s v="Aug"/>
    <s v="2024"/>
    <x v="4"/>
    <s v="Gardening"/>
    <n v="1"/>
    <n v="12"/>
    <n v="3.32"/>
    <s v="C0170"/>
    <s v="avA rOdRIguEZ"/>
    <s v="Shipped"/>
    <x v="1"/>
    <x v="4"/>
    <s v="Ava Rodriguez"/>
    <n v="12"/>
    <n v="3.32"/>
    <n v="8.68"/>
  </r>
  <r>
    <s v="OR0617"/>
    <d v="2024-08-09T00:00:00"/>
    <s v="Aug"/>
    <s v="2024"/>
    <x v="4"/>
    <s v="Gardening"/>
    <n v="8"/>
    <n v="12"/>
    <n v="2.92"/>
    <s v="C0067"/>
    <s v="lOGan SMITh"/>
    <s v="Shipped"/>
    <x v="0"/>
    <x v="4"/>
    <s v="Logan Smith"/>
    <n v="96"/>
    <n v="23.36"/>
    <n v="72.64"/>
  </r>
  <r>
    <s v="OR0618"/>
    <d v="2024-08-10T00:00:00"/>
    <s v="Aug"/>
    <s v="2024"/>
    <x v="0"/>
    <s v="Cleaning"/>
    <n v="6"/>
    <n v="10"/>
    <n v="2.2000000000000002"/>
    <s v="C0141"/>
    <s v="eVeLYn mARtiNez"/>
    <s v="Delivered"/>
    <x v="2"/>
    <x v="0"/>
    <s v="Evelyn Martinez"/>
    <n v="60"/>
    <n v="13.200000000000001"/>
    <n v="46.8"/>
  </r>
  <r>
    <s v="OR0619"/>
    <d v="2024-08-11T00:00:00"/>
    <s v="Aug"/>
    <s v="2024"/>
    <x v="2"/>
    <s v="Lighting"/>
    <n v="5"/>
    <n v="40"/>
    <n v="11.64"/>
    <s v="C0116"/>
    <s v="liAM jONes"/>
    <s v="Shipped"/>
    <x v="1"/>
    <x v="2"/>
    <s v="Liam Jones"/>
    <n v="200"/>
    <n v="58.2"/>
    <n v="141.80000000000001"/>
  </r>
  <r>
    <s v="OR0620"/>
    <d v="2024-08-11T00:00:00"/>
    <s v="Aug"/>
    <s v="2024"/>
    <x v="0"/>
    <s v="Cleaning"/>
    <n v="3"/>
    <n v="10"/>
    <n v="2.54"/>
    <s v="C0165"/>
    <s v="haRper dAVIs"/>
    <s v="Delivered"/>
    <x v="3"/>
    <x v="0"/>
    <s v="Harper Davis"/>
    <n v="30"/>
    <n v="7.62"/>
    <n v="22.38"/>
  </r>
  <r>
    <s v="OR0621"/>
    <d v="2024-08-12T00:00:00"/>
    <s v="Aug"/>
    <s v="2024"/>
    <x v="1"/>
    <s v="Bags"/>
    <n v="5"/>
    <n v="25"/>
    <n v="9.66"/>
    <s v="C0036"/>
    <s v="iSaBElLA MILLER"/>
    <s v="Shipped"/>
    <x v="4"/>
    <x v="1"/>
    <s v="Isabella Miller"/>
    <n v="125"/>
    <n v="48.3"/>
    <n v="76.7"/>
  </r>
  <r>
    <s v="OR0622"/>
    <d v="2024-08-12T00:00:00"/>
    <s v="Aug"/>
    <s v="2024"/>
    <x v="3"/>
    <s v="Kitchenware"/>
    <n v="1"/>
    <n v="15"/>
    <n v="4.66"/>
    <s v="C0156"/>
    <s v="cHARlottE GArciA"/>
    <s v="Delivered"/>
    <x v="8"/>
    <x v="3"/>
    <s v="Charlotte Garcia"/>
    <n v="15"/>
    <n v="4.66"/>
    <n v="10.34"/>
  </r>
  <r>
    <s v="OR0623"/>
    <d v="2024-08-13T00:00:00"/>
    <s v="Aug"/>
    <s v="2024"/>
    <x v="4"/>
    <s v="Gardening"/>
    <n v="10"/>
    <n v="12"/>
    <n v="3.4"/>
    <s v="C0044"/>
    <s v="soPHiA DaVIs"/>
    <s v="Delivered"/>
    <x v="6"/>
    <x v="4"/>
    <s v="Sophia Davis"/>
    <n v="120"/>
    <n v="34"/>
    <n v="86"/>
  </r>
  <r>
    <s v="OR0624"/>
    <d v="2024-08-13T00:00:00"/>
    <s v="Aug"/>
    <s v="2024"/>
    <x v="2"/>
    <s v="Lighting"/>
    <n v="9"/>
    <n v="40"/>
    <n v="10.210000000000001"/>
    <s v="C0147"/>
    <s v="LuCaS williAmS"/>
    <s v="Delivered"/>
    <x v="3"/>
    <x v="2"/>
    <s v="Lucas Williams"/>
    <n v="360"/>
    <n v="91.890000000000015"/>
    <n v="268.11"/>
  </r>
  <r>
    <s v="OR0625"/>
    <d v="2024-08-13T00:00:00"/>
    <s v="Aug"/>
    <s v="2024"/>
    <x v="1"/>
    <s v="Bags"/>
    <n v="3"/>
    <n v="25"/>
    <n v="8.93"/>
    <s v="C0061"/>
    <s v="AiDEn miLleR"/>
    <s v="Shipped"/>
    <x v="6"/>
    <x v="1"/>
    <s v="Aiden Miller"/>
    <n v="75"/>
    <n v="26.79"/>
    <n v="48.21"/>
  </r>
  <r>
    <s v="OR0626"/>
    <d v="2024-08-13T00:00:00"/>
    <s v="Aug"/>
    <s v="2024"/>
    <x v="4"/>
    <s v="Gardening"/>
    <n v="3"/>
    <n v="12"/>
    <n v="2.89"/>
    <s v="C0056"/>
    <s v="olIvia jonES"/>
    <s v="Pending"/>
    <x v="2"/>
    <x v="4"/>
    <s v="Olivia Jones"/>
    <n v="36"/>
    <n v="8.67"/>
    <n v="27.33"/>
  </r>
  <r>
    <s v="OR0627"/>
    <d v="2024-08-13T00:00:00"/>
    <s v="Aug"/>
    <s v="2024"/>
    <x v="4"/>
    <s v="Gardening"/>
    <n v="9"/>
    <n v="12"/>
    <n v="3.61"/>
    <s v="C0170"/>
    <s v="avA rOdRIguEZ"/>
    <s v="Delivered"/>
    <x v="6"/>
    <x v="4"/>
    <s v="Ava Rodriguez"/>
    <n v="108"/>
    <n v="32.49"/>
    <n v="75.509999999999991"/>
  </r>
  <r>
    <s v="OR0628"/>
    <d v="2024-08-14T00:00:00"/>
    <s v="Aug"/>
    <s v="2024"/>
    <x v="2"/>
    <s v="Lighting"/>
    <n v="3"/>
    <n v="40"/>
    <n v="10.51"/>
    <s v="C0070"/>
    <s v="sOPHIa JOHNSOn"/>
    <s v="Delivered"/>
    <x v="6"/>
    <x v="2"/>
    <s v="Sophia Johnson"/>
    <n v="120"/>
    <n v="31.53"/>
    <n v="88.47"/>
  </r>
  <r>
    <s v="OR0629"/>
    <d v="2024-08-14T00:00:00"/>
    <s v="Aug"/>
    <s v="2024"/>
    <x v="0"/>
    <s v="Cleaning"/>
    <n v="4"/>
    <n v="10"/>
    <n v="3.97"/>
    <s v="C0109"/>
    <s v="amEliA jOHNSOn"/>
    <s v="Delivered"/>
    <x v="5"/>
    <x v="0"/>
    <s v="Amelia Johnson"/>
    <n v="40"/>
    <n v="15.88"/>
    <n v="24.119999999999997"/>
  </r>
  <r>
    <s v="OR0630"/>
    <d v="2024-08-15T00:00:00"/>
    <s v="Aug"/>
    <s v="2024"/>
    <x v="3"/>
    <s v="Kitchenware"/>
    <n v="3"/>
    <n v="15"/>
    <n v="4.7699999999999996"/>
    <s v="C0149"/>
    <s v="soPhiA rODriGuEZ"/>
    <s v="Delivered"/>
    <x v="1"/>
    <x v="3"/>
    <s v="Sophia Rodriguez"/>
    <n v="45"/>
    <n v="14.309999999999999"/>
    <n v="30.69"/>
  </r>
  <r>
    <s v="OR0631"/>
    <d v="2024-08-15T00:00:00"/>
    <s v="Aug"/>
    <s v="2024"/>
    <x v="3"/>
    <s v="Kitchenware"/>
    <n v="4"/>
    <n v="15"/>
    <n v="4.16"/>
    <s v="C0005"/>
    <s v="eLiJAH garCiA"/>
    <s v="Shipped"/>
    <x v="7"/>
    <x v="3"/>
    <s v="Elijah Garcia"/>
    <n v="60"/>
    <n v="16.64"/>
    <n v="43.36"/>
  </r>
  <r>
    <s v="OR0632"/>
    <d v="2024-08-16T00:00:00"/>
    <s v="Aug"/>
    <s v="2024"/>
    <x v="3"/>
    <s v="Kitchenware"/>
    <n v="6"/>
    <n v="15"/>
    <n v="3.31"/>
    <s v="C0088"/>
    <s v="lIAm GaRciA"/>
    <s v="Shipped"/>
    <x v="4"/>
    <x v="3"/>
    <s v="Liam Garcia"/>
    <n v="90"/>
    <n v="19.86"/>
    <n v="70.14"/>
  </r>
  <r>
    <s v="OR0633"/>
    <d v="2024-08-17T00:00:00"/>
    <s v="Aug"/>
    <s v="2024"/>
    <x v="3"/>
    <s v="Kitchenware"/>
    <n v="9"/>
    <n v="15"/>
    <n v="3.56"/>
    <s v="C0004"/>
    <s v="AIDEn GArcia"/>
    <s v="Delivered"/>
    <x v="2"/>
    <x v="3"/>
    <s v="Aiden Garcia"/>
    <n v="135"/>
    <n v="32.04"/>
    <n v="102.96000000000001"/>
  </r>
  <r>
    <s v="OR0634"/>
    <d v="2024-08-17T00:00:00"/>
    <s v="Aug"/>
    <s v="2024"/>
    <x v="0"/>
    <s v="Cleaning"/>
    <n v="7"/>
    <n v="10"/>
    <n v="2.65"/>
    <s v="C0198"/>
    <s v="ELiJAH jOneS"/>
    <s v="Delivered"/>
    <x v="4"/>
    <x v="0"/>
    <s v="Elijah Jones"/>
    <n v="70"/>
    <n v="18.55"/>
    <n v="51.45"/>
  </r>
  <r>
    <s v="OR0635"/>
    <d v="2024-08-17T00:00:00"/>
    <s v="Aug"/>
    <s v="2024"/>
    <x v="1"/>
    <s v="Bags"/>
    <n v="1"/>
    <n v="25"/>
    <n v="7.24"/>
    <s v="C0086"/>
    <s v="OlIVER johnsOn"/>
    <s v="Delivered"/>
    <x v="7"/>
    <x v="1"/>
    <s v="Oliver Johnson"/>
    <n v="25"/>
    <n v="7.24"/>
    <n v="17.759999999999998"/>
  </r>
  <r>
    <s v="OR0636"/>
    <d v="2024-08-17T00:00:00"/>
    <s v="Aug"/>
    <s v="2024"/>
    <x v="1"/>
    <s v="Bags"/>
    <n v="10"/>
    <n v="25"/>
    <n v="7.06"/>
    <s v="C0021"/>
    <s v="isABelLA RoDriGUEZ"/>
    <s v="Shipped"/>
    <x v="8"/>
    <x v="1"/>
    <s v="Isabella Rodriguez"/>
    <n v="250"/>
    <n v="70.599999999999994"/>
    <n v="179.4"/>
  </r>
  <r>
    <s v="OR0637"/>
    <d v="2024-08-18T00:00:00"/>
    <s v="Aug"/>
    <s v="2024"/>
    <x v="1"/>
    <s v="Bags"/>
    <n v="8"/>
    <n v="25"/>
    <n v="7.93"/>
    <s v="C0096"/>
    <s v="EthAn joHnSoN"/>
    <s v="Delivered"/>
    <x v="1"/>
    <x v="1"/>
    <s v="Ethan Johnson"/>
    <n v="200"/>
    <n v="63.44"/>
    <n v="136.56"/>
  </r>
  <r>
    <s v="OR0638"/>
    <d v="2024-08-18T00:00:00"/>
    <s v="Aug"/>
    <s v="2024"/>
    <x v="4"/>
    <s v="Gardening"/>
    <n v="5"/>
    <n v="12"/>
    <n v="3.24"/>
    <s v="C0099"/>
    <s v="AIDen rOdRIgUEz"/>
    <s v="Delivered"/>
    <x v="4"/>
    <x v="4"/>
    <s v="Aiden Rodriguez"/>
    <n v="60"/>
    <n v="16.200000000000003"/>
    <n v="43.8"/>
  </r>
  <r>
    <s v="OR0639"/>
    <d v="2024-08-18T00:00:00"/>
    <s v="Aug"/>
    <s v="2024"/>
    <x v="4"/>
    <s v="Gardening"/>
    <n v="3"/>
    <n v="12"/>
    <n v="2.42"/>
    <s v="C0011"/>
    <s v="jaMEs wilLIAMs"/>
    <s v="Pending"/>
    <x v="6"/>
    <x v="4"/>
    <s v="James Williams"/>
    <n v="36"/>
    <n v="7.26"/>
    <n v="28.740000000000002"/>
  </r>
  <r>
    <s v="OR0640"/>
    <d v="2024-08-18T00:00:00"/>
    <s v="Aug"/>
    <s v="2024"/>
    <x v="2"/>
    <s v="Lighting"/>
    <n v="4"/>
    <n v="40"/>
    <n v="11.94"/>
    <s v="C0131"/>
    <s v="eliJaH MarTIneZ"/>
    <s v="Returned"/>
    <x v="8"/>
    <x v="2"/>
    <s v="Elijah Martinez"/>
    <n v="160"/>
    <n v="47.76"/>
    <n v="112.24000000000001"/>
  </r>
  <r>
    <s v="OR0641"/>
    <d v="2024-08-18T00:00:00"/>
    <s v="Aug"/>
    <s v="2024"/>
    <x v="2"/>
    <s v="Lighting"/>
    <n v="5"/>
    <n v="40"/>
    <n v="10.23"/>
    <s v="C0172"/>
    <s v="loGAN mIlLeR"/>
    <s v="Returned"/>
    <x v="6"/>
    <x v="2"/>
    <s v="Logan Miller"/>
    <n v="200"/>
    <n v="51.150000000000006"/>
    <n v="148.85"/>
  </r>
  <r>
    <s v="OR0642"/>
    <d v="2024-08-19T00:00:00"/>
    <s v="Aug"/>
    <s v="2024"/>
    <x v="4"/>
    <s v="Gardening"/>
    <n v="7"/>
    <n v="12"/>
    <n v="4.46"/>
    <s v="C0148"/>
    <s v="aVA RODrIGUEZ"/>
    <s v="Delivered"/>
    <x v="0"/>
    <x v="4"/>
    <s v="Ava Rodriguez"/>
    <n v="84"/>
    <n v="31.22"/>
    <n v="52.78"/>
  </r>
  <r>
    <s v="OR0643"/>
    <d v="2024-08-19T00:00:00"/>
    <s v="Aug"/>
    <s v="2024"/>
    <x v="4"/>
    <s v="Gardening"/>
    <n v="6"/>
    <n v="12"/>
    <n v="4.7300000000000004"/>
    <s v="C0159"/>
    <s v="LoGAn martineZ"/>
    <s v="Shipped"/>
    <x v="7"/>
    <x v="4"/>
    <s v="Logan Martinez"/>
    <n v="72"/>
    <n v="28.380000000000003"/>
    <n v="43.62"/>
  </r>
  <r>
    <s v="OR0644"/>
    <d v="2024-08-19T00:00:00"/>
    <s v="Aug"/>
    <s v="2024"/>
    <x v="3"/>
    <s v="Kitchenware"/>
    <n v="6"/>
    <n v="15"/>
    <n v="3.74"/>
    <s v="C0045"/>
    <s v="lIaM smith"/>
    <s v="Pending"/>
    <x v="5"/>
    <x v="3"/>
    <s v="Liam Smith"/>
    <n v="90"/>
    <n v="22.44"/>
    <n v="67.56"/>
  </r>
  <r>
    <s v="OR0645"/>
    <d v="2024-08-19T00:00:00"/>
    <s v="Aug"/>
    <s v="2024"/>
    <x v="1"/>
    <s v="Bags"/>
    <n v="10"/>
    <n v="25"/>
    <n v="6.58"/>
    <s v="C0035"/>
    <s v="EVeLyN marTinez"/>
    <s v="Shipped"/>
    <x v="2"/>
    <x v="1"/>
    <s v="Evelyn Martinez"/>
    <n v="250"/>
    <n v="65.8"/>
    <n v="184.2"/>
  </r>
  <r>
    <s v="OR0646"/>
    <d v="2024-08-20T00:00:00"/>
    <s v="Aug"/>
    <s v="2024"/>
    <x v="3"/>
    <s v="Kitchenware"/>
    <n v="2"/>
    <n v="15"/>
    <n v="5.88"/>
    <s v="C0001"/>
    <s v="nOAH SmITH"/>
    <s v="Delivered"/>
    <x v="6"/>
    <x v="3"/>
    <s v="Noah Smith"/>
    <n v="30"/>
    <n v="11.76"/>
    <n v="18.240000000000002"/>
  </r>
  <r>
    <s v="OR0647"/>
    <d v="2024-08-20T00:00:00"/>
    <s v="Aug"/>
    <s v="2024"/>
    <x v="2"/>
    <s v="Lighting"/>
    <n v="2"/>
    <n v="40"/>
    <n v="14.55"/>
    <s v="C0182"/>
    <s v="AVA MilLEr"/>
    <s v="Shipped"/>
    <x v="5"/>
    <x v="2"/>
    <s v="Ava Miller"/>
    <n v="80"/>
    <n v="29.1"/>
    <n v="50.9"/>
  </r>
  <r>
    <s v="OR0648"/>
    <d v="2024-08-20T00:00:00"/>
    <s v="Aug"/>
    <s v="2024"/>
    <x v="0"/>
    <s v="Cleaning"/>
    <n v="3"/>
    <n v="10"/>
    <n v="2.33"/>
    <s v="C0183"/>
    <s v="AIDEN davIS"/>
    <s v="Shipped"/>
    <x v="7"/>
    <x v="0"/>
    <s v="Aiden Davis"/>
    <n v="30"/>
    <n v="6.99"/>
    <n v="23.009999999999998"/>
  </r>
  <r>
    <s v="OR0649"/>
    <d v="2024-08-20T00:00:00"/>
    <s v="Aug"/>
    <s v="2024"/>
    <x v="3"/>
    <s v="Kitchenware"/>
    <n v="1"/>
    <n v="15"/>
    <n v="4.93"/>
    <s v="C0135"/>
    <s v="HArPeR DavIs"/>
    <s v="Delivered"/>
    <x v="1"/>
    <x v="3"/>
    <s v="Harper Davis"/>
    <n v="15"/>
    <n v="4.93"/>
    <n v="10.07"/>
  </r>
  <r>
    <s v="OR0650"/>
    <d v="2024-08-20T00:00:00"/>
    <s v="Aug"/>
    <s v="2024"/>
    <x v="0"/>
    <s v="Cleaning"/>
    <n v="2"/>
    <n v="10"/>
    <n v="3.11"/>
    <s v="C0090"/>
    <s v="masOn jOnes"/>
    <s v="Delivered"/>
    <x v="4"/>
    <x v="0"/>
    <s v="Mason Jones"/>
    <n v="20"/>
    <n v="6.22"/>
    <n v="13.780000000000001"/>
  </r>
  <r>
    <s v="OR0651"/>
    <d v="2024-08-20T00:00:00"/>
    <s v="Aug"/>
    <s v="2024"/>
    <x v="3"/>
    <s v="Kitchenware"/>
    <n v="1"/>
    <n v="15"/>
    <n v="4.5599999999999996"/>
    <s v="C0083"/>
    <s v="jAmEs bRown"/>
    <s v="Delivered"/>
    <x v="8"/>
    <x v="3"/>
    <s v="James Brown"/>
    <n v="15"/>
    <n v="4.5599999999999996"/>
    <n v="10.440000000000001"/>
  </r>
  <r>
    <s v="OR0652"/>
    <d v="2024-08-20T00:00:00"/>
    <s v="Aug"/>
    <s v="2024"/>
    <x v="3"/>
    <s v="Kitchenware"/>
    <n v="1"/>
    <n v="15"/>
    <n v="4.25"/>
    <s v="C0178"/>
    <s v="LucAS gARCia"/>
    <s v="Delivered"/>
    <x v="4"/>
    <x v="3"/>
    <s v="Lucas Garcia"/>
    <n v="15"/>
    <n v="4.25"/>
    <n v="10.75"/>
  </r>
  <r>
    <s v="OR0653"/>
    <d v="2024-08-20T00:00:00"/>
    <s v="Aug"/>
    <s v="2024"/>
    <x v="2"/>
    <s v="Lighting"/>
    <n v="3"/>
    <n v="40"/>
    <n v="15.7"/>
    <s v="C0100"/>
    <s v="logAn sMItH"/>
    <s v="Shipped"/>
    <x v="8"/>
    <x v="2"/>
    <s v="Logan Smith"/>
    <n v="120"/>
    <n v="47.099999999999994"/>
    <n v="72.900000000000006"/>
  </r>
  <r>
    <s v="OR0654"/>
    <d v="2024-08-21T00:00:00"/>
    <s v="Aug"/>
    <s v="2024"/>
    <x v="4"/>
    <s v="Gardening"/>
    <n v="1"/>
    <n v="12"/>
    <n v="3.08"/>
    <s v="C0009"/>
    <s v="eThAN WIlLIamS"/>
    <s v="Delivered"/>
    <x v="3"/>
    <x v="4"/>
    <s v="Ethan Williams"/>
    <n v="12"/>
    <n v="3.08"/>
    <n v="8.92"/>
  </r>
  <r>
    <s v="OR0655"/>
    <d v="2024-08-22T00:00:00"/>
    <s v="Aug"/>
    <s v="2024"/>
    <x v="2"/>
    <s v="Lighting"/>
    <n v="8"/>
    <n v="40"/>
    <n v="14.45"/>
    <s v="C0171"/>
    <s v="MiA DAvis"/>
    <s v="Shipped"/>
    <x v="4"/>
    <x v="2"/>
    <s v="Mia Davis"/>
    <n v="320"/>
    <n v="115.6"/>
    <n v="204.4"/>
  </r>
  <r>
    <s v="OR0656"/>
    <d v="2024-08-22T00:00:00"/>
    <s v="Aug"/>
    <s v="2024"/>
    <x v="3"/>
    <s v="Kitchenware"/>
    <n v="6"/>
    <n v="15"/>
    <n v="3.14"/>
    <s v="C0055"/>
    <s v="lucaS RoDRIguez"/>
    <s v="Pending"/>
    <x v="7"/>
    <x v="3"/>
    <s v="Lucas Rodriguez"/>
    <n v="90"/>
    <n v="18.84"/>
    <n v="71.16"/>
  </r>
  <r>
    <s v="OR0657"/>
    <d v="2024-08-22T00:00:00"/>
    <s v="Aug"/>
    <s v="2024"/>
    <x v="0"/>
    <s v="Cleaning"/>
    <n v="2"/>
    <n v="10"/>
    <n v="3.83"/>
    <s v="C0051"/>
    <s v="EvELyn MarTinez"/>
    <s v="Delivered"/>
    <x v="2"/>
    <x v="0"/>
    <s v="Evelyn Martinez"/>
    <n v="20"/>
    <n v="7.66"/>
    <n v="12.34"/>
  </r>
  <r>
    <s v="OR0658"/>
    <d v="2024-08-23T00:00:00"/>
    <s v="Aug"/>
    <s v="2024"/>
    <x v="2"/>
    <s v="Lighting"/>
    <n v="6"/>
    <n v="40"/>
    <n v="8.43"/>
    <s v="C0058"/>
    <s v="aMElIA johNson"/>
    <s v="Delivered"/>
    <x v="7"/>
    <x v="2"/>
    <s v="Amelia Johnson"/>
    <n v="240"/>
    <n v="50.58"/>
    <n v="189.42000000000002"/>
  </r>
  <r>
    <s v="OR0659"/>
    <d v="2024-08-23T00:00:00"/>
    <s v="Aug"/>
    <s v="2024"/>
    <x v="1"/>
    <s v="Bags"/>
    <n v="6"/>
    <n v="25"/>
    <n v="6.23"/>
    <s v="C0004"/>
    <s v="AIDEn GArcia"/>
    <s v="Delivered"/>
    <x v="4"/>
    <x v="1"/>
    <s v="Aiden Garcia"/>
    <n v="150"/>
    <n v="37.380000000000003"/>
    <n v="112.62"/>
  </r>
  <r>
    <s v="OR0660"/>
    <d v="2024-08-23T00:00:00"/>
    <s v="Aug"/>
    <s v="2024"/>
    <x v="4"/>
    <s v="Gardening"/>
    <n v="8"/>
    <n v="12"/>
    <n v="4.07"/>
    <s v="C0078"/>
    <s v="olIvEr jOHnson"/>
    <s v="Delivered"/>
    <x v="1"/>
    <x v="4"/>
    <s v="Oliver Johnson"/>
    <n v="96"/>
    <n v="32.56"/>
    <n v="63.44"/>
  </r>
  <r>
    <s v="OR0661"/>
    <d v="2024-08-23T00:00:00"/>
    <s v="Aug"/>
    <s v="2024"/>
    <x v="0"/>
    <s v="Cleaning"/>
    <n v="6"/>
    <n v="10"/>
    <n v="2.44"/>
    <s v="C0117"/>
    <s v="lOGan JoNEs"/>
    <s v="Delivered"/>
    <x v="4"/>
    <x v="0"/>
    <s v="Logan Jones"/>
    <n v="60"/>
    <n v="14.64"/>
    <n v="45.36"/>
  </r>
  <r>
    <s v="OR0662"/>
    <d v="2024-08-23T00:00:00"/>
    <s v="Aug"/>
    <s v="2024"/>
    <x v="1"/>
    <s v="Bags"/>
    <n v="1"/>
    <n v="25"/>
    <n v="6.31"/>
    <s v="C0032"/>
    <s v="olIVER JONes"/>
    <s v="Delivered"/>
    <x v="8"/>
    <x v="1"/>
    <s v="Oliver Jones"/>
    <n v="25"/>
    <n v="6.31"/>
    <n v="18.690000000000001"/>
  </r>
  <r>
    <s v="OR0663"/>
    <d v="2024-08-24T00:00:00"/>
    <s v="Aug"/>
    <s v="2024"/>
    <x v="1"/>
    <s v="Bags"/>
    <n v="5"/>
    <n v="25"/>
    <n v="7.47"/>
    <s v="C0034"/>
    <s v="EtHan RodrIgUEz"/>
    <s v="Delivered"/>
    <x v="3"/>
    <x v="1"/>
    <s v="Ethan Rodriguez"/>
    <n v="125"/>
    <n v="37.35"/>
    <n v="87.65"/>
  </r>
  <r>
    <s v="OR0664"/>
    <d v="2024-08-24T00:00:00"/>
    <s v="Aug"/>
    <s v="2024"/>
    <x v="3"/>
    <s v="Kitchenware"/>
    <n v="3"/>
    <n v="15"/>
    <n v="5.58"/>
    <s v="C0149"/>
    <s v="soPhiA rODriGuEZ"/>
    <s v="Delivered"/>
    <x v="0"/>
    <x v="3"/>
    <s v="Sophia Rodriguez"/>
    <n v="45"/>
    <n v="16.740000000000002"/>
    <n v="28.259999999999998"/>
  </r>
  <r>
    <s v="OR0665"/>
    <d v="2024-08-24T00:00:00"/>
    <s v="Aug"/>
    <s v="2024"/>
    <x v="3"/>
    <s v="Kitchenware"/>
    <n v="9"/>
    <n v="15"/>
    <n v="3.44"/>
    <s v="C0064"/>
    <s v="sOPHia mARtinEZ"/>
    <s v="Delivered"/>
    <x v="3"/>
    <x v="3"/>
    <s v="Sophia Martinez"/>
    <n v="135"/>
    <n v="30.96"/>
    <n v="104.03999999999999"/>
  </r>
  <r>
    <s v="OR0666"/>
    <d v="2024-08-24T00:00:00"/>
    <s v="Aug"/>
    <s v="2024"/>
    <x v="1"/>
    <s v="Bags"/>
    <n v="8"/>
    <n v="25"/>
    <n v="9.1300000000000008"/>
    <s v="C0119"/>
    <s v="mAson ROdrigUEz"/>
    <s v="Shipped"/>
    <x v="4"/>
    <x v="1"/>
    <s v="Mason Rodriguez"/>
    <n v="200"/>
    <n v="73.040000000000006"/>
    <n v="126.96"/>
  </r>
  <r>
    <s v="OR0667"/>
    <d v="2024-08-24T00:00:00"/>
    <s v="Aug"/>
    <s v="2024"/>
    <x v="4"/>
    <s v="Gardening"/>
    <n v="3"/>
    <n v="12"/>
    <n v="2.71"/>
    <s v="C0170"/>
    <s v="avA rOdRIguEZ"/>
    <s v="Delivered"/>
    <x v="5"/>
    <x v="4"/>
    <s v="Ava Rodriguez"/>
    <n v="36"/>
    <n v="8.129999999999999"/>
    <n v="27.87"/>
  </r>
  <r>
    <s v="OR0668"/>
    <d v="2024-08-24T00:00:00"/>
    <s v="Aug"/>
    <s v="2024"/>
    <x v="3"/>
    <s v="Kitchenware"/>
    <n v="5"/>
    <n v="15"/>
    <n v="3.09"/>
    <s v="C0193"/>
    <s v="aVA SmIth"/>
    <s v="Delivered"/>
    <x v="0"/>
    <x v="3"/>
    <s v="Ava Smith"/>
    <n v="75"/>
    <n v="15.45"/>
    <n v="59.55"/>
  </r>
  <r>
    <s v="OR0669"/>
    <d v="2024-08-25T00:00:00"/>
    <s v="Aug"/>
    <s v="2024"/>
    <x v="0"/>
    <s v="Cleaning"/>
    <n v="2"/>
    <n v="10"/>
    <n v="3.22"/>
    <s v="C0131"/>
    <s v="eliJaH MarTIneZ"/>
    <s v="Delivered"/>
    <x v="5"/>
    <x v="0"/>
    <s v="Elijah Martinez"/>
    <n v="20"/>
    <n v="6.44"/>
    <n v="13.559999999999999"/>
  </r>
  <r>
    <s v="OR0670"/>
    <d v="2024-08-25T00:00:00"/>
    <s v="Aug"/>
    <s v="2024"/>
    <x v="4"/>
    <s v="Gardening"/>
    <n v="1"/>
    <n v="12"/>
    <n v="2.5099999999999998"/>
    <s v="C0025"/>
    <s v="isABeLlA garcIa"/>
    <s v="Delivered"/>
    <x v="9"/>
    <x v="4"/>
    <s v="Isabella Garcia"/>
    <n v="12"/>
    <n v="2.5099999999999998"/>
    <n v="9.49"/>
  </r>
  <r>
    <s v="OR0671"/>
    <d v="2024-08-25T00:00:00"/>
    <s v="Aug"/>
    <s v="2024"/>
    <x v="3"/>
    <s v="Kitchenware"/>
    <n v="2"/>
    <n v="15"/>
    <n v="3.49"/>
    <s v="C0085"/>
    <s v="eThan mARTIneZ"/>
    <s v="Delivered"/>
    <x v="3"/>
    <x v="3"/>
    <s v="Ethan Martinez"/>
    <n v="30"/>
    <n v="6.98"/>
    <n v="23.02"/>
  </r>
  <r>
    <s v="OR0672"/>
    <d v="2024-08-25T00:00:00"/>
    <s v="Aug"/>
    <s v="2024"/>
    <x v="3"/>
    <s v="Kitchenware"/>
    <n v="8"/>
    <n v="15"/>
    <n v="5.72"/>
    <s v="C0085"/>
    <s v="eThan mARTIneZ"/>
    <s v="Delivered"/>
    <x v="9"/>
    <x v="3"/>
    <s v="Ethan Martinez"/>
    <n v="120"/>
    <n v="45.76"/>
    <n v="74.240000000000009"/>
  </r>
  <r>
    <s v="OR0673"/>
    <d v="2024-08-26T00:00:00"/>
    <s v="Aug"/>
    <s v="2024"/>
    <x v="2"/>
    <s v="Lighting"/>
    <n v="4"/>
    <n v="40"/>
    <n v="15.33"/>
    <s v="C0106"/>
    <s v="aVA MartINez"/>
    <s v="Shipped"/>
    <x v="8"/>
    <x v="2"/>
    <s v="Ava Martinez"/>
    <n v="160"/>
    <n v="61.32"/>
    <n v="98.68"/>
  </r>
  <r>
    <s v="OR0674"/>
    <d v="2024-08-27T00:00:00"/>
    <s v="Aug"/>
    <s v="2024"/>
    <x v="2"/>
    <s v="Lighting"/>
    <n v="4"/>
    <n v="40"/>
    <n v="11.38"/>
    <s v="C0176"/>
    <s v="oLiver Miller"/>
    <s v="Shipped"/>
    <x v="1"/>
    <x v="2"/>
    <s v="Oliver Miller"/>
    <n v="160"/>
    <n v="45.52"/>
    <n v="114.47999999999999"/>
  </r>
  <r>
    <s v="OR0675"/>
    <d v="2024-08-28T00:00:00"/>
    <s v="Aug"/>
    <s v="2024"/>
    <x v="1"/>
    <s v="Bags"/>
    <n v="10"/>
    <n v="25"/>
    <n v="6.25"/>
    <s v="C0032"/>
    <s v="olIVER JONes"/>
    <s v="Delivered"/>
    <x v="6"/>
    <x v="1"/>
    <s v="Oliver Jones"/>
    <n v="250"/>
    <n v="62.5"/>
    <n v="187.5"/>
  </r>
  <r>
    <s v="OR0676"/>
    <d v="2024-08-28T00:00:00"/>
    <s v="Aug"/>
    <s v="2024"/>
    <x v="2"/>
    <s v="Lighting"/>
    <n v="5"/>
    <n v="40"/>
    <n v="8.4600000000000009"/>
    <s v="C0075"/>
    <s v="jaMes brOwn"/>
    <s v="Shipped"/>
    <x v="3"/>
    <x v="2"/>
    <s v="James Brown"/>
    <n v="200"/>
    <n v="42.300000000000004"/>
    <n v="157.69999999999999"/>
  </r>
  <r>
    <s v="OR0677"/>
    <d v="2024-08-28T00:00:00"/>
    <s v="Aug"/>
    <s v="2024"/>
    <x v="3"/>
    <s v="Kitchenware"/>
    <n v="2"/>
    <n v="15"/>
    <n v="5.69"/>
    <s v="C0006"/>
    <s v="oliVEr smiTh"/>
    <s v="Delivered"/>
    <x v="3"/>
    <x v="3"/>
    <s v="Oliver Smith"/>
    <n v="30"/>
    <n v="11.38"/>
    <n v="18.619999999999997"/>
  </r>
  <r>
    <s v="OR0678"/>
    <d v="2024-08-28T00:00:00"/>
    <s v="Aug"/>
    <s v="2024"/>
    <x v="1"/>
    <s v="Bags"/>
    <n v="7"/>
    <n v="25"/>
    <n v="9"/>
    <s v="C0160"/>
    <s v="LucAs gaRcia"/>
    <s v="Returned"/>
    <x v="0"/>
    <x v="1"/>
    <s v="Lucas Garcia"/>
    <n v="175"/>
    <n v="63"/>
    <n v="112"/>
  </r>
  <r>
    <s v="OR0679"/>
    <d v="2024-08-28T00:00:00"/>
    <s v="Aug"/>
    <s v="2024"/>
    <x v="2"/>
    <s v="Lighting"/>
    <n v="3"/>
    <n v="40"/>
    <n v="10.23"/>
    <s v="C0050"/>
    <s v="amelia JohnSON"/>
    <s v="Shipped"/>
    <x v="6"/>
    <x v="2"/>
    <s v="Amelia Johnson"/>
    <n v="120"/>
    <n v="30.69"/>
    <n v="89.31"/>
  </r>
  <r>
    <s v="OR0680"/>
    <d v="2024-08-29T00:00:00"/>
    <s v="Aug"/>
    <s v="2024"/>
    <x v="3"/>
    <s v="Kitchenware"/>
    <n v="9"/>
    <n v="15"/>
    <n v="4.82"/>
    <s v="C0112"/>
    <s v="eLijAh wIlLIAMs"/>
    <s v="Shipped"/>
    <x v="2"/>
    <x v="3"/>
    <s v="Elijah Williams"/>
    <n v="135"/>
    <n v="43.38"/>
    <n v="91.62"/>
  </r>
  <r>
    <s v="OR0681"/>
    <d v="2024-08-30T00:00:00"/>
    <s v="Aug"/>
    <s v="2024"/>
    <x v="0"/>
    <s v="Cleaning"/>
    <n v="2"/>
    <n v="10"/>
    <n v="2.09"/>
    <s v="C0142"/>
    <s v="haRpeR GArCiA"/>
    <s v="Delivered"/>
    <x v="5"/>
    <x v="0"/>
    <s v="Harper Garcia"/>
    <n v="20"/>
    <n v="4.18"/>
    <n v="15.82"/>
  </r>
  <r>
    <s v="OR0682"/>
    <d v="2024-08-30T00:00:00"/>
    <s v="Aug"/>
    <s v="2024"/>
    <x v="0"/>
    <s v="Cleaning"/>
    <n v="4"/>
    <n v="10"/>
    <n v="3.56"/>
    <s v="C0157"/>
    <s v="oLivIa jOHNsON"/>
    <s v="Delivered"/>
    <x v="8"/>
    <x v="0"/>
    <s v="Olivia Johnson"/>
    <n v="40"/>
    <n v="14.24"/>
    <n v="25.759999999999998"/>
  </r>
  <r>
    <s v="OR0683"/>
    <d v="2024-08-31T00:00:00"/>
    <s v="Aug"/>
    <s v="2024"/>
    <x v="0"/>
    <s v="Cleaning"/>
    <n v="3"/>
    <n v="10"/>
    <n v="3.83"/>
    <s v="C0072"/>
    <s v="EVeLYn GarcIa"/>
    <s v="Delivered"/>
    <x v="1"/>
    <x v="0"/>
    <s v="Evelyn Garcia"/>
    <n v="30"/>
    <n v="11.49"/>
    <n v="18.509999999999998"/>
  </r>
  <r>
    <s v="OR0684"/>
    <d v="2024-08-31T00:00:00"/>
    <s v="Aug"/>
    <s v="2024"/>
    <x v="1"/>
    <s v="Bags"/>
    <n v="5"/>
    <n v="25"/>
    <n v="7.66"/>
    <s v="C0088"/>
    <s v="lIAm GaRciA"/>
    <s v="Shipped"/>
    <x v="0"/>
    <x v="1"/>
    <s v="Liam Garcia"/>
    <n v="125"/>
    <n v="38.299999999999997"/>
    <n v="86.7"/>
  </r>
  <r>
    <s v="OR0685"/>
    <d v="2024-09-01T00:00:00"/>
    <s v="Sep"/>
    <s v="2024"/>
    <x v="2"/>
    <s v="Lighting"/>
    <n v="8"/>
    <n v="40"/>
    <n v="12.16"/>
    <s v="C0148"/>
    <s v="aVA RODrIGUEZ"/>
    <s v="Returned"/>
    <x v="6"/>
    <x v="2"/>
    <s v="Ava Rodriguez"/>
    <n v="320"/>
    <n v="97.28"/>
    <n v="222.72"/>
  </r>
  <r>
    <s v="OR0686"/>
    <d v="2024-09-02T00:00:00"/>
    <s v="Sep"/>
    <s v="2024"/>
    <x v="4"/>
    <s v="Gardening"/>
    <n v="7"/>
    <n v="12"/>
    <n v="3.97"/>
    <s v="C0058"/>
    <s v="aMElIA johNson"/>
    <s v="Delivered"/>
    <x v="4"/>
    <x v="4"/>
    <s v="Amelia Johnson"/>
    <n v="84"/>
    <n v="27.790000000000003"/>
    <n v="56.209999999999994"/>
  </r>
  <r>
    <s v="OR0687"/>
    <d v="2024-09-02T00:00:00"/>
    <s v="Sep"/>
    <s v="2024"/>
    <x v="1"/>
    <s v="Bags"/>
    <n v="4"/>
    <n v="25"/>
    <n v="6.53"/>
    <s v="C0017"/>
    <s v="LIAM rODRIgueZ"/>
    <s v="Pending"/>
    <x v="5"/>
    <x v="1"/>
    <s v="Liam Rodriguez"/>
    <n v="100"/>
    <n v="26.12"/>
    <n v="73.88"/>
  </r>
  <r>
    <s v="OR0688"/>
    <d v="2024-09-02T00:00:00"/>
    <s v="Sep"/>
    <s v="2024"/>
    <x v="3"/>
    <s v="Kitchenware"/>
    <n v="3"/>
    <n v="15"/>
    <n v="3.29"/>
    <s v="C0170"/>
    <s v="avA rOdRIguEZ"/>
    <s v="Delivered"/>
    <x v="9"/>
    <x v="3"/>
    <s v="Ava Rodriguez"/>
    <n v="45"/>
    <n v="9.870000000000001"/>
    <n v="35.129999999999995"/>
  </r>
  <r>
    <s v="OR0689"/>
    <d v="2024-09-03T00:00:00"/>
    <s v="Sep"/>
    <s v="2024"/>
    <x v="4"/>
    <s v="Gardening"/>
    <n v="10"/>
    <n v="12"/>
    <n v="2.42"/>
    <s v="C0096"/>
    <s v="EthAn joHnSoN"/>
    <s v="Shipped"/>
    <x v="0"/>
    <x v="4"/>
    <s v="Ethan Johnson"/>
    <n v="120"/>
    <n v="24.2"/>
    <n v="95.8"/>
  </r>
  <r>
    <s v="OR0690"/>
    <d v="2024-09-03T00:00:00"/>
    <s v="Sep"/>
    <s v="2024"/>
    <x v="1"/>
    <s v="Bags"/>
    <n v="5"/>
    <n v="25"/>
    <n v="7.76"/>
    <s v="C0049"/>
    <s v="AmElIA jOHNSon"/>
    <s v="Delivered"/>
    <x v="6"/>
    <x v="1"/>
    <s v="Amelia Johnson"/>
    <n v="125"/>
    <n v="38.799999999999997"/>
    <n v="86.2"/>
  </r>
  <r>
    <s v="OR0691"/>
    <d v="2024-09-04T00:00:00"/>
    <s v="Sep"/>
    <s v="2024"/>
    <x v="0"/>
    <s v="Cleaning"/>
    <n v="9"/>
    <n v="10"/>
    <n v="3.63"/>
    <s v="C0089"/>
    <s v="LiAM DavIs"/>
    <s v="Delivered"/>
    <x v="8"/>
    <x v="0"/>
    <s v="Liam Davis"/>
    <n v="90"/>
    <n v="32.67"/>
    <n v="57.33"/>
  </r>
  <r>
    <s v="OR0692"/>
    <d v="2024-09-04T00:00:00"/>
    <s v="Sep"/>
    <s v="2024"/>
    <x v="0"/>
    <s v="Cleaning"/>
    <n v="8"/>
    <n v="10"/>
    <n v="2.33"/>
    <s v="C0078"/>
    <s v="olIvEr jOHnson"/>
    <s v="Shipped"/>
    <x v="9"/>
    <x v="0"/>
    <s v="Oliver Johnson"/>
    <n v="80"/>
    <n v="18.64"/>
    <n v="61.36"/>
  </r>
  <r>
    <s v="OR0693"/>
    <d v="2024-09-04T00:00:00"/>
    <s v="Sep"/>
    <s v="2024"/>
    <x v="3"/>
    <s v="Kitchenware"/>
    <n v="4"/>
    <n v="15"/>
    <n v="4.5599999999999996"/>
    <s v="C0088"/>
    <s v="lIAm GaRciA"/>
    <s v="Delivered"/>
    <x v="2"/>
    <x v="3"/>
    <s v="Liam Garcia"/>
    <n v="60"/>
    <n v="18.239999999999998"/>
    <n v="41.760000000000005"/>
  </r>
  <r>
    <s v="OR0694"/>
    <d v="2024-09-04T00:00:00"/>
    <s v="Sep"/>
    <s v="2024"/>
    <x v="3"/>
    <s v="Kitchenware"/>
    <n v="7"/>
    <n v="15"/>
    <n v="5.0599999999999996"/>
    <s v="C0149"/>
    <s v="soPhiA rODriGuEZ"/>
    <s v="Shipped"/>
    <x v="0"/>
    <x v="3"/>
    <s v="Sophia Rodriguez"/>
    <n v="105"/>
    <n v="35.419999999999995"/>
    <n v="69.580000000000013"/>
  </r>
  <r>
    <s v="OR0695"/>
    <d v="2024-09-05T00:00:00"/>
    <s v="Sep"/>
    <s v="2024"/>
    <x v="1"/>
    <s v="Bags"/>
    <n v="1"/>
    <n v="25"/>
    <n v="8.42"/>
    <s v="C0070"/>
    <s v="sOPHIa JOHNSOn"/>
    <s v="Shipped"/>
    <x v="5"/>
    <x v="1"/>
    <s v="Sophia Johnson"/>
    <n v="25"/>
    <n v="8.42"/>
    <n v="16.579999999999998"/>
  </r>
  <r>
    <s v="OR0696"/>
    <d v="2024-09-06T00:00:00"/>
    <s v="Sep"/>
    <s v="2024"/>
    <x v="0"/>
    <s v="Cleaning"/>
    <n v="7"/>
    <n v="10"/>
    <n v="3.96"/>
    <s v="C0092"/>
    <s v="HarPEr GARCIa"/>
    <s v="Delivered"/>
    <x v="3"/>
    <x v="0"/>
    <s v="Harper Garcia"/>
    <n v="70"/>
    <n v="27.72"/>
    <n v="42.28"/>
  </r>
  <r>
    <s v="OR0697"/>
    <d v="2024-09-07T00:00:00"/>
    <s v="Sep"/>
    <s v="2024"/>
    <x v="3"/>
    <s v="Kitchenware"/>
    <n v="5"/>
    <n v="15"/>
    <n v="5.13"/>
    <s v="C0122"/>
    <s v="aIDeN DAVIS"/>
    <s v="Shipped"/>
    <x v="1"/>
    <x v="3"/>
    <s v="Aiden Davis"/>
    <n v="75"/>
    <n v="25.65"/>
    <n v="49.35"/>
  </r>
  <r>
    <s v="OR0698"/>
    <d v="2024-09-07T00:00:00"/>
    <s v="Sep"/>
    <s v="2024"/>
    <x v="1"/>
    <s v="Bags"/>
    <n v="1"/>
    <n v="25"/>
    <n v="8.6199999999999992"/>
    <s v="C0097"/>
    <s v="OlIVIa GarCIA"/>
    <s v="Delivered"/>
    <x v="3"/>
    <x v="1"/>
    <s v="Olivia Garcia"/>
    <n v="25"/>
    <n v="8.6199999999999992"/>
    <n v="16.380000000000003"/>
  </r>
  <r>
    <s v="OR0699"/>
    <d v="2024-09-07T00:00:00"/>
    <s v="Sep"/>
    <s v="2024"/>
    <x v="1"/>
    <s v="Bags"/>
    <n v="2"/>
    <n v="25"/>
    <n v="8.64"/>
    <s v="C0143"/>
    <s v="jAmEs mIllER"/>
    <s v="Delivered"/>
    <x v="0"/>
    <x v="1"/>
    <s v="James Miller"/>
    <n v="50"/>
    <n v="17.28"/>
    <n v="32.72"/>
  </r>
  <r>
    <s v="OR0700"/>
    <d v="2024-09-08T00:00:00"/>
    <s v="Sep"/>
    <s v="2024"/>
    <x v="1"/>
    <s v="Bags"/>
    <n v="7"/>
    <n v="25"/>
    <n v="9"/>
    <s v="C0096"/>
    <s v="EthAn joHnSoN"/>
    <s v="Delivered"/>
    <x v="9"/>
    <x v="1"/>
    <s v="Ethan Johnson"/>
    <n v="175"/>
    <n v="63"/>
    <n v="112"/>
  </r>
  <r>
    <s v="OR0701"/>
    <d v="2024-09-08T00:00:00"/>
    <s v="Sep"/>
    <s v="2024"/>
    <x v="4"/>
    <s v="Gardening"/>
    <n v="8"/>
    <n v="12"/>
    <n v="3.81"/>
    <s v="C0185"/>
    <s v="haRper sMITH"/>
    <s v="Delivered"/>
    <x v="4"/>
    <x v="4"/>
    <s v="Harper Smith"/>
    <n v="96"/>
    <n v="30.48"/>
    <n v="65.52"/>
  </r>
  <r>
    <s v="OR0702"/>
    <d v="2024-09-08T00:00:00"/>
    <s v="Sep"/>
    <s v="2024"/>
    <x v="0"/>
    <s v="Cleaning"/>
    <n v="5"/>
    <n v="10"/>
    <n v="2.76"/>
    <s v="C0120"/>
    <s v="HARper SmiTh"/>
    <s v="Delivered"/>
    <x v="2"/>
    <x v="0"/>
    <s v="Harper Smith"/>
    <n v="50"/>
    <n v="13.799999999999999"/>
    <n v="36.200000000000003"/>
  </r>
  <r>
    <s v="OR0703"/>
    <d v="2024-09-08T00:00:00"/>
    <s v="Sep"/>
    <s v="2024"/>
    <x v="0"/>
    <s v="Cleaning"/>
    <n v="9"/>
    <n v="10"/>
    <n v="2.41"/>
    <s v="C0182"/>
    <s v="AVA MilLEr"/>
    <s v="Delivered"/>
    <x v="4"/>
    <x v="0"/>
    <s v="Ava Miller"/>
    <n v="90"/>
    <n v="21.69"/>
    <n v="68.31"/>
  </r>
  <r>
    <s v="OR0704"/>
    <d v="2024-09-10T00:00:00"/>
    <s v="Sep"/>
    <s v="2024"/>
    <x v="4"/>
    <s v="Gardening"/>
    <n v="1"/>
    <n v="12"/>
    <n v="3.1"/>
    <s v="C0164"/>
    <s v="ChArLotTE daviS"/>
    <s v="Shipped"/>
    <x v="6"/>
    <x v="4"/>
    <s v="Charlotte Davis"/>
    <n v="12"/>
    <n v="3.1"/>
    <n v="8.9"/>
  </r>
  <r>
    <s v="OR0705"/>
    <d v="2024-09-10T00:00:00"/>
    <s v="Sep"/>
    <s v="2024"/>
    <x v="4"/>
    <s v="Gardening"/>
    <n v="10"/>
    <n v="12"/>
    <n v="3.77"/>
    <s v="C0003"/>
    <s v="SOpHia GaRcIa"/>
    <s v="Shipped"/>
    <x v="6"/>
    <x v="4"/>
    <s v="Sophia Garcia"/>
    <n v="120"/>
    <n v="37.700000000000003"/>
    <n v="82.3"/>
  </r>
  <r>
    <s v="OR0706"/>
    <d v="2024-09-11T00:00:00"/>
    <s v="Sep"/>
    <s v="2024"/>
    <x v="0"/>
    <s v="Cleaning"/>
    <n v="9"/>
    <n v="10"/>
    <n v="2.02"/>
    <s v="C0077"/>
    <s v="MaSon WillIAMs"/>
    <s v="Shipped"/>
    <x v="7"/>
    <x v="0"/>
    <s v="Mason Williams"/>
    <n v="90"/>
    <n v="18.18"/>
    <n v="71.819999999999993"/>
  </r>
  <r>
    <s v="OR0707"/>
    <d v="2024-09-11T00:00:00"/>
    <s v="Sep"/>
    <s v="2024"/>
    <x v="2"/>
    <s v="Lighting"/>
    <n v="4"/>
    <n v="40"/>
    <n v="11.92"/>
    <s v="C0064"/>
    <s v="sOPHia mARtinEZ"/>
    <s v="Shipped"/>
    <x v="4"/>
    <x v="2"/>
    <s v="Sophia Martinez"/>
    <n v="160"/>
    <n v="47.68"/>
    <n v="112.32"/>
  </r>
  <r>
    <s v="OR0708"/>
    <d v="2024-09-11T00:00:00"/>
    <s v="Sep"/>
    <s v="2024"/>
    <x v="0"/>
    <s v="Cleaning"/>
    <n v="8"/>
    <n v="10"/>
    <n v="3.58"/>
    <s v="C0048"/>
    <s v="ELIJah bROwn"/>
    <s v="Delivered"/>
    <x v="2"/>
    <x v="0"/>
    <s v="Elijah Brown"/>
    <n v="80"/>
    <n v="28.64"/>
    <n v="51.36"/>
  </r>
  <r>
    <s v="OR0709"/>
    <d v="2024-09-11T00:00:00"/>
    <s v="Sep"/>
    <s v="2024"/>
    <x v="1"/>
    <s v="Bags"/>
    <n v="10"/>
    <n v="25"/>
    <n v="8.3699999999999992"/>
    <s v="C0043"/>
    <s v="logan roDRIgUEZ"/>
    <s v="Shipped"/>
    <x v="0"/>
    <x v="1"/>
    <s v="Logan Rodriguez"/>
    <n v="250"/>
    <n v="83.699999999999989"/>
    <n v="166.3"/>
  </r>
  <r>
    <s v="OR0710"/>
    <d v="2024-09-11T00:00:00"/>
    <s v="Sep"/>
    <s v="2024"/>
    <x v="4"/>
    <s v="Gardening"/>
    <n v="1"/>
    <n v="12"/>
    <n v="4.25"/>
    <s v="C0132"/>
    <s v="amEliA JonEs"/>
    <s v="Shipped"/>
    <x v="3"/>
    <x v="4"/>
    <s v="Amelia Jones"/>
    <n v="12"/>
    <n v="4.25"/>
    <n v="7.75"/>
  </r>
  <r>
    <s v="OR0711"/>
    <d v="2024-09-13T00:00:00"/>
    <s v="Sep"/>
    <s v="2024"/>
    <x v="3"/>
    <s v="Kitchenware"/>
    <n v="4"/>
    <n v="15"/>
    <n v="4.2"/>
    <s v="C0071"/>
    <s v="AvA mARTINeZ"/>
    <s v="Returned"/>
    <x v="5"/>
    <x v="3"/>
    <s v="Ava Martinez"/>
    <n v="60"/>
    <n v="16.8"/>
    <n v="43.2"/>
  </r>
  <r>
    <s v="OR0712"/>
    <d v="2024-09-13T00:00:00"/>
    <s v="Sep"/>
    <s v="2024"/>
    <x v="3"/>
    <s v="Kitchenware"/>
    <n v="4"/>
    <n v="15"/>
    <n v="4.03"/>
    <s v="C0078"/>
    <s v="olIvEr jOHnson"/>
    <s v="Delivered"/>
    <x v="4"/>
    <x v="3"/>
    <s v="Oliver Johnson"/>
    <n v="60"/>
    <n v="16.12"/>
    <n v="43.879999999999995"/>
  </r>
  <r>
    <s v="OR0713"/>
    <d v="2024-09-13T00:00:00"/>
    <s v="Sep"/>
    <s v="2024"/>
    <x v="4"/>
    <s v="Gardening"/>
    <n v="4"/>
    <n v="12"/>
    <n v="2.68"/>
    <s v="C0103"/>
    <s v="lIam garCia"/>
    <s v="Pending"/>
    <x v="1"/>
    <x v="4"/>
    <s v="Liam Garcia"/>
    <n v="48"/>
    <n v="10.72"/>
    <n v="37.28"/>
  </r>
  <r>
    <s v="OR0714"/>
    <d v="2024-09-14T00:00:00"/>
    <s v="Sep"/>
    <s v="2024"/>
    <x v="0"/>
    <s v="Cleaning"/>
    <n v="10"/>
    <n v="10"/>
    <n v="2.65"/>
    <s v="C0050"/>
    <s v="amelia JohnSON"/>
    <s v="Delivered"/>
    <x v="5"/>
    <x v="0"/>
    <s v="Amelia Johnson"/>
    <n v="100"/>
    <n v="26.5"/>
    <n v="73.5"/>
  </r>
  <r>
    <s v="OR0715"/>
    <d v="2024-09-14T00:00:00"/>
    <s v="Sep"/>
    <s v="2024"/>
    <x v="2"/>
    <s v="Lighting"/>
    <n v="8"/>
    <n v="40"/>
    <n v="8.8699999999999992"/>
    <s v="C0030"/>
    <s v="cHARLoTTe DAvIs"/>
    <s v="Shipped"/>
    <x v="9"/>
    <x v="2"/>
    <s v="Charlotte Davis"/>
    <n v="320"/>
    <n v="70.959999999999994"/>
    <n v="249.04000000000002"/>
  </r>
  <r>
    <s v="OR0716"/>
    <d v="2024-09-15T00:00:00"/>
    <s v="Sep"/>
    <s v="2024"/>
    <x v="2"/>
    <s v="Lighting"/>
    <n v="3"/>
    <n v="40"/>
    <n v="14.24"/>
    <s v="C0055"/>
    <s v="lucaS RoDRIguez"/>
    <s v="Delivered"/>
    <x v="3"/>
    <x v="2"/>
    <s v="Lucas Rodriguez"/>
    <n v="120"/>
    <n v="42.72"/>
    <n v="77.28"/>
  </r>
  <r>
    <s v="OR0717"/>
    <d v="2024-09-15T00:00:00"/>
    <s v="Sep"/>
    <s v="2024"/>
    <x v="0"/>
    <s v="Cleaning"/>
    <n v="2"/>
    <n v="10"/>
    <n v="3.03"/>
    <s v="C0136"/>
    <s v="luCAS smITH"/>
    <s v="Shipped"/>
    <x v="4"/>
    <x v="0"/>
    <s v="Lucas Smith"/>
    <n v="20"/>
    <n v="6.06"/>
    <n v="13.940000000000001"/>
  </r>
  <r>
    <s v="OR0718"/>
    <d v="2024-09-16T00:00:00"/>
    <s v="Sep"/>
    <s v="2024"/>
    <x v="0"/>
    <s v="Cleaning"/>
    <n v="9"/>
    <n v="10"/>
    <n v="2.11"/>
    <s v="C0039"/>
    <s v="mAsoN joHnSon"/>
    <s v="Shipped"/>
    <x v="3"/>
    <x v="0"/>
    <s v="Mason Johnson"/>
    <n v="90"/>
    <n v="18.989999999999998"/>
    <n v="71.010000000000005"/>
  </r>
  <r>
    <s v="OR0719"/>
    <d v="2024-09-16T00:00:00"/>
    <s v="Sep"/>
    <s v="2024"/>
    <x v="1"/>
    <s v="Bags"/>
    <n v="10"/>
    <n v="25"/>
    <n v="6.58"/>
    <s v="C0125"/>
    <s v="lucas BrowN"/>
    <s v="Delivered"/>
    <x v="3"/>
    <x v="1"/>
    <s v="Lucas Brown"/>
    <n v="250"/>
    <n v="65.8"/>
    <n v="184.2"/>
  </r>
  <r>
    <s v="OR0720"/>
    <d v="2024-09-17T00:00:00"/>
    <s v="Sep"/>
    <s v="2024"/>
    <x v="2"/>
    <s v="Lighting"/>
    <n v="6"/>
    <n v="40"/>
    <n v="15.57"/>
    <s v="C0147"/>
    <s v="LuCaS williAmS"/>
    <s v="Delivered"/>
    <x v="4"/>
    <x v="2"/>
    <s v="Lucas Williams"/>
    <n v="240"/>
    <n v="93.42"/>
    <n v="146.57999999999998"/>
  </r>
  <r>
    <s v="OR0721"/>
    <d v="2024-09-17T00:00:00"/>
    <s v="Sep"/>
    <s v="2024"/>
    <x v="1"/>
    <s v="Bags"/>
    <n v="9"/>
    <n v="25"/>
    <n v="8.24"/>
    <s v="C0111"/>
    <s v="emMA dAVIs"/>
    <s v="Delivered"/>
    <x v="0"/>
    <x v="1"/>
    <s v="Emma Davis"/>
    <n v="225"/>
    <n v="74.16"/>
    <n v="150.84"/>
  </r>
  <r>
    <s v="OR0722"/>
    <d v="2024-09-17T00:00:00"/>
    <s v="Sep"/>
    <s v="2024"/>
    <x v="1"/>
    <s v="Bags"/>
    <n v="10"/>
    <n v="25"/>
    <n v="5.84"/>
    <s v="C0089"/>
    <s v="LiAM DavIs"/>
    <s v="Shipped"/>
    <x v="0"/>
    <x v="1"/>
    <s v="Liam Davis"/>
    <n v="250"/>
    <n v="58.4"/>
    <n v="191.6"/>
  </r>
  <r>
    <s v="OR0723"/>
    <d v="2024-09-18T00:00:00"/>
    <s v="Sep"/>
    <s v="2024"/>
    <x v="0"/>
    <s v="Cleaning"/>
    <n v="4"/>
    <n v="10"/>
    <n v="3.28"/>
    <s v="C0122"/>
    <s v="aIDeN DAVIS"/>
    <s v="Delivered"/>
    <x v="7"/>
    <x v="0"/>
    <s v="Aiden Davis"/>
    <n v="40"/>
    <n v="13.12"/>
    <n v="26.880000000000003"/>
  </r>
  <r>
    <s v="OR0724"/>
    <d v="2024-09-18T00:00:00"/>
    <s v="Sep"/>
    <s v="2024"/>
    <x v="1"/>
    <s v="Bags"/>
    <n v="8"/>
    <n v="25"/>
    <n v="9.33"/>
    <s v="C0192"/>
    <s v="charLoTtE jOhnsON"/>
    <s v="Delivered"/>
    <x v="8"/>
    <x v="1"/>
    <s v="Charlotte Johnson"/>
    <n v="200"/>
    <n v="74.64"/>
    <n v="125.36"/>
  </r>
  <r>
    <s v="OR0725"/>
    <d v="2024-09-19T00:00:00"/>
    <s v="Sep"/>
    <s v="2024"/>
    <x v="3"/>
    <s v="Kitchenware"/>
    <n v="10"/>
    <n v="15"/>
    <n v="5.0199999999999996"/>
    <s v="C0112"/>
    <s v="eLijAh wIlLIAMs"/>
    <s v="Delivered"/>
    <x v="9"/>
    <x v="3"/>
    <s v="Elijah Williams"/>
    <n v="150"/>
    <n v="50.199999999999996"/>
    <n v="99.800000000000011"/>
  </r>
  <r>
    <s v="OR0726"/>
    <d v="2024-09-19T00:00:00"/>
    <s v="Sep"/>
    <s v="2024"/>
    <x v="1"/>
    <s v="Bags"/>
    <n v="1"/>
    <n v="25"/>
    <n v="8.68"/>
    <s v="C0058"/>
    <s v="aMElIA johNson"/>
    <s v="Pending"/>
    <x v="1"/>
    <x v="1"/>
    <s v="Amelia Johnson"/>
    <n v="25"/>
    <n v="8.68"/>
    <n v="16.32"/>
  </r>
  <r>
    <s v="OR0727"/>
    <d v="2024-09-19T00:00:00"/>
    <s v="Sep"/>
    <s v="2024"/>
    <x v="2"/>
    <s v="Lighting"/>
    <n v="7"/>
    <n v="40"/>
    <n v="8.74"/>
    <s v="C0177"/>
    <s v="MIa MaRtInez"/>
    <s v="Shipped"/>
    <x v="4"/>
    <x v="2"/>
    <s v="Mia Martinez"/>
    <n v="280"/>
    <n v="61.18"/>
    <n v="218.82"/>
  </r>
  <r>
    <s v="OR0728"/>
    <d v="2024-09-20T00:00:00"/>
    <s v="Sep"/>
    <s v="2024"/>
    <x v="1"/>
    <s v="Bags"/>
    <n v="3"/>
    <n v="25"/>
    <n v="7.17"/>
    <s v="C0092"/>
    <s v="HarPEr GARCIa"/>
    <s v="Delivered"/>
    <x v="3"/>
    <x v="1"/>
    <s v="Harper Garcia"/>
    <n v="75"/>
    <n v="21.509999999999998"/>
    <n v="53.49"/>
  </r>
  <r>
    <s v="OR0729"/>
    <d v="2024-09-21T00:00:00"/>
    <s v="Sep"/>
    <s v="2024"/>
    <x v="0"/>
    <s v="Cleaning"/>
    <n v="8"/>
    <n v="10"/>
    <n v="3.47"/>
    <s v="C0134"/>
    <s v="JAmeS BROWn"/>
    <s v="Shipped"/>
    <x v="3"/>
    <x v="0"/>
    <s v="James Brown"/>
    <n v="80"/>
    <n v="27.76"/>
    <n v="52.239999999999995"/>
  </r>
  <r>
    <s v="OR0730"/>
    <d v="2024-09-22T00:00:00"/>
    <s v="Sep"/>
    <s v="2024"/>
    <x v="4"/>
    <s v="Gardening"/>
    <n v="5"/>
    <n v="12"/>
    <n v="2.78"/>
    <s v="C0083"/>
    <s v="jAmEs bRown"/>
    <s v="Shipped"/>
    <x v="2"/>
    <x v="4"/>
    <s v="James Brown"/>
    <n v="60"/>
    <n v="13.899999999999999"/>
    <n v="46.1"/>
  </r>
  <r>
    <s v="OR0731"/>
    <d v="2024-09-22T00:00:00"/>
    <s v="Sep"/>
    <s v="2024"/>
    <x v="4"/>
    <s v="Gardening"/>
    <n v="9"/>
    <n v="12"/>
    <n v="2.94"/>
    <s v="C0069"/>
    <s v="LiaM GarCia"/>
    <s v="Delivered"/>
    <x v="9"/>
    <x v="4"/>
    <s v="Liam Garcia"/>
    <n v="108"/>
    <n v="26.46"/>
    <n v="81.539999999999992"/>
  </r>
  <r>
    <s v="OR0732"/>
    <d v="2024-09-22T00:00:00"/>
    <s v="Sep"/>
    <s v="2024"/>
    <x v="4"/>
    <s v="Gardening"/>
    <n v="3"/>
    <n v="12"/>
    <n v="4.49"/>
    <s v="C0147"/>
    <s v="LuCaS williAmS"/>
    <s v="Delivered"/>
    <x v="2"/>
    <x v="4"/>
    <s v="Lucas Williams"/>
    <n v="36"/>
    <n v="13.47"/>
    <n v="22.53"/>
  </r>
  <r>
    <s v="OR0733"/>
    <d v="2024-09-23T00:00:00"/>
    <s v="Sep"/>
    <s v="2024"/>
    <x v="1"/>
    <s v="Bags"/>
    <n v="8"/>
    <n v="25"/>
    <n v="6.84"/>
    <s v="C0004"/>
    <s v="AIDEn GArcia"/>
    <s v="Returned"/>
    <x v="8"/>
    <x v="1"/>
    <s v="Aiden Garcia"/>
    <n v="200"/>
    <n v="54.72"/>
    <n v="145.28"/>
  </r>
  <r>
    <s v="OR0734"/>
    <d v="2024-09-23T00:00:00"/>
    <s v="Sep"/>
    <s v="2024"/>
    <x v="1"/>
    <s v="Bags"/>
    <n v="9"/>
    <n v="25"/>
    <n v="7.79"/>
    <s v="C0200"/>
    <s v="mASON JOhNSoN"/>
    <s v="Delivered"/>
    <x v="6"/>
    <x v="1"/>
    <s v="Mason Johnson"/>
    <n v="225"/>
    <n v="70.11"/>
    <n v="154.88999999999999"/>
  </r>
  <r>
    <s v="OR0735"/>
    <d v="2024-09-23T00:00:00"/>
    <s v="Sep"/>
    <s v="2024"/>
    <x v="1"/>
    <s v="Bags"/>
    <n v="7"/>
    <n v="25"/>
    <n v="8.2899999999999991"/>
    <s v="C0027"/>
    <s v="harpER jOneS"/>
    <s v="Delivered"/>
    <x v="4"/>
    <x v="1"/>
    <s v="Harper Jones"/>
    <n v="175"/>
    <n v="58.029999999999994"/>
    <n v="116.97"/>
  </r>
  <r>
    <s v="OR0736"/>
    <d v="2024-09-24T00:00:00"/>
    <s v="Sep"/>
    <s v="2024"/>
    <x v="0"/>
    <s v="Cleaning"/>
    <n v="2"/>
    <n v="10"/>
    <n v="2.94"/>
    <s v="C0041"/>
    <s v="Elijah DAVis"/>
    <s v="Pending"/>
    <x v="0"/>
    <x v="0"/>
    <s v="Elijah Davis"/>
    <n v="20"/>
    <n v="5.88"/>
    <n v="14.120000000000001"/>
  </r>
  <r>
    <s v="OR0737"/>
    <d v="2024-09-24T00:00:00"/>
    <s v="Sep"/>
    <s v="2024"/>
    <x v="0"/>
    <s v="Cleaning"/>
    <n v="1"/>
    <n v="10"/>
    <n v="3.62"/>
    <s v="C0127"/>
    <s v="NOAH MArtiNEZ"/>
    <s v="Delivered"/>
    <x v="0"/>
    <x v="0"/>
    <s v="Noah Martinez"/>
    <n v="10"/>
    <n v="3.62"/>
    <n v="6.38"/>
  </r>
  <r>
    <s v="OR0738"/>
    <d v="2024-09-25T00:00:00"/>
    <s v="Sep"/>
    <s v="2024"/>
    <x v="0"/>
    <s v="Cleaning"/>
    <n v="8"/>
    <n v="10"/>
    <n v="2.08"/>
    <s v="C0138"/>
    <s v="jAMeS WIlliaMS"/>
    <s v="Delivered"/>
    <x v="2"/>
    <x v="0"/>
    <s v="James Williams"/>
    <n v="80"/>
    <n v="16.64"/>
    <n v="63.36"/>
  </r>
  <r>
    <s v="OR0739"/>
    <d v="2024-09-26T00:00:00"/>
    <s v="Sep"/>
    <s v="2024"/>
    <x v="4"/>
    <s v="Gardening"/>
    <n v="5"/>
    <n v="12"/>
    <n v="4.6900000000000004"/>
    <s v="C0024"/>
    <s v="IsAbELla WILLiamS"/>
    <s v="Delivered"/>
    <x v="9"/>
    <x v="4"/>
    <s v="Isabella Williams"/>
    <n v="60"/>
    <n v="23.450000000000003"/>
    <n v="36.549999999999997"/>
  </r>
  <r>
    <s v="OR0740"/>
    <d v="2024-09-26T00:00:00"/>
    <s v="Sep"/>
    <s v="2024"/>
    <x v="4"/>
    <s v="Gardening"/>
    <n v="7"/>
    <n v="12"/>
    <n v="3.9"/>
    <s v="C0126"/>
    <s v="lUcas SMitH"/>
    <s v="Pending"/>
    <x v="6"/>
    <x v="4"/>
    <s v="Lucas Smith"/>
    <n v="84"/>
    <n v="27.3"/>
    <n v="56.7"/>
  </r>
  <r>
    <s v="OR0741"/>
    <d v="2024-09-27T00:00:00"/>
    <s v="Sep"/>
    <s v="2024"/>
    <x v="3"/>
    <s v="Kitchenware"/>
    <n v="10"/>
    <n v="15"/>
    <n v="3.05"/>
    <s v="C0098"/>
    <s v="IsAbElLA brOWn"/>
    <s v="Shipped"/>
    <x v="2"/>
    <x v="3"/>
    <s v="Isabella Brown"/>
    <n v="150"/>
    <n v="30.5"/>
    <n v="119.5"/>
  </r>
  <r>
    <s v="OR0742"/>
    <d v="2024-09-27T00:00:00"/>
    <s v="Sep"/>
    <s v="2024"/>
    <x v="2"/>
    <s v="Lighting"/>
    <n v="5"/>
    <n v="40"/>
    <n v="8.11"/>
    <s v="C0077"/>
    <s v="MaSon WillIAMs"/>
    <s v="Delivered"/>
    <x v="8"/>
    <x v="2"/>
    <s v="Mason Williams"/>
    <n v="200"/>
    <n v="40.549999999999997"/>
    <n v="159.44999999999999"/>
  </r>
  <r>
    <s v="OR0743"/>
    <d v="2024-09-27T00:00:00"/>
    <s v="Sep"/>
    <s v="2024"/>
    <x v="0"/>
    <s v="Cleaning"/>
    <n v="10"/>
    <n v="10"/>
    <n v="3.29"/>
    <s v="C0027"/>
    <s v="harpER jOneS"/>
    <s v="Delivered"/>
    <x v="5"/>
    <x v="0"/>
    <s v="Harper Jones"/>
    <n v="100"/>
    <n v="32.9"/>
    <n v="67.099999999999994"/>
  </r>
  <r>
    <s v="OR0744"/>
    <d v="2024-09-28T00:00:00"/>
    <s v="Sep"/>
    <s v="2024"/>
    <x v="0"/>
    <s v="Cleaning"/>
    <n v="5"/>
    <n v="10"/>
    <n v="2.66"/>
    <s v="C0139"/>
    <s v="AmELIa GARCIa"/>
    <s v="Shipped"/>
    <x v="5"/>
    <x v="0"/>
    <s v="Amelia Garcia"/>
    <n v="50"/>
    <n v="13.3"/>
    <n v="36.700000000000003"/>
  </r>
  <r>
    <s v="OR0745"/>
    <d v="2024-09-28T00:00:00"/>
    <s v="Sep"/>
    <s v="2024"/>
    <x v="3"/>
    <s v="Kitchenware"/>
    <n v="7"/>
    <n v="15"/>
    <n v="3.82"/>
    <s v="C0183"/>
    <s v="AIDEN davIS"/>
    <s v="Delivered"/>
    <x v="8"/>
    <x v="3"/>
    <s v="Aiden Davis"/>
    <n v="105"/>
    <n v="26.74"/>
    <n v="78.260000000000005"/>
  </r>
  <r>
    <s v="OR0746"/>
    <d v="2024-09-29T00:00:00"/>
    <s v="Sep"/>
    <s v="2024"/>
    <x v="2"/>
    <s v="Lighting"/>
    <n v="4"/>
    <n v="40"/>
    <n v="9.31"/>
    <s v="C0070"/>
    <s v="sOPHIa JOHNSOn"/>
    <s v="Shipped"/>
    <x v="3"/>
    <x v="2"/>
    <s v="Sophia Johnson"/>
    <n v="160"/>
    <n v="37.24"/>
    <n v="122.75999999999999"/>
  </r>
  <r>
    <s v="OR0747"/>
    <d v="2024-09-29T00:00:00"/>
    <s v="Sep"/>
    <s v="2024"/>
    <x v="4"/>
    <s v="Gardening"/>
    <n v="6"/>
    <n v="12"/>
    <n v="3.66"/>
    <s v="C0036"/>
    <s v="iSaBElLA MILLER"/>
    <s v="Delivered"/>
    <x v="8"/>
    <x v="4"/>
    <s v="Isabella Miller"/>
    <n v="72"/>
    <n v="21.96"/>
    <n v="50.04"/>
  </r>
  <r>
    <s v="OR0748"/>
    <d v="2024-09-30T00:00:00"/>
    <s v="Sep"/>
    <s v="2024"/>
    <x v="2"/>
    <s v="Lighting"/>
    <n v="1"/>
    <n v="40"/>
    <n v="9.89"/>
    <s v="C0063"/>
    <s v="oliVer MilLeR"/>
    <s v="Shipped"/>
    <x v="3"/>
    <x v="2"/>
    <s v="Oliver Miller"/>
    <n v="40"/>
    <n v="9.89"/>
    <n v="30.11"/>
  </r>
  <r>
    <s v="OR0749"/>
    <d v="2024-09-30T00:00:00"/>
    <s v="Sep"/>
    <s v="2024"/>
    <x v="0"/>
    <s v="Cleaning"/>
    <n v="1"/>
    <n v="10"/>
    <n v="3.17"/>
    <s v="C0152"/>
    <s v="ETHAn GArCIa"/>
    <s v="Shipped"/>
    <x v="5"/>
    <x v="0"/>
    <s v="Ethan Garcia"/>
    <n v="10"/>
    <n v="3.17"/>
    <n v="6.83"/>
  </r>
  <r>
    <s v="OR0750"/>
    <d v="2024-09-30T00:00:00"/>
    <s v="Sep"/>
    <s v="2024"/>
    <x v="4"/>
    <s v="Gardening"/>
    <n v="1"/>
    <n v="12"/>
    <n v="2.92"/>
    <s v="C0035"/>
    <s v="EVeLyN marTinez"/>
    <s v="Delivered"/>
    <x v="8"/>
    <x v="4"/>
    <s v="Evelyn Martinez"/>
    <n v="12"/>
    <n v="2.92"/>
    <n v="9.08"/>
  </r>
  <r>
    <s v="OR0751"/>
    <d v="2024-10-01T00:00:00"/>
    <s v="Oct"/>
    <s v="2024"/>
    <x v="0"/>
    <s v="Cleaning"/>
    <n v="10"/>
    <n v="10"/>
    <n v="2.95"/>
    <s v="C0020"/>
    <s v="JAmES joNeS"/>
    <s v="Shipped"/>
    <x v="4"/>
    <x v="0"/>
    <s v="James Jones"/>
    <n v="100"/>
    <n v="29.5"/>
    <n v="70.5"/>
  </r>
  <r>
    <s v="OR0752"/>
    <d v="2024-10-01T00:00:00"/>
    <s v="Oct"/>
    <s v="2024"/>
    <x v="2"/>
    <s v="Lighting"/>
    <n v="10"/>
    <n v="40"/>
    <n v="15.92"/>
    <s v="C0106"/>
    <s v="aVA MartINez"/>
    <s v="Delivered"/>
    <x v="2"/>
    <x v="2"/>
    <s v="Ava Martinez"/>
    <n v="400"/>
    <n v="159.19999999999999"/>
    <n v="240.8"/>
  </r>
  <r>
    <s v="OR0753"/>
    <d v="2024-10-02T00:00:00"/>
    <s v="Oct"/>
    <s v="2024"/>
    <x v="4"/>
    <s v="Gardening"/>
    <n v="5"/>
    <n v="12"/>
    <n v="4.0199999999999996"/>
    <s v="C0088"/>
    <s v="lIAm GaRciA"/>
    <s v="Pending"/>
    <x v="5"/>
    <x v="4"/>
    <s v="Liam Garcia"/>
    <n v="60"/>
    <n v="20.099999999999998"/>
    <n v="39.900000000000006"/>
  </r>
  <r>
    <s v="OR0754"/>
    <d v="2024-10-03T00:00:00"/>
    <s v="Oct"/>
    <s v="2024"/>
    <x v="0"/>
    <s v="Cleaning"/>
    <n v="5"/>
    <n v="10"/>
    <n v="3.63"/>
    <s v="C0147"/>
    <s v="LuCaS williAmS"/>
    <s v="Delivered"/>
    <x v="4"/>
    <x v="0"/>
    <s v="Lucas Williams"/>
    <n v="50"/>
    <n v="18.149999999999999"/>
    <n v="31.85"/>
  </r>
  <r>
    <s v="OR0755"/>
    <d v="2024-10-03T00:00:00"/>
    <s v="Oct"/>
    <s v="2024"/>
    <x v="2"/>
    <s v="Lighting"/>
    <n v="10"/>
    <n v="40"/>
    <n v="9.3800000000000008"/>
    <s v="C0132"/>
    <s v="amEliA JonEs"/>
    <s v="Returned"/>
    <x v="1"/>
    <x v="2"/>
    <s v="Amelia Jones"/>
    <n v="400"/>
    <n v="93.800000000000011"/>
    <n v="306.2"/>
  </r>
  <r>
    <s v="OR0756"/>
    <d v="2024-10-03T00:00:00"/>
    <s v="Oct"/>
    <s v="2024"/>
    <x v="3"/>
    <s v="Kitchenware"/>
    <n v="9"/>
    <n v="15"/>
    <n v="3.13"/>
    <s v="C0164"/>
    <s v="ChArLotTE daviS"/>
    <s v="Pending"/>
    <x v="4"/>
    <x v="3"/>
    <s v="Charlotte Davis"/>
    <n v="135"/>
    <n v="28.169999999999998"/>
    <n v="106.83"/>
  </r>
  <r>
    <s v="OR0757"/>
    <d v="2024-10-04T00:00:00"/>
    <s v="Oct"/>
    <s v="2024"/>
    <x v="0"/>
    <s v="Cleaning"/>
    <n v="6"/>
    <n v="10"/>
    <n v="2.29"/>
    <s v="C0186"/>
    <s v="ISabellA bRoWN"/>
    <s v="Delivered"/>
    <x v="2"/>
    <x v="0"/>
    <s v="Isabella Brown"/>
    <n v="60"/>
    <n v="13.74"/>
    <n v="46.26"/>
  </r>
  <r>
    <s v="OR0758"/>
    <d v="2024-10-04T00:00:00"/>
    <s v="Oct"/>
    <s v="2024"/>
    <x v="3"/>
    <s v="Kitchenware"/>
    <n v="3"/>
    <n v="15"/>
    <n v="5.75"/>
    <s v="C0180"/>
    <s v="lUCAS BROwN"/>
    <s v="Delivered"/>
    <x v="9"/>
    <x v="3"/>
    <s v="Lucas Brown"/>
    <n v="45"/>
    <n v="17.25"/>
    <n v="27.75"/>
  </r>
  <r>
    <s v="OR0759"/>
    <d v="2024-10-04T00:00:00"/>
    <s v="Oct"/>
    <s v="2024"/>
    <x v="4"/>
    <s v="Gardening"/>
    <n v="1"/>
    <n v="12"/>
    <n v="3.85"/>
    <s v="C0158"/>
    <s v="isABElla jOneS"/>
    <s v="Delivered"/>
    <x v="6"/>
    <x v="4"/>
    <s v="Isabella Jones"/>
    <n v="12"/>
    <n v="3.85"/>
    <n v="8.15"/>
  </r>
  <r>
    <s v="OR0760"/>
    <d v="2024-10-05T00:00:00"/>
    <s v="Oct"/>
    <s v="2024"/>
    <x v="2"/>
    <s v="Lighting"/>
    <n v="7"/>
    <n v="40"/>
    <n v="10.52"/>
    <s v="C0057"/>
    <s v="EvElyn MiLLeR"/>
    <s v="Delivered"/>
    <x v="9"/>
    <x v="2"/>
    <s v="Evelyn Miller"/>
    <n v="280"/>
    <n v="73.64"/>
    <n v="206.36"/>
  </r>
  <r>
    <s v="OR0761"/>
    <d v="2024-10-05T00:00:00"/>
    <s v="Oct"/>
    <s v="2024"/>
    <x v="0"/>
    <s v="Cleaning"/>
    <n v="1"/>
    <n v="10"/>
    <n v="3.77"/>
    <s v="C0009"/>
    <s v="eThAN WIlLIamS"/>
    <s v="Delivered"/>
    <x v="1"/>
    <x v="0"/>
    <s v="Ethan Williams"/>
    <n v="10"/>
    <n v="3.77"/>
    <n v="6.23"/>
  </r>
  <r>
    <s v="OR0762"/>
    <d v="2024-10-06T00:00:00"/>
    <s v="Oct"/>
    <s v="2024"/>
    <x v="1"/>
    <s v="Bags"/>
    <n v="8"/>
    <n v="25"/>
    <n v="8.85"/>
    <s v="C0198"/>
    <s v="ELiJAH jOneS"/>
    <s v="Delivered"/>
    <x v="9"/>
    <x v="1"/>
    <s v="Elijah Jones"/>
    <n v="200"/>
    <n v="70.8"/>
    <n v="129.19999999999999"/>
  </r>
  <r>
    <s v="OR0763"/>
    <d v="2024-10-06T00:00:00"/>
    <s v="Oct"/>
    <s v="2024"/>
    <x v="1"/>
    <s v="Bags"/>
    <n v="2"/>
    <n v="25"/>
    <n v="8.5399999999999991"/>
    <s v="C0127"/>
    <s v="NOAH MArtiNEZ"/>
    <s v="Delivered"/>
    <x v="6"/>
    <x v="1"/>
    <s v="Noah Martinez"/>
    <n v="50"/>
    <n v="17.079999999999998"/>
    <n v="32.92"/>
  </r>
  <r>
    <s v="OR0764"/>
    <d v="2024-10-07T00:00:00"/>
    <s v="Oct"/>
    <s v="2024"/>
    <x v="3"/>
    <s v="Kitchenware"/>
    <n v="10"/>
    <n v="15"/>
    <n v="4.92"/>
    <s v="C0137"/>
    <s v="loGAn smitH"/>
    <s v="Delivered"/>
    <x v="7"/>
    <x v="3"/>
    <s v="Logan Smith"/>
    <n v="150"/>
    <n v="49.2"/>
    <n v="100.8"/>
  </r>
  <r>
    <s v="OR0765"/>
    <d v="2024-10-08T00:00:00"/>
    <s v="Oct"/>
    <s v="2024"/>
    <x v="2"/>
    <s v="Lighting"/>
    <n v="8"/>
    <n v="40"/>
    <n v="15.87"/>
    <s v="C0022"/>
    <s v="jAmES sMiTH"/>
    <s v="Returned"/>
    <x v="0"/>
    <x v="2"/>
    <s v="James Smith"/>
    <n v="320"/>
    <n v="126.96"/>
    <n v="193.04000000000002"/>
  </r>
  <r>
    <s v="OR0766"/>
    <d v="2024-10-08T00:00:00"/>
    <s v="Oct"/>
    <s v="2024"/>
    <x v="4"/>
    <s v="Gardening"/>
    <n v="8"/>
    <n v="12"/>
    <n v="2.44"/>
    <s v="C0112"/>
    <s v="eLijAh wIlLIAMs"/>
    <s v="Delivered"/>
    <x v="5"/>
    <x v="4"/>
    <s v="Elijah Williams"/>
    <n v="96"/>
    <n v="19.52"/>
    <n v="76.48"/>
  </r>
  <r>
    <s v="OR0767"/>
    <d v="2024-10-08T00:00:00"/>
    <s v="Oct"/>
    <s v="2024"/>
    <x v="3"/>
    <s v="Kitchenware"/>
    <n v="7"/>
    <n v="15"/>
    <n v="3.55"/>
    <s v="C0072"/>
    <s v="EVeLYn GarcIa"/>
    <s v="Delivered"/>
    <x v="3"/>
    <x v="3"/>
    <s v="Evelyn Garcia"/>
    <n v="105"/>
    <n v="24.849999999999998"/>
    <n v="80.150000000000006"/>
  </r>
  <r>
    <s v="OR0768"/>
    <d v="2024-10-08T00:00:00"/>
    <s v="Oct"/>
    <s v="2024"/>
    <x v="0"/>
    <s v="Cleaning"/>
    <n v="1"/>
    <n v="10"/>
    <n v="3.51"/>
    <s v="C0180"/>
    <s v="lUCAS BROwN"/>
    <s v="Delivered"/>
    <x v="5"/>
    <x v="0"/>
    <s v="Lucas Brown"/>
    <n v="10"/>
    <n v="3.51"/>
    <n v="6.49"/>
  </r>
  <r>
    <s v="OR0769"/>
    <d v="2024-10-09T00:00:00"/>
    <s v="Oct"/>
    <s v="2024"/>
    <x v="1"/>
    <s v="Bags"/>
    <n v="3"/>
    <n v="25"/>
    <n v="8.26"/>
    <s v="C0114"/>
    <s v="cHARlottE Jones"/>
    <s v="Delivered"/>
    <x v="5"/>
    <x v="1"/>
    <s v="Charlotte Jones"/>
    <n v="75"/>
    <n v="24.78"/>
    <n v="50.22"/>
  </r>
  <r>
    <s v="OR0770"/>
    <d v="2024-10-10T00:00:00"/>
    <s v="Oct"/>
    <s v="2024"/>
    <x v="1"/>
    <s v="Bags"/>
    <n v="10"/>
    <n v="25"/>
    <n v="7.05"/>
    <s v="C0083"/>
    <s v="jAmEs bRown"/>
    <s v="Shipped"/>
    <x v="0"/>
    <x v="1"/>
    <s v="James Brown"/>
    <n v="250"/>
    <n v="70.5"/>
    <n v="179.5"/>
  </r>
  <r>
    <s v="OR0771"/>
    <d v="2024-10-10T00:00:00"/>
    <s v="Oct"/>
    <s v="2024"/>
    <x v="2"/>
    <s v="Lighting"/>
    <n v="4"/>
    <n v="40"/>
    <n v="14.12"/>
    <s v="C0127"/>
    <s v="NOAH MArtiNEZ"/>
    <s v="Returned"/>
    <x v="2"/>
    <x v="2"/>
    <s v="Noah Martinez"/>
    <n v="160"/>
    <n v="56.48"/>
    <n v="103.52000000000001"/>
  </r>
  <r>
    <s v="OR0772"/>
    <d v="2024-10-11T00:00:00"/>
    <s v="Oct"/>
    <s v="2024"/>
    <x v="2"/>
    <s v="Lighting"/>
    <n v="7"/>
    <n v="40"/>
    <n v="10.23"/>
    <s v="C0198"/>
    <s v="ELiJAH jOneS"/>
    <s v="Delivered"/>
    <x v="2"/>
    <x v="2"/>
    <s v="Elijah Jones"/>
    <n v="280"/>
    <n v="71.61"/>
    <n v="208.39"/>
  </r>
  <r>
    <s v="OR0773"/>
    <d v="2024-10-11T00:00:00"/>
    <s v="Oct"/>
    <s v="2024"/>
    <x v="3"/>
    <s v="Kitchenware"/>
    <n v="5"/>
    <n v="15"/>
    <n v="5.01"/>
    <s v="C0084"/>
    <s v="EtHaN jOnES"/>
    <s v="Returned"/>
    <x v="2"/>
    <x v="3"/>
    <s v="Ethan Jones"/>
    <n v="75"/>
    <n v="25.049999999999997"/>
    <n v="49.95"/>
  </r>
  <r>
    <s v="OR0774"/>
    <d v="2024-10-12T00:00:00"/>
    <s v="Oct"/>
    <s v="2024"/>
    <x v="1"/>
    <s v="Bags"/>
    <n v="9"/>
    <n v="25"/>
    <n v="7.98"/>
    <s v="C0143"/>
    <s v="jAmEs mIllER"/>
    <s v="Delivered"/>
    <x v="8"/>
    <x v="1"/>
    <s v="James Miller"/>
    <n v="225"/>
    <n v="71.820000000000007"/>
    <n v="153.18"/>
  </r>
  <r>
    <s v="OR0775"/>
    <d v="2024-10-12T00:00:00"/>
    <s v="Oct"/>
    <s v="2024"/>
    <x v="2"/>
    <s v="Lighting"/>
    <n v="7"/>
    <n v="40"/>
    <n v="14.85"/>
    <s v="C0071"/>
    <s v="AvA mARTINeZ"/>
    <s v="Returned"/>
    <x v="1"/>
    <x v="2"/>
    <s v="Ava Martinez"/>
    <n v="280"/>
    <n v="103.95"/>
    <n v="176.05"/>
  </r>
  <r>
    <s v="OR0776"/>
    <d v="2024-10-12T00:00:00"/>
    <s v="Oct"/>
    <s v="2024"/>
    <x v="4"/>
    <s v="Gardening"/>
    <n v="7"/>
    <n v="12"/>
    <n v="4.57"/>
    <s v="C0171"/>
    <s v="MiA DAvis"/>
    <s v="Delivered"/>
    <x v="2"/>
    <x v="4"/>
    <s v="Mia Davis"/>
    <n v="84"/>
    <n v="31.990000000000002"/>
    <n v="52.01"/>
  </r>
  <r>
    <s v="OR0777"/>
    <d v="2024-10-13T00:00:00"/>
    <s v="Oct"/>
    <s v="2024"/>
    <x v="4"/>
    <s v="Gardening"/>
    <n v="7"/>
    <n v="12"/>
    <n v="4.38"/>
    <s v="C0049"/>
    <s v="AmElIA jOHNSon"/>
    <s v="Delivered"/>
    <x v="2"/>
    <x v="4"/>
    <s v="Amelia Johnson"/>
    <n v="84"/>
    <n v="30.66"/>
    <n v="53.34"/>
  </r>
  <r>
    <s v="OR0778"/>
    <d v="2024-10-13T00:00:00"/>
    <s v="Oct"/>
    <s v="2024"/>
    <x v="3"/>
    <s v="Kitchenware"/>
    <n v="10"/>
    <n v="15"/>
    <n v="3.73"/>
    <s v="C0012"/>
    <s v="OLIVIA MaRTinEZ"/>
    <s v="Pending"/>
    <x v="6"/>
    <x v="3"/>
    <s v="Olivia Martinez"/>
    <n v="150"/>
    <n v="37.299999999999997"/>
    <n v="112.7"/>
  </r>
  <r>
    <s v="OR0779"/>
    <d v="2024-10-13T00:00:00"/>
    <s v="Oct"/>
    <s v="2024"/>
    <x v="2"/>
    <s v="Lighting"/>
    <n v="6"/>
    <n v="40"/>
    <n v="10.78"/>
    <s v="C0075"/>
    <s v="jaMes brOwn"/>
    <s v="Shipped"/>
    <x v="8"/>
    <x v="2"/>
    <s v="James Brown"/>
    <n v="240"/>
    <n v="64.679999999999993"/>
    <n v="175.32"/>
  </r>
  <r>
    <s v="OR0780"/>
    <d v="2024-10-13T00:00:00"/>
    <s v="Oct"/>
    <s v="2024"/>
    <x v="3"/>
    <s v="Kitchenware"/>
    <n v="9"/>
    <n v="15"/>
    <n v="4.62"/>
    <s v="C0019"/>
    <s v="AIDeN MArtIneZ"/>
    <s v="Shipped"/>
    <x v="5"/>
    <x v="3"/>
    <s v="Aiden Martinez"/>
    <n v="135"/>
    <n v="41.58"/>
    <n v="93.42"/>
  </r>
  <r>
    <s v="OR0781"/>
    <d v="2024-10-13T00:00:00"/>
    <s v="Oct"/>
    <s v="2024"/>
    <x v="2"/>
    <s v="Lighting"/>
    <n v="10"/>
    <n v="40"/>
    <n v="10.4"/>
    <s v="C0110"/>
    <s v="olIVIa garCIa"/>
    <s v="Pending"/>
    <x v="3"/>
    <x v="2"/>
    <s v="Olivia Garcia"/>
    <n v="400"/>
    <n v="104"/>
    <n v="296"/>
  </r>
  <r>
    <s v="OR0782"/>
    <d v="2024-10-14T00:00:00"/>
    <s v="Oct"/>
    <s v="2024"/>
    <x v="4"/>
    <s v="Gardening"/>
    <n v="6"/>
    <n v="12"/>
    <n v="4.6100000000000003"/>
    <s v="C0008"/>
    <s v="NoAh wiLLiaMs"/>
    <s v="Delivered"/>
    <x v="6"/>
    <x v="4"/>
    <s v="Noah Williams"/>
    <n v="72"/>
    <n v="27.660000000000004"/>
    <n v="44.339999999999996"/>
  </r>
  <r>
    <s v="OR0783"/>
    <d v="2024-10-15T00:00:00"/>
    <s v="Oct"/>
    <s v="2024"/>
    <x v="3"/>
    <s v="Kitchenware"/>
    <n v="5"/>
    <n v="15"/>
    <n v="5.78"/>
    <s v="C0101"/>
    <s v="lIam GArCiA"/>
    <s v="Shipped"/>
    <x v="0"/>
    <x v="3"/>
    <s v="Liam Garcia"/>
    <n v="75"/>
    <n v="28.900000000000002"/>
    <n v="46.099999999999994"/>
  </r>
  <r>
    <s v="OR0784"/>
    <d v="2024-10-15T00:00:00"/>
    <s v="Oct"/>
    <s v="2024"/>
    <x v="1"/>
    <s v="Bags"/>
    <n v="6"/>
    <n v="25"/>
    <n v="7.31"/>
    <s v="C0059"/>
    <s v="LOGaN rODrIgUEz"/>
    <s v="Delivered"/>
    <x v="1"/>
    <x v="1"/>
    <s v="Logan Rodriguez"/>
    <n v="150"/>
    <n v="43.86"/>
    <n v="106.14"/>
  </r>
  <r>
    <s v="OR0785"/>
    <d v="2024-10-15T00:00:00"/>
    <s v="Oct"/>
    <s v="2024"/>
    <x v="1"/>
    <s v="Bags"/>
    <n v="4"/>
    <n v="25"/>
    <n v="5.44"/>
    <s v="C0010"/>
    <s v="nOAH GaRCIa"/>
    <s v="Delivered"/>
    <x v="2"/>
    <x v="1"/>
    <s v="Noah Garcia"/>
    <n v="100"/>
    <n v="21.76"/>
    <n v="78.239999999999995"/>
  </r>
  <r>
    <s v="OR0786"/>
    <d v="2024-10-16T00:00:00"/>
    <s v="Oct"/>
    <s v="2024"/>
    <x v="2"/>
    <s v="Lighting"/>
    <n v="1"/>
    <n v="40"/>
    <n v="15.04"/>
    <s v="C0134"/>
    <s v="JAmeS BROWn"/>
    <s v="Shipped"/>
    <x v="3"/>
    <x v="2"/>
    <s v="James Brown"/>
    <n v="40"/>
    <n v="15.04"/>
    <n v="24.96"/>
  </r>
  <r>
    <s v="OR0787"/>
    <d v="2024-10-16T00:00:00"/>
    <s v="Oct"/>
    <s v="2024"/>
    <x v="3"/>
    <s v="Kitchenware"/>
    <n v="9"/>
    <n v="15"/>
    <n v="4.9000000000000004"/>
    <s v="C0082"/>
    <s v="avA joNEs"/>
    <s v="Shipped"/>
    <x v="8"/>
    <x v="3"/>
    <s v="Ava Jones"/>
    <n v="135"/>
    <n v="44.1"/>
    <n v="90.9"/>
  </r>
  <r>
    <s v="OR0788"/>
    <d v="2024-10-16T00:00:00"/>
    <s v="Oct"/>
    <s v="2024"/>
    <x v="2"/>
    <s v="Lighting"/>
    <n v="6"/>
    <n v="40"/>
    <n v="11.76"/>
    <s v="C0132"/>
    <s v="amEliA JonEs"/>
    <s v="Delivered"/>
    <x v="9"/>
    <x v="2"/>
    <s v="Amelia Jones"/>
    <n v="240"/>
    <n v="70.56"/>
    <n v="169.44"/>
  </r>
  <r>
    <s v="OR0789"/>
    <d v="2024-10-16T00:00:00"/>
    <s v="Oct"/>
    <s v="2024"/>
    <x v="4"/>
    <s v="Gardening"/>
    <n v="5"/>
    <n v="12"/>
    <n v="4.68"/>
    <s v="C0037"/>
    <s v="AVa dAVIs"/>
    <s v="Shipped"/>
    <x v="8"/>
    <x v="4"/>
    <s v="Ava Davis"/>
    <n v="60"/>
    <n v="23.4"/>
    <n v="36.6"/>
  </r>
  <r>
    <s v="OR0790"/>
    <d v="2024-10-17T00:00:00"/>
    <s v="Oct"/>
    <s v="2024"/>
    <x v="3"/>
    <s v="Kitchenware"/>
    <n v="7"/>
    <n v="15"/>
    <n v="4.3899999999999997"/>
    <s v="C0038"/>
    <s v="Noah MARtINez"/>
    <s v="Delivered"/>
    <x v="7"/>
    <x v="3"/>
    <s v="Noah Martinez"/>
    <n v="105"/>
    <n v="30.729999999999997"/>
    <n v="74.27000000000001"/>
  </r>
  <r>
    <s v="OR0791"/>
    <d v="2024-10-17T00:00:00"/>
    <s v="Oct"/>
    <s v="2024"/>
    <x v="4"/>
    <s v="Gardening"/>
    <n v="7"/>
    <n v="12"/>
    <n v="4.01"/>
    <s v="C0052"/>
    <s v="Mia joHnSon"/>
    <s v="Delivered"/>
    <x v="2"/>
    <x v="4"/>
    <s v="Mia Johnson"/>
    <n v="84"/>
    <n v="28.07"/>
    <n v="55.93"/>
  </r>
  <r>
    <s v="OR0792"/>
    <d v="2024-10-17T00:00:00"/>
    <s v="Oct"/>
    <s v="2024"/>
    <x v="3"/>
    <s v="Kitchenware"/>
    <n v="6"/>
    <n v="15"/>
    <n v="3.88"/>
    <s v="C0168"/>
    <s v="mIa broWn"/>
    <s v="Shipped"/>
    <x v="6"/>
    <x v="3"/>
    <s v="Mia Brown"/>
    <n v="90"/>
    <n v="23.28"/>
    <n v="66.72"/>
  </r>
  <r>
    <s v="OR0793"/>
    <d v="2024-10-17T00:00:00"/>
    <s v="Oct"/>
    <s v="2024"/>
    <x v="1"/>
    <s v="Bags"/>
    <n v="6"/>
    <n v="25"/>
    <n v="6.57"/>
    <s v="C0092"/>
    <s v="HarPEr GARCIa"/>
    <s v="Shipped"/>
    <x v="5"/>
    <x v="1"/>
    <s v="Harper Garcia"/>
    <n v="150"/>
    <n v="39.42"/>
    <n v="110.58"/>
  </r>
  <r>
    <s v="OR0794"/>
    <d v="2024-10-17T00:00:00"/>
    <s v="Oct"/>
    <s v="2024"/>
    <x v="0"/>
    <s v="Cleaning"/>
    <n v="7"/>
    <n v="10"/>
    <n v="3.92"/>
    <s v="C0025"/>
    <s v="isABeLlA garcIa"/>
    <s v="Pending"/>
    <x v="3"/>
    <x v="0"/>
    <s v="Isabella Garcia"/>
    <n v="70"/>
    <n v="27.439999999999998"/>
    <n v="42.56"/>
  </r>
  <r>
    <s v="OR0795"/>
    <d v="2024-10-17T00:00:00"/>
    <s v="Oct"/>
    <s v="2024"/>
    <x v="0"/>
    <s v="Cleaning"/>
    <n v="4"/>
    <n v="10"/>
    <n v="2.33"/>
    <s v="C0041"/>
    <s v="Elijah DAVis"/>
    <s v="Delivered"/>
    <x v="1"/>
    <x v="0"/>
    <s v="Elijah Davis"/>
    <n v="40"/>
    <n v="9.32"/>
    <n v="30.68"/>
  </r>
  <r>
    <s v="OR0796"/>
    <d v="2024-10-17T00:00:00"/>
    <s v="Oct"/>
    <s v="2024"/>
    <x v="0"/>
    <s v="Cleaning"/>
    <n v="2"/>
    <n v="10"/>
    <n v="3.79"/>
    <s v="C0060"/>
    <s v="liaM jONES"/>
    <s v="Delivered"/>
    <x v="9"/>
    <x v="0"/>
    <s v="Liam Jones"/>
    <n v="20"/>
    <n v="7.58"/>
    <n v="12.42"/>
  </r>
  <r>
    <s v="OR0797"/>
    <d v="2024-10-18T00:00:00"/>
    <s v="Oct"/>
    <s v="2024"/>
    <x v="4"/>
    <s v="Gardening"/>
    <n v="4"/>
    <n v="12"/>
    <n v="4.72"/>
    <s v="C0195"/>
    <s v="MASoN dAVis"/>
    <s v="Delivered"/>
    <x v="5"/>
    <x v="4"/>
    <s v="Mason Davis"/>
    <n v="48"/>
    <n v="18.88"/>
    <n v="29.12"/>
  </r>
  <r>
    <s v="OR0798"/>
    <d v="2024-10-18T00:00:00"/>
    <s v="Oct"/>
    <s v="2024"/>
    <x v="3"/>
    <s v="Kitchenware"/>
    <n v="1"/>
    <n v="15"/>
    <n v="4.58"/>
    <s v="C0195"/>
    <s v="MASoN dAVis"/>
    <s v="Delivered"/>
    <x v="6"/>
    <x v="3"/>
    <s v="Mason Davis"/>
    <n v="15"/>
    <n v="4.58"/>
    <n v="10.42"/>
  </r>
  <r>
    <s v="OR0799"/>
    <d v="2024-10-19T00:00:00"/>
    <s v="Oct"/>
    <s v="2024"/>
    <x v="1"/>
    <s v="Bags"/>
    <n v="3"/>
    <n v="25"/>
    <n v="8.26"/>
    <s v="C0023"/>
    <s v="nOAH gARciA"/>
    <s v="Delivered"/>
    <x v="9"/>
    <x v="1"/>
    <s v="Noah Garcia"/>
    <n v="75"/>
    <n v="24.78"/>
    <n v="50.22"/>
  </r>
  <r>
    <s v="OR0800"/>
    <d v="2024-10-19T00:00:00"/>
    <s v="Oct"/>
    <s v="2024"/>
    <x v="3"/>
    <s v="Kitchenware"/>
    <n v="9"/>
    <n v="15"/>
    <n v="4.99"/>
    <s v="C0107"/>
    <s v="MAson DAVIs"/>
    <s v="Delivered"/>
    <x v="9"/>
    <x v="3"/>
    <s v="Mason Davis"/>
    <n v="135"/>
    <n v="44.910000000000004"/>
    <n v="90.09"/>
  </r>
  <r>
    <s v="OR0801"/>
    <d v="2024-10-19T00:00:00"/>
    <s v="Oct"/>
    <s v="2024"/>
    <x v="4"/>
    <s v="Gardening"/>
    <n v="9"/>
    <n v="12"/>
    <n v="4.3499999999999996"/>
    <s v="C0067"/>
    <s v="lOGan SMITh"/>
    <s v="Delivered"/>
    <x v="4"/>
    <x v="4"/>
    <s v="Logan Smith"/>
    <n v="108"/>
    <n v="39.15"/>
    <n v="68.849999999999994"/>
  </r>
  <r>
    <s v="OR0802"/>
    <d v="2024-10-19T00:00:00"/>
    <s v="Oct"/>
    <s v="2024"/>
    <x v="2"/>
    <s v="Lighting"/>
    <n v="1"/>
    <n v="40"/>
    <n v="13.06"/>
    <s v="C0155"/>
    <s v="jAmEs MIlLeR"/>
    <s v="Delivered"/>
    <x v="3"/>
    <x v="2"/>
    <s v="James Miller"/>
    <n v="40"/>
    <n v="13.06"/>
    <n v="26.939999999999998"/>
  </r>
  <r>
    <s v="OR0803"/>
    <d v="2024-10-19T00:00:00"/>
    <s v="Oct"/>
    <s v="2024"/>
    <x v="3"/>
    <s v="Kitchenware"/>
    <n v="10"/>
    <n v="15"/>
    <n v="5.31"/>
    <s v="C0080"/>
    <s v="EVELYN martinEZ"/>
    <s v="Shipped"/>
    <x v="9"/>
    <x v="3"/>
    <s v="Evelyn Martinez"/>
    <n v="150"/>
    <n v="53.099999999999994"/>
    <n v="96.9"/>
  </r>
  <r>
    <s v="OR0804"/>
    <d v="2024-10-19T00:00:00"/>
    <s v="Oct"/>
    <s v="2024"/>
    <x v="3"/>
    <s v="Kitchenware"/>
    <n v="5"/>
    <n v="15"/>
    <n v="4.21"/>
    <s v="C0055"/>
    <s v="lucaS RoDRIguez"/>
    <s v="Delivered"/>
    <x v="4"/>
    <x v="3"/>
    <s v="Lucas Rodriguez"/>
    <n v="75"/>
    <n v="21.05"/>
    <n v="53.95"/>
  </r>
  <r>
    <s v="OR0805"/>
    <d v="2024-10-19T00:00:00"/>
    <s v="Oct"/>
    <s v="2024"/>
    <x v="0"/>
    <s v="Cleaning"/>
    <n v="6"/>
    <n v="10"/>
    <n v="2.83"/>
    <s v="C0058"/>
    <s v="aMElIA johNson"/>
    <s v="Delivered"/>
    <x v="0"/>
    <x v="0"/>
    <s v="Amelia Johnson"/>
    <n v="60"/>
    <n v="16.98"/>
    <n v="43.019999999999996"/>
  </r>
  <r>
    <s v="OR0806"/>
    <d v="2024-10-20T00:00:00"/>
    <s v="Oct"/>
    <s v="2024"/>
    <x v="1"/>
    <s v="Bags"/>
    <n v="2"/>
    <n v="25"/>
    <n v="6.21"/>
    <s v="C0121"/>
    <s v="aideN jOneS"/>
    <s v="Delivered"/>
    <x v="0"/>
    <x v="1"/>
    <s v="Aiden Jones"/>
    <n v="50"/>
    <n v="12.42"/>
    <n v="37.58"/>
  </r>
  <r>
    <s v="OR0807"/>
    <d v="2024-10-20T00:00:00"/>
    <s v="Oct"/>
    <s v="2024"/>
    <x v="3"/>
    <s v="Kitchenware"/>
    <n v="4"/>
    <n v="15"/>
    <n v="5.58"/>
    <s v="C0166"/>
    <s v="NOAh wIlLIamS"/>
    <s v="Delivered"/>
    <x v="4"/>
    <x v="3"/>
    <s v="Noah Williams"/>
    <n v="60"/>
    <n v="22.32"/>
    <n v="37.68"/>
  </r>
  <r>
    <s v="OR0808"/>
    <d v="2024-10-21T00:00:00"/>
    <s v="Oct"/>
    <s v="2024"/>
    <x v="2"/>
    <s v="Lighting"/>
    <n v="4"/>
    <n v="40"/>
    <n v="8.16"/>
    <s v="C0123"/>
    <s v="olIvIa DAVis"/>
    <s v="Pending"/>
    <x v="1"/>
    <x v="2"/>
    <s v="Olivia Davis"/>
    <n v="160"/>
    <n v="32.64"/>
    <n v="127.36"/>
  </r>
  <r>
    <s v="OR0809"/>
    <d v="2024-10-21T00:00:00"/>
    <s v="Oct"/>
    <s v="2024"/>
    <x v="3"/>
    <s v="Kitchenware"/>
    <n v="7"/>
    <n v="15"/>
    <n v="4.8899999999999997"/>
    <s v="C0092"/>
    <s v="HarPEr GARCIa"/>
    <s v="Delivered"/>
    <x v="8"/>
    <x v="3"/>
    <s v="Harper Garcia"/>
    <n v="105"/>
    <n v="34.229999999999997"/>
    <n v="70.77000000000001"/>
  </r>
  <r>
    <s v="OR0810"/>
    <d v="2024-10-21T00:00:00"/>
    <s v="Oct"/>
    <s v="2024"/>
    <x v="2"/>
    <s v="Lighting"/>
    <n v="5"/>
    <n v="40"/>
    <n v="13.34"/>
    <s v="C0068"/>
    <s v="LOGan jOhNson"/>
    <s v="Delivered"/>
    <x v="1"/>
    <x v="2"/>
    <s v="Logan Johnson"/>
    <n v="200"/>
    <n v="66.7"/>
    <n v="133.30000000000001"/>
  </r>
  <r>
    <s v="OR0811"/>
    <d v="2024-10-21T00:00:00"/>
    <s v="Oct"/>
    <s v="2024"/>
    <x v="2"/>
    <s v="Lighting"/>
    <n v="8"/>
    <n v="40"/>
    <n v="14.63"/>
    <s v="C0057"/>
    <s v="EvElyn MiLLeR"/>
    <s v="Delivered"/>
    <x v="3"/>
    <x v="2"/>
    <s v="Evelyn Miller"/>
    <n v="320"/>
    <n v="117.04"/>
    <n v="202.95999999999998"/>
  </r>
  <r>
    <s v="OR0812"/>
    <d v="2024-10-21T00:00:00"/>
    <s v="Oct"/>
    <s v="2024"/>
    <x v="2"/>
    <s v="Lighting"/>
    <n v="2"/>
    <n v="40"/>
    <n v="12.12"/>
    <s v="C0081"/>
    <s v="MasoN mILLeR"/>
    <s v="Delivered"/>
    <x v="9"/>
    <x v="2"/>
    <s v="Mason Miller"/>
    <n v="80"/>
    <n v="24.24"/>
    <n v="55.760000000000005"/>
  </r>
  <r>
    <s v="OR0813"/>
    <d v="2024-10-22T00:00:00"/>
    <s v="Oct"/>
    <s v="2024"/>
    <x v="0"/>
    <s v="Cleaning"/>
    <n v="8"/>
    <n v="10"/>
    <n v="3.74"/>
    <s v="C0035"/>
    <s v="EVeLyN marTinez"/>
    <s v="Delivered"/>
    <x v="4"/>
    <x v="0"/>
    <s v="Evelyn Martinez"/>
    <n v="80"/>
    <n v="29.92"/>
    <n v="50.08"/>
  </r>
  <r>
    <s v="OR0814"/>
    <d v="2024-10-23T00:00:00"/>
    <s v="Oct"/>
    <s v="2024"/>
    <x v="2"/>
    <s v="Lighting"/>
    <n v="9"/>
    <n v="40"/>
    <n v="9.27"/>
    <s v="C0145"/>
    <s v="SoPHiA brown"/>
    <s v="Returned"/>
    <x v="5"/>
    <x v="2"/>
    <s v="Sophia Brown"/>
    <n v="360"/>
    <n v="83.429999999999993"/>
    <n v="276.57"/>
  </r>
  <r>
    <s v="OR0815"/>
    <d v="2024-10-23T00:00:00"/>
    <s v="Oct"/>
    <s v="2024"/>
    <x v="4"/>
    <s v="Gardening"/>
    <n v="3"/>
    <n v="12"/>
    <n v="4.5999999999999996"/>
    <s v="C0156"/>
    <s v="cHARlottE GArciA"/>
    <s v="Delivered"/>
    <x v="3"/>
    <x v="4"/>
    <s v="Charlotte Garcia"/>
    <n v="36"/>
    <n v="13.799999999999999"/>
    <n v="22.200000000000003"/>
  </r>
  <r>
    <s v="OR0816"/>
    <d v="2024-10-23T00:00:00"/>
    <s v="Oct"/>
    <s v="2024"/>
    <x v="4"/>
    <s v="Gardening"/>
    <n v="2"/>
    <n v="12"/>
    <n v="2.86"/>
    <s v="C0156"/>
    <s v="cHARlottE GArciA"/>
    <s v="Delivered"/>
    <x v="6"/>
    <x v="4"/>
    <s v="Charlotte Garcia"/>
    <n v="24"/>
    <n v="5.72"/>
    <n v="18.28"/>
  </r>
  <r>
    <s v="OR0817"/>
    <d v="2024-10-23T00:00:00"/>
    <s v="Oct"/>
    <s v="2024"/>
    <x v="0"/>
    <s v="Cleaning"/>
    <n v="10"/>
    <n v="10"/>
    <n v="3.01"/>
    <s v="C0176"/>
    <s v="oLiver Miller"/>
    <s v="Delivered"/>
    <x v="7"/>
    <x v="0"/>
    <s v="Oliver Miller"/>
    <n v="100"/>
    <n v="30.099999999999998"/>
    <n v="69.900000000000006"/>
  </r>
  <r>
    <s v="OR0818"/>
    <d v="2024-10-23T00:00:00"/>
    <s v="Oct"/>
    <s v="2024"/>
    <x v="1"/>
    <s v="Bags"/>
    <n v="4"/>
    <n v="25"/>
    <n v="5.63"/>
    <s v="C0078"/>
    <s v="olIvEr jOHnson"/>
    <s v="Shipped"/>
    <x v="7"/>
    <x v="1"/>
    <s v="Oliver Johnson"/>
    <n v="100"/>
    <n v="22.52"/>
    <n v="77.48"/>
  </r>
  <r>
    <s v="OR0819"/>
    <d v="2024-10-24T00:00:00"/>
    <s v="Oct"/>
    <s v="2024"/>
    <x v="4"/>
    <s v="Gardening"/>
    <n v="2"/>
    <n v="12"/>
    <n v="2.46"/>
    <s v="C0157"/>
    <s v="oLivIa jOHNsON"/>
    <s v="Delivered"/>
    <x v="1"/>
    <x v="4"/>
    <s v="Olivia Johnson"/>
    <n v="24"/>
    <n v="4.92"/>
    <n v="19.079999999999998"/>
  </r>
  <r>
    <s v="OR0820"/>
    <d v="2024-10-24T00:00:00"/>
    <s v="Oct"/>
    <s v="2024"/>
    <x v="0"/>
    <s v="Cleaning"/>
    <n v="10"/>
    <n v="10"/>
    <n v="3.42"/>
    <s v="C0079"/>
    <s v="OlIVIA willIams"/>
    <s v="Delivered"/>
    <x v="1"/>
    <x v="0"/>
    <s v="Olivia Williams"/>
    <n v="100"/>
    <n v="34.200000000000003"/>
    <n v="65.8"/>
  </r>
  <r>
    <s v="OR0821"/>
    <d v="2024-10-25T00:00:00"/>
    <s v="Oct"/>
    <s v="2024"/>
    <x v="0"/>
    <s v="Cleaning"/>
    <n v="1"/>
    <n v="10"/>
    <n v="3.95"/>
    <s v="C0185"/>
    <s v="haRper sMITH"/>
    <s v="Shipped"/>
    <x v="4"/>
    <x v="0"/>
    <s v="Harper Smith"/>
    <n v="10"/>
    <n v="3.95"/>
    <n v="6.05"/>
  </r>
  <r>
    <s v="OR0822"/>
    <d v="2024-10-25T00:00:00"/>
    <s v="Oct"/>
    <s v="2024"/>
    <x v="1"/>
    <s v="Bags"/>
    <n v="9"/>
    <n v="25"/>
    <n v="9.23"/>
    <s v="C0097"/>
    <s v="OlIVIa GarCIA"/>
    <s v="Delivered"/>
    <x v="3"/>
    <x v="1"/>
    <s v="Olivia Garcia"/>
    <n v="225"/>
    <n v="83.070000000000007"/>
    <n v="141.93"/>
  </r>
  <r>
    <s v="OR0823"/>
    <d v="2024-10-26T00:00:00"/>
    <s v="Oct"/>
    <s v="2024"/>
    <x v="2"/>
    <s v="Lighting"/>
    <n v="2"/>
    <n v="40"/>
    <n v="11.27"/>
    <s v="C0031"/>
    <s v="harpEr rOdrIguEz"/>
    <s v="Delivered"/>
    <x v="6"/>
    <x v="2"/>
    <s v="Harper Rodriguez"/>
    <n v="80"/>
    <n v="22.54"/>
    <n v="57.46"/>
  </r>
  <r>
    <s v="OR0824"/>
    <d v="2024-10-26T00:00:00"/>
    <s v="Oct"/>
    <s v="2024"/>
    <x v="2"/>
    <s v="Lighting"/>
    <n v="4"/>
    <n v="40"/>
    <n v="9.61"/>
    <s v="C0018"/>
    <s v="miA brOWn"/>
    <s v="Delivered"/>
    <x v="8"/>
    <x v="2"/>
    <s v="Mia Brown"/>
    <n v="160"/>
    <n v="38.44"/>
    <n v="121.56"/>
  </r>
  <r>
    <s v="OR0825"/>
    <d v="2024-10-26T00:00:00"/>
    <s v="Oct"/>
    <s v="2024"/>
    <x v="1"/>
    <s v="Bags"/>
    <n v="6"/>
    <n v="25"/>
    <n v="9.08"/>
    <s v="C0093"/>
    <s v="NoAh RODrIguEz"/>
    <s v="Delivered"/>
    <x v="4"/>
    <x v="1"/>
    <s v="Noah Rodriguez"/>
    <n v="150"/>
    <n v="54.480000000000004"/>
    <n v="95.52"/>
  </r>
  <r>
    <s v="OR0826"/>
    <d v="2024-10-27T00:00:00"/>
    <s v="Oct"/>
    <s v="2024"/>
    <x v="0"/>
    <s v="Cleaning"/>
    <n v="10"/>
    <n v="10"/>
    <n v="3.48"/>
    <s v="C0014"/>
    <s v="CHARlOtTe GArCIA"/>
    <s v="Delivered"/>
    <x v="5"/>
    <x v="0"/>
    <s v="Charlotte Garcia"/>
    <n v="100"/>
    <n v="34.799999999999997"/>
    <n v="65.2"/>
  </r>
  <r>
    <s v="OR0827"/>
    <d v="2024-10-27T00:00:00"/>
    <s v="Oct"/>
    <s v="2024"/>
    <x v="1"/>
    <s v="Bags"/>
    <n v="1"/>
    <n v="25"/>
    <n v="6.8"/>
    <s v="C0072"/>
    <s v="EVeLYn GarcIa"/>
    <s v="Delivered"/>
    <x v="8"/>
    <x v="1"/>
    <s v="Evelyn Garcia"/>
    <n v="25"/>
    <n v="6.8"/>
    <n v="18.2"/>
  </r>
  <r>
    <s v="OR0828"/>
    <d v="2024-10-27T00:00:00"/>
    <s v="Oct"/>
    <s v="2024"/>
    <x v="1"/>
    <s v="Bags"/>
    <n v="10"/>
    <n v="25"/>
    <n v="8.74"/>
    <s v="C0144"/>
    <s v="lIAM jOneS"/>
    <s v="Delivered"/>
    <x v="4"/>
    <x v="1"/>
    <s v="Liam Jones"/>
    <n v="250"/>
    <n v="87.4"/>
    <n v="162.6"/>
  </r>
  <r>
    <s v="OR0829"/>
    <d v="2024-10-27T00:00:00"/>
    <s v="Oct"/>
    <s v="2024"/>
    <x v="3"/>
    <s v="Kitchenware"/>
    <n v="8"/>
    <n v="15"/>
    <n v="5.93"/>
    <s v="C0154"/>
    <s v="lIAm jOhnsOn"/>
    <s v="Shipped"/>
    <x v="9"/>
    <x v="3"/>
    <s v="Liam Johnson"/>
    <n v="120"/>
    <n v="47.44"/>
    <n v="72.56"/>
  </r>
  <r>
    <s v="OR0830"/>
    <d v="2024-10-27T00:00:00"/>
    <s v="Oct"/>
    <s v="2024"/>
    <x v="2"/>
    <s v="Lighting"/>
    <n v="2"/>
    <n v="40"/>
    <n v="11.4"/>
    <s v="C0090"/>
    <s v="masOn jOnes"/>
    <s v="Delivered"/>
    <x v="9"/>
    <x v="2"/>
    <s v="Mason Jones"/>
    <n v="80"/>
    <n v="22.8"/>
    <n v="57.2"/>
  </r>
  <r>
    <s v="OR0831"/>
    <d v="2024-10-28T00:00:00"/>
    <s v="Oct"/>
    <s v="2024"/>
    <x v="3"/>
    <s v="Kitchenware"/>
    <n v="10"/>
    <n v="15"/>
    <n v="3.2"/>
    <s v="C0136"/>
    <s v="luCAS smITH"/>
    <s v="Delivered"/>
    <x v="3"/>
    <x v="3"/>
    <s v="Lucas Smith"/>
    <n v="150"/>
    <n v="32"/>
    <n v="118"/>
  </r>
  <r>
    <s v="OR0832"/>
    <d v="2024-10-28T00:00:00"/>
    <s v="Oct"/>
    <s v="2024"/>
    <x v="0"/>
    <s v="Cleaning"/>
    <n v="7"/>
    <n v="10"/>
    <n v="3.47"/>
    <s v="C0132"/>
    <s v="amEliA JonEs"/>
    <s v="Delivered"/>
    <x v="1"/>
    <x v="0"/>
    <s v="Amelia Jones"/>
    <n v="70"/>
    <n v="24.290000000000003"/>
    <n v="45.709999999999994"/>
  </r>
  <r>
    <s v="OR0833"/>
    <d v="2024-10-28T00:00:00"/>
    <s v="Oct"/>
    <s v="2024"/>
    <x v="2"/>
    <s v="Lighting"/>
    <n v="3"/>
    <n v="40"/>
    <n v="8.8800000000000008"/>
    <s v="C0136"/>
    <s v="luCAS smITH"/>
    <s v="Shipped"/>
    <x v="4"/>
    <x v="2"/>
    <s v="Lucas Smith"/>
    <n v="120"/>
    <n v="26.64"/>
    <n v="93.36"/>
  </r>
  <r>
    <s v="OR0834"/>
    <d v="2024-10-28T00:00:00"/>
    <s v="Oct"/>
    <s v="2024"/>
    <x v="3"/>
    <s v="Kitchenware"/>
    <n v="10"/>
    <n v="15"/>
    <n v="4.0999999999999996"/>
    <s v="C0170"/>
    <s v="avA rOdRIguEZ"/>
    <s v="Returned"/>
    <x v="0"/>
    <x v="3"/>
    <s v="Ava Rodriguez"/>
    <n v="150"/>
    <n v="41"/>
    <n v="109"/>
  </r>
  <r>
    <s v="OR0835"/>
    <d v="2024-10-29T00:00:00"/>
    <s v="Oct"/>
    <s v="2024"/>
    <x v="1"/>
    <s v="Bags"/>
    <n v="5"/>
    <n v="25"/>
    <n v="9.99"/>
    <s v="C0005"/>
    <s v="eLiJAH garCiA"/>
    <s v="Delivered"/>
    <x v="6"/>
    <x v="1"/>
    <s v="Elijah Garcia"/>
    <n v="125"/>
    <n v="49.95"/>
    <n v="75.05"/>
  </r>
  <r>
    <s v="OR0836"/>
    <d v="2024-10-29T00:00:00"/>
    <s v="Oct"/>
    <s v="2024"/>
    <x v="3"/>
    <s v="Kitchenware"/>
    <n v="7"/>
    <n v="15"/>
    <n v="5.7"/>
    <s v="C0069"/>
    <s v="LiaM GarCia"/>
    <s v="Pending"/>
    <x v="8"/>
    <x v="3"/>
    <s v="Liam Garcia"/>
    <n v="105"/>
    <n v="39.9"/>
    <n v="65.099999999999994"/>
  </r>
  <r>
    <s v="OR0837"/>
    <d v="2024-10-29T00:00:00"/>
    <s v="Oct"/>
    <s v="2024"/>
    <x v="4"/>
    <s v="Gardening"/>
    <n v="2"/>
    <n v="12"/>
    <n v="3.58"/>
    <s v="C0013"/>
    <s v="eVelYN martiNEZ"/>
    <s v="Delivered"/>
    <x v="0"/>
    <x v="4"/>
    <s v="Evelyn Martinez"/>
    <n v="24"/>
    <n v="7.16"/>
    <n v="16.84"/>
  </r>
  <r>
    <s v="OR0838"/>
    <d v="2024-10-29T00:00:00"/>
    <s v="Oct"/>
    <s v="2024"/>
    <x v="3"/>
    <s v="Kitchenware"/>
    <n v="5"/>
    <n v="15"/>
    <n v="4.07"/>
    <s v="C0094"/>
    <s v="aIDen jones"/>
    <s v="Delivered"/>
    <x v="0"/>
    <x v="3"/>
    <s v="Aiden Jones"/>
    <n v="75"/>
    <n v="20.350000000000001"/>
    <n v="54.65"/>
  </r>
  <r>
    <s v="OR0839"/>
    <d v="2024-10-29T00:00:00"/>
    <s v="Oct"/>
    <s v="2024"/>
    <x v="1"/>
    <s v="Bags"/>
    <n v="10"/>
    <n v="25"/>
    <n v="9.42"/>
    <s v="C0103"/>
    <s v="lIam garCia"/>
    <s v="Delivered"/>
    <x v="3"/>
    <x v="1"/>
    <s v="Liam Garcia"/>
    <n v="250"/>
    <n v="94.2"/>
    <n v="155.80000000000001"/>
  </r>
  <r>
    <s v="OR0840"/>
    <d v="2024-10-31T00:00:00"/>
    <s v="Oct"/>
    <s v="2024"/>
    <x v="2"/>
    <s v="Lighting"/>
    <n v="1"/>
    <n v="40"/>
    <n v="13.18"/>
    <s v="C0161"/>
    <s v="CHARlOttE gArCiA"/>
    <s v="Shipped"/>
    <x v="2"/>
    <x v="2"/>
    <s v="Charlotte Garcia"/>
    <n v="40"/>
    <n v="13.18"/>
    <n v="26.82"/>
  </r>
  <r>
    <s v="OR0841"/>
    <d v="2024-10-31T00:00:00"/>
    <s v="Oct"/>
    <s v="2024"/>
    <x v="1"/>
    <s v="Bags"/>
    <n v="2"/>
    <n v="25"/>
    <n v="7.53"/>
    <s v="C0106"/>
    <s v="aVA MartINez"/>
    <s v="Delivered"/>
    <x v="4"/>
    <x v="1"/>
    <s v="Ava Martinez"/>
    <n v="50"/>
    <n v="15.06"/>
    <n v="34.94"/>
  </r>
  <r>
    <s v="OR0842"/>
    <d v="2024-10-31T00:00:00"/>
    <s v="Oct"/>
    <s v="2024"/>
    <x v="4"/>
    <s v="Gardening"/>
    <n v="7"/>
    <n v="12"/>
    <n v="4.74"/>
    <s v="C0094"/>
    <s v="aIDen jones"/>
    <s v="Pending"/>
    <x v="6"/>
    <x v="4"/>
    <s v="Aiden Jones"/>
    <n v="84"/>
    <n v="33.18"/>
    <n v="50.82"/>
  </r>
  <r>
    <s v="OR0843"/>
    <d v="2024-10-31T00:00:00"/>
    <s v="Oct"/>
    <s v="2024"/>
    <x v="4"/>
    <s v="Gardening"/>
    <n v="7"/>
    <n v="12"/>
    <n v="3.58"/>
    <s v="C0114"/>
    <s v="cHARlottE Jones"/>
    <s v="Delivered"/>
    <x v="9"/>
    <x v="4"/>
    <s v="Charlotte Jones"/>
    <n v="84"/>
    <n v="25.060000000000002"/>
    <n v="58.94"/>
  </r>
  <r>
    <s v="OR0844"/>
    <d v="2024-11-01T00:00:00"/>
    <s v="Nov"/>
    <s v="2024"/>
    <x v="1"/>
    <s v="Bags"/>
    <n v="8"/>
    <n v="25"/>
    <n v="5.8"/>
    <s v="C0012"/>
    <s v="OLIVIA MaRTinEZ"/>
    <s v="Pending"/>
    <x v="7"/>
    <x v="1"/>
    <s v="Olivia Martinez"/>
    <n v="200"/>
    <n v="46.4"/>
    <n v="153.6"/>
  </r>
  <r>
    <s v="OR0845"/>
    <d v="2024-11-01T00:00:00"/>
    <s v="Nov"/>
    <s v="2024"/>
    <x v="4"/>
    <s v="Gardening"/>
    <n v="2"/>
    <n v="12"/>
    <n v="3.34"/>
    <s v="C0035"/>
    <s v="EVeLyN marTinez"/>
    <s v="Delivered"/>
    <x v="7"/>
    <x v="4"/>
    <s v="Evelyn Martinez"/>
    <n v="24"/>
    <n v="6.68"/>
    <n v="17.32"/>
  </r>
  <r>
    <s v="OR0846"/>
    <d v="2024-11-01T00:00:00"/>
    <s v="Nov"/>
    <s v="2024"/>
    <x v="1"/>
    <s v="Bags"/>
    <n v="8"/>
    <n v="25"/>
    <n v="9.2899999999999991"/>
    <s v="C0180"/>
    <s v="lUCAS BROwN"/>
    <s v="Delivered"/>
    <x v="9"/>
    <x v="1"/>
    <s v="Lucas Brown"/>
    <n v="200"/>
    <n v="74.319999999999993"/>
    <n v="125.68"/>
  </r>
  <r>
    <s v="OR0847"/>
    <d v="2024-11-02T00:00:00"/>
    <s v="Nov"/>
    <s v="2024"/>
    <x v="3"/>
    <s v="Kitchenware"/>
    <n v="8"/>
    <n v="15"/>
    <n v="5.94"/>
    <s v="C0052"/>
    <s v="Mia joHnSon"/>
    <s v="Delivered"/>
    <x v="5"/>
    <x v="3"/>
    <s v="Mia Johnson"/>
    <n v="120"/>
    <n v="47.52"/>
    <n v="72.47999999999999"/>
  </r>
  <r>
    <s v="OR0848"/>
    <d v="2024-11-02T00:00:00"/>
    <s v="Nov"/>
    <s v="2024"/>
    <x v="0"/>
    <s v="Cleaning"/>
    <n v="10"/>
    <n v="10"/>
    <n v="3.09"/>
    <s v="C0081"/>
    <s v="MasoN mILLeR"/>
    <s v="Delivered"/>
    <x v="6"/>
    <x v="0"/>
    <s v="Mason Miller"/>
    <n v="100"/>
    <n v="30.9"/>
    <n v="69.099999999999994"/>
  </r>
  <r>
    <s v="OR0849"/>
    <d v="2024-11-02T00:00:00"/>
    <s v="Nov"/>
    <s v="2024"/>
    <x v="4"/>
    <s v="Gardening"/>
    <n v="10"/>
    <n v="12"/>
    <n v="3.06"/>
    <s v="C0045"/>
    <s v="lIaM smith"/>
    <s v="Delivered"/>
    <x v="3"/>
    <x v="4"/>
    <s v="Liam Smith"/>
    <n v="120"/>
    <n v="30.6"/>
    <n v="89.4"/>
  </r>
  <r>
    <s v="OR0850"/>
    <d v="2024-11-02T00:00:00"/>
    <s v="Nov"/>
    <s v="2024"/>
    <x v="1"/>
    <s v="Bags"/>
    <n v="1"/>
    <n v="25"/>
    <n v="5.0999999999999996"/>
    <s v="C0038"/>
    <s v="Noah MARtINez"/>
    <s v="Delivered"/>
    <x v="1"/>
    <x v="1"/>
    <s v="Noah Martinez"/>
    <n v="25"/>
    <n v="5.0999999999999996"/>
    <n v="19.899999999999999"/>
  </r>
  <r>
    <s v="OR0851"/>
    <d v="2024-11-03T00:00:00"/>
    <s v="Nov"/>
    <s v="2024"/>
    <x v="1"/>
    <s v="Bags"/>
    <n v="7"/>
    <n v="25"/>
    <n v="8.57"/>
    <s v="C0182"/>
    <s v="AVA MilLEr"/>
    <s v="Delivered"/>
    <x v="1"/>
    <x v="1"/>
    <s v="Ava Miller"/>
    <n v="175"/>
    <n v="59.99"/>
    <n v="115.00999999999999"/>
  </r>
  <r>
    <s v="OR0852"/>
    <d v="2024-11-03T00:00:00"/>
    <s v="Nov"/>
    <s v="2024"/>
    <x v="2"/>
    <s v="Lighting"/>
    <n v="9"/>
    <n v="40"/>
    <n v="15.79"/>
    <s v="C0086"/>
    <s v="OlIVER johnsOn"/>
    <s v="Shipped"/>
    <x v="5"/>
    <x v="2"/>
    <s v="Oliver Johnson"/>
    <n v="360"/>
    <n v="142.10999999999999"/>
    <n v="217.89000000000001"/>
  </r>
  <r>
    <s v="OR0853"/>
    <d v="2024-11-03T00:00:00"/>
    <s v="Nov"/>
    <s v="2024"/>
    <x v="0"/>
    <s v="Cleaning"/>
    <n v="5"/>
    <n v="10"/>
    <n v="2.91"/>
    <s v="C0165"/>
    <s v="haRper dAVIs"/>
    <s v="Returned"/>
    <x v="2"/>
    <x v="0"/>
    <s v="Harper Davis"/>
    <n v="50"/>
    <n v="14.55"/>
    <n v="35.450000000000003"/>
  </r>
  <r>
    <s v="OR0854"/>
    <d v="2024-11-04T00:00:00"/>
    <s v="Nov"/>
    <s v="2024"/>
    <x v="0"/>
    <s v="Cleaning"/>
    <n v="4"/>
    <n v="10"/>
    <n v="2.2200000000000002"/>
    <s v="C0187"/>
    <s v="avA rODRIgUeZ"/>
    <s v="Returned"/>
    <x v="0"/>
    <x v="0"/>
    <s v="Ava Rodriguez"/>
    <n v="40"/>
    <n v="8.8800000000000008"/>
    <n v="31.119999999999997"/>
  </r>
  <r>
    <s v="OR0855"/>
    <d v="2024-11-04T00:00:00"/>
    <s v="Nov"/>
    <s v="2024"/>
    <x v="1"/>
    <s v="Bags"/>
    <n v="1"/>
    <n v="25"/>
    <n v="8.4499999999999993"/>
    <s v="C0163"/>
    <s v="aidEN sMIth"/>
    <s v="Pending"/>
    <x v="7"/>
    <x v="1"/>
    <s v="Aiden Smith"/>
    <n v="25"/>
    <n v="8.4499999999999993"/>
    <n v="16.55"/>
  </r>
  <r>
    <s v="OR0856"/>
    <d v="2024-11-05T00:00:00"/>
    <s v="Nov"/>
    <s v="2024"/>
    <x v="3"/>
    <s v="Kitchenware"/>
    <n v="3"/>
    <n v="15"/>
    <n v="3.12"/>
    <s v="C0147"/>
    <s v="LuCaS williAmS"/>
    <s v="Shipped"/>
    <x v="5"/>
    <x v="3"/>
    <s v="Lucas Williams"/>
    <n v="45"/>
    <n v="9.36"/>
    <n v="35.64"/>
  </r>
  <r>
    <s v="OR0857"/>
    <d v="2024-11-05T00:00:00"/>
    <s v="Nov"/>
    <s v="2024"/>
    <x v="1"/>
    <s v="Bags"/>
    <n v="7"/>
    <n v="25"/>
    <n v="7.96"/>
    <s v="C0154"/>
    <s v="lIAm jOhnsOn"/>
    <s v="Delivered"/>
    <x v="6"/>
    <x v="1"/>
    <s v="Liam Johnson"/>
    <n v="175"/>
    <n v="55.72"/>
    <n v="119.28"/>
  </r>
  <r>
    <s v="OR0858"/>
    <d v="2024-11-06T00:00:00"/>
    <s v="Nov"/>
    <s v="2024"/>
    <x v="0"/>
    <s v="Cleaning"/>
    <n v="10"/>
    <n v="10"/>
    <n v="3.97"/>
    <s v="C0054"/>
    <s v="IsabELLA RoDRIgUEz"/>
    <s v="Delivered"/>
    <x v="5"/>
    <x v="0"/>
    <s v="Isabella Rodriguez"/>
    <n v="100"/>
    <n v="39.700000000000003"/>
    <n v="60.3"/>
  </r>
  <r>
    <s v="OR0859"/>
    <d v="2024-11-06T00:00:00"/>
    <s v="Nov"/>
    <s v="2024"/>
    <x v="0"/>
    <s v="Cleaning"/>
    <n v="7"/>
    <n v="10"/>
    <n v="3.07"/>
    <s v="C0021"/>
    <s v="isABelLA RoDriGUEZ"/>
    <s v="Delivered"/>
    <x v="1"/>
    <x v="0"/>
    <s v="Isabella Rodriguez"/>
    <n v="70"/>
    <n v="21.49"/>
    <n v="48.510000000000005"/>
  </r>
  <r>
    <s v="OR0860"/>
    <d v="2024-11-07T00:00:00"/>
    <s v="Nov"/>
    <s v="2024"/>
    <x v="3"/>
    <s v="Kitchenware"/>
    <n v="2"/>
    <n v="15"/>
    <n v="5.34"/>
    <s v="C0085"/>
    <s v="eThan mARTIneZ"/>
    <s v="Delivered"/>
    <x v="1"/>
    <x v="3"/>
    <s v="Ethan Martinez"/>
    <n v="30"/>
    <n v="10.68"/>
    <n v="19.32"/>
  </r>
  <r>
    <s v="OR0861"/>
    <d v="2024-11-08T00:00:00"/>
    <s v="Nov"/>
    <s v="2024"/>
    <x v="3"/>
    <s v="Kitchenware"/>
    <n v="6"/>
    <n v="15"/>
    <n v="5.79"/>
    <s v="C0122"/>
    <s v="aIDeN DAVIS"/>
    <s v="Returned"/>
    <x v="2"/>
    <x v="3"/>
    <s v="Aiden Davis"/>
    <n v="90"/>
    <n v="34.74"/>
    <n v="55.26"/>
  </r>
  <r>
    <s v="OR0862"/>
    <d v="2024-11-08T00:00:00"/>
    <s v="Nov"/>
    <s v="2024"/>
    <x v="0"/>
    <s v="Cleaning"/>
    <n v="5"/>
    <n v="10"/>
    <n v="3.82"/>
    <s v="C0191"/>
    <s v="lIaM roDrIGUEZ"/>
    <s v="Delivered"/>
    <x v="3"/>
    <x v="0"/>
    <s v="Liam Rodriguez"/>
    <n v="50"/>
    <n v="19.099999999999998"/>
    <n v="30.900000000000002"/>
  </r>
  <r>
    <s v="OR0863"/>
    <d v="2024-11-08T00:00:00"/>
    <s v="Nov"/>
    <s v="2024"/>
    <x v="0"/>
    <s v="Cleaning"/>
    <n v="1"/>
    <n v="10"/>
    <n v="2"/>
    <s v="C0112"/>
    <s v="eLijAh wIlLIAMs"/>
    <s v="Returned"/>
    <x v="7"/>
    <x v="0"/>
    <s v="Elijah Williams"/>
    <n v="10"/>
    <n v="2"/>
    <n v="8"/>
  </r>
  <r>
    <s v="OR0864"/>
    <d v="2024-11-09T00:00:00"/>
    <s v="Nov"/>
    <s v="2024"/>
    <x v="0"/>
    <s v="Cleaning"/>
    <n v="3"/>
    <n v="10"/>
    <n v="2.39"/>
    <s v="C0102"/>
    <s v="Liam bROwn"/>
    <s v="Shipped"/>
    <x v="2"/>
    <x v="0"/>
    <s v="Liam Brown"/>
    <n v="30"/>
    <n v="7.17"/>
    <n v="22.83"/>
  </r>
  <r>
    <s v="OR0865"/>
    <d v="2024-11-09T00:00:00"/>
    <s v="Nov"/>
    <s v="2024"/>
    <x v="0"/>
    <s v="Cleaning"/>
    <n v="5"/>
    <n v="10"/>
    <n v="2.48"/>
    <s v="C0060"/>
    <s v="liaM jONES"/>
    <s v="Pending"/>
    <x v="7"/>
    <x v="0"/>
    <s v="Liam Jones"/>
    <n v="50"/>
    <n v="12.4"/>
    <n v="37.6"/>
  </r>
  <r>
    <s v="OR0866"/>
    <d v="2024-11-10T00:00:00"/>
    <s v="Nov"/>
    <s v="2024"/>
    <x v="1"/>
    <s v="Bags"/>
    <n v="4"/>
    <n v="25"/>
    <n v="6.48"/>
    <s v="C0013"/>
    <s v="eVelYN martiNEZ"/>
    <s v="Delivered"/>
    <x v="9"/>
    <x v="1"/>
    <s v="Evelyn Martinez"/>
    <n v="100"/>
    <n v="25.92"/>
    <n v="74.08"/>
  </r>
  <r>
    <s v="OR0867"/>
    <d v="2024-11-10T00:00:00"/>
    <s v="Nov"/>
    <s v="2024"/>
    <x v="4"/>
    <s v="Gardening"/>
    <n v="8"/>
    <n v="12"/>
    <n v="3.72"/>
    <s v="C0146"/>
    <s v="isAbeLla GARCia"/>
    <s v="Shipped"/>
    <x v="5"/>
    <x v="4"/>
    <s v="Isabella Garcia"/>
    <n v="96"/>
    <n v="29.76"/>
    <n v="66.239999999999995"/>
  </r>
  <r>
    <s v="OR0868"/>
    <d v="2024-11-10T00:00:00"/>
    <s v="Nov"/>
    <s v="2024"/>
    <x v="4"/>
    <s v="Gardening"/>
    <n v="8"/>
    <n v="12"/>
    <n v="3.33"/>
    <s v="C0177"/>
    <s v="MIa MaRtInez"/>
    <s v="Delivered"/>
    <x v="0"/>
    <x v="4"/>
    <s v="Mia Martinez"/>
    <n v="96"/>
    <n v="26.64"/>
    <n v="69.36"/>
  </r>
  <r>
    <s v="OR0869"/>
    <d v="2024-11-10T00:00:00"/>
    <s v="Nov"/>
    <s v="2024"/>
    <x v="0"/>
    <s v="Cleaning"/>
    <n v="4"/>
    <n v="10"/>
    <n v="2.23"/>
    <s v="C0123"/>
    <s v="olIvIa DAVis"/>
    <s v="Delivered"/>
    <x v="8"/>
    <x v="0"/>
    <s v="Olivia Davis"/>
    <n v="40"/>
    <n v="8.92"/>
    <n v="31.08"/>
  </r>
  <r>
    <s v="OR0870"/>
    <d v="2024-11-11T00:00:00"/>
    <s v="Nov"/>
    <s v="2024"/>
    <x v="2"/>
    <s v="Lighting"/>
    <n v="4"/>
    <n v="40"/>
    <n v="13.67"/>
    <s v="C0132"/>
    <s v="amEliA JonEs"/>
    <s v="Delivered"/>
    <x v="2"/>
    <x v="2"/>
    <s v="Amelia Jones"/>
    <n v="160"/>
    <n v="54.68"/>
    <n v="105.32"/>
  </r>
  <r>
    <s v="OR0871"/>
    <d v="2024-11-11T00:00:00"/>
    <s v="Nov"/>
    <s v="2024"/>
    <x v="2"/>
    <s v="Lighting"/>
    <n v="10"/>
    <n v="40"/>
    <n v="8.85"/>
    <s v="C0190"/>
    <s v="mASON WILliaMS"/>
    <s v="Delivered"/>
    <x v="4"/>
    <x v="2"/>
    <s v="Mason Williams"/>
    <n v="400"/>
    <n v="88.5"/>
    <n v="311.5"/>
  </r>
  <r>
    <s v="OR0872"/>
    <d v="2024-11-11T00:00:00"/>
    <s v="Nov"/>
    <s v="2024"/>
    <x v="4"/>
    <s v="Gardening"/>
    <n v="9"/>
    <n v="12"/>
    <n v="2.5499999999999998"/>
    <s v="C0029"/>
    <s v="hARpER MARtIneZ"/>
    <s v="Delivered"/>
    <x v="3"/>
    <x v="4"/>
    <s v="Harper Martinez"/>
    <n v="108"/>
    <n v="22.95"/>
    <n v="85.05"/>
  </r>
  <r>
    <s v="OR0873"/>
    <d v="2024-11-11T00:00:00"/>
    <s v="Nov"/>
    <s v="2024"/>
    <x v="3"/>
    <s v="Kitchenware"/>
    <n v="4"/>
    <n v="15"/>
    <n v="5.0199999999999996"/>
    <s v="C0092"/>
    <s v="HarPEr GARCIa"/>
    <s v="Delivered"/>
    <x v="1"/>
    <x v="3"/>
    <s v="Harper Garcia"/>
    <n v="60"/>
    <n v="20.079999999999998"/>
    <n v="39.92"/>
  </r>
  <r>
    <s v="OR0874"/>
    <d v="2024-11-11T00:00:00"/>
    <s v="Nov"/>
    <s v="2024"/>
    <x v="3"/>
    <s v="Kitchenware"/>
    <n v="1"/>
    <n v="15"/>
    <n v="5.27"/>
    <s v="C0080"/>
    <s v="EVELYN martinEZ"/>
    <s v="Delivered"/>
    <x v="1"/>
    <x v="3"/>
    <s v="Evelyn Martinez"/>
    <n v="15"/>
    <n v="5.27"/>
    <n v="9.73"/>
  </r>
  <r>
    <s v="OR0875"/>
    <d v="2024-11-11T00:00:00"/>
    <s v="Nov"/>
    <s v="2024"/>
    <x v="3"/>
    <s v="Kitchenware"/>
    <n v="8"/>
    <n v="15"/>
    <n v="3.79"/>
    <s v="C0188"/>
    <s v="LUCAS wiLlIaMS"/>
    <s v="Delivered"/>
    <x v="4"/>
    <x v="3"/>
    <s v="Lucas Williams"/>
    <n v="120"/>
    <n v="30.32"/>
    <n v="89.68"/>
  </r>
  <r>
    <s v="OR0876"/>
    <d v="2024-11-12T00:00:00"/>
    <s v="Nov"/>
    <s v="2024"/>
    <x v="0"/>
    <s v="Cleaning"/>
    <n v="8"/>
    <n v="10"/>
    <n v="2.94"/>
    <s v="C0196"/>
    <s v="mia MILLER"/>
    <s v="Delivered"/>
    <x v="3"/>
    <x v="0"/>
    <s v="Mia Miller"/>
    <n v="80"/>
    <n v="23.52"/>
    <n v="56.480000000000004"/>
  </r>
  <r>
    <s v="OR0877"/>
    <d v="2024-11-12T00:00:00"/>
    <s v="Nov"/>
    <s v="2024"/>
    <x v="1"/>
    <s v="Bags"/>
    <n v="10"/>
    <n v="25"/>
    <n v="6.9"/>
    <s v="C0171"/>
    <s v="MiA DAvis"/>
    <s v="Shipped"/>
    <x v="8"/>
    <x v="1"/>
    <s v="Mia Davis"/>
    <n v="250"/>
    <n v="69"/>
    <n v="181"/>
  </r>
  <r>
    <s v="OR0878"/>
    <d v="2024-11-13T00:00:00"/>
    <s v="Nov"/>
    <s v="2024"/>
    <x v="2"/>
    <s v="Lighting"/>
    <n v="9"/>
    <n v="40"/>
    <n v="14.51"/>
    <s v="C0182"/>
    <s v="AVA MilLEr"/>
    <s v="Delivered"/>
    <x v="2"/>
    <x v="2"/>
    <s v="Ava Miller"/>
    <n v="360"/>
    <n v="130.59"/>
    <n v="229.41"/>
  </r>
  <r>
    <s v="OR0879"/>
    <d v="2024-11-13T00:00:00"/>
    <s v="Nov"/>
    <s v="2024"/>
    <x v="3"/>
    <s v="Kitchenware"/>
    <n v="9"/>
    <n v="15"/>
    <n v="4.51"/>
    <s v="C0057"/>
    <s v="EvElyn MiLLeR"/>
    <s v="Pending"/>
    <x v="6"/>
    <x v="3"/>
    <s v="Evelyn Miller"/>
    <n v="135"/>
    <n v="40.589999999999996"/>
    <n v="94.41"/>
  </r>
  <r>
    <s v="OR0880"/>
    <d v="2024-11-13T00:00:00"/>
    <s v="Nov"/>
    <s v="2024"/>
    <x v="2"/>
    <s v="Lighting"/>
    <n v="8"/>
    <n v="40"/>
    <n v="14.12"/>
    <s v="C0188"/>
    <s v="LUCAS wiLlIaMS"/>
    <s v="Delivered"/>
    <x v="6"/>
    <x v="2"/>
    <s v="Lucas Williams"/>
    <n v="320"/>
    <n v="112.96"/>
    <n v="207.04000000000002"/>
  </r>
  <r>
    <s v="OR0881"/>
    <d v="2024-11-13T00:00:00"/>
    <s v="Nov"/>
    <s v="2024"/>
    <x v="2"/>
    <s v="Lighting"/>
    <n v="1"/>
    <n v="40"/>
    <n v="9.23"/>
    <s v="C0036"/>
    <s v="iSaBElLA MILLER"/>
    <s v="Shipped"/>
    <x v="0"/>
    <x v="2"/>
    <s v="Isabella Miller"/>
    <n v="40"/>
    <n v="9.23"/>
    <n v="30.77"/>
  </r>
  <r>
    <s v="OR0882"/>
    <d v="2024-11-14T00:00:00"/>
    <s v="Nov"/>
    <s v="2024"/>
    <x v="4"/>
    <s v="Gardening"/>
    <n v="3"/>
    <n v="12"/>
    <n v="3.16"/>
    <s v="C0017"/>
    <s v="LIAM rODRIgueZ"/>
    <s v="Delivered"/>
    <x v="9"/>
    <x v="4"/>
    <s v="Liam Rodriguez"/>
    <n v="36"/>
    <n v="9.48"/>
    <n v="26.52"/>
  </r>
  <r>
    <s v="OR0883"/>
    <d v="2024-11-14T00:00:00"/>
    <s v="Nov"/>
    <s v="2024"/>
    <x v="1"/>
    <s v="Bags"/>
    <n v="8"/>
    <n v="25"/>
    <n v="9.1199999999999992"/>
    <s v="C0119"/>
    <s v="mAson ROdrigUEz"/>
    <s v="Delivered"/>
    <x v="2"/>
    <x v="1"/>
    <s v="Mason Rodriguez"/>
    <n v="200"/>
    <n v="72.959999999999994"/>
    <n v="127.04"/>
  </r>
  <r>
    <s v="OR0884"/>
    <d v="2024-11-15T00:00:00"/>
    <s v="Nov"/>
    <s v="2024"/>
    <x v="2"/>
    <s v="Lighting"/>
    <n v="6"/>
    <n v="40"/>
    <n v="13.56"/>
    <s v="C0011"/>
    <s v="jaMEs wilLIAMs"/>
    <s v="Delivered"/>
    <x v="5"/>
    <x v="2"/>
    <s v="James Williams"/>
    <n v="240"/>
    <n v="81.36"/>
    <n v="158.63999999999999"/>
  </r>
  <r>
    <s v="OR0885"/>
    <d v="2024-11-16T00:00:00"/>
    <s v="Nov"/>
    <s v="2024"/>
    <x v="2"/>
    <s v="Lighting"/>
    <n v="6"/>
    <n v="40"/>
    <n v="9.3699999999999992"/>
    <s v="C0089"/>
    <s v="LiAM DavIs"/>
    <s v="Delivered"/>
    <x v="4"/>
    <x v="2"/>
    <s v="Liam Davis"/>
    <n v="240"/>
    <n v="56.22"/>
    <n v="183.78"/>
  </r>
  <r>
    <s v="OR0886"/>
    <d v="2024-11-16T00:00:00"/>
    <s v="Nov"/>
    <s v="2024"/>
    <x v="1"/>
    <s v="Bags"/>
    <n v="4"/>
    <n v="25"/>
    <n v="7.64"/>
    <s v="C0131"/>
    <s v="eliJaH MarTIneZ"/>
    <s v="Returned"/>
    <x v="5"/>
    <x v="1"/>
    <s v="Elijah Martinez"/>
    <n v="100"/>
    <n v="30.56"/>
    <n v="69.44"/>
  </r>
  <r>
    <s v="OR0887"/>
    <d v="2024-11-17T00:00:00"/>
    <s v="Nov"/>
    <s v="2024"/>
    <x v="1"/>
    <s v="Bags"/>
    <n v="9"/>
    <n v="25"/>
    <n v="6.72"/>
    <s v="C0139"/>
    <s v="AmELIa GARCIa"/>
    <s v="Delivered"/>
    <x v="9"/>
    <x v="1"/>
    <s v="Amelia Garcia"/>
    <n v="225"/>
    <n v="60.48"/>
    <n v="164.52"/>
  </r>
  <r>
    <s v="OR0888"/>
    <d v="2024-11-17T00:00:00"/>
    <s v="Nov"/>
    <s v="2024"/>
    <x v="4"/>
    <s v="Gardening"/>
    <n v="6"/>
    <n v="12"/>
    <n v="4.53"/>
    <s v="C0045"/>
    <s v="lIaM smith"/>
    <s v="Delivered"/>
    <x v="5"/>
    <x v="4"/>
    <s v="Liam Smith"/>
    <n v="72"/>
    <n v="27.18"/>
    <n v="44.82"/>
  </r>
  <r>
    <s v="OR0889"/>
    <d v="2024-11-17T00:00:00"/>
    <s v="Nov"/>
    <s v="2024"/>
    <x v="1"/>
    <s v="Bags"/>
    <n v="2"/>
    <n v="25"/>
    <n v="8.14"/>
    <s v="C0184"/>
    <s v="IsAbELla JohNSoN"/>
    <s v="Shipped"/>
    <x v="9"/>
    <x v="1"/>
    <s v="Isabella Johnson"/>
    <n v="50"/>
    <n v="16.28"/>
    <n v="33.72"/>
  </r>
  <r>
    <s v="OR0890"/>
    <d v="2024-11-18T00:00:00"/>
    <s v="Nov"/>
    <s v="2024"/>
    <x v="3"/>
    <s v="Kitchenware"/>
    <n v="2"/>
    <n v="15"/>
    <n v="5.3"/>
    <s v="C0066"/>
    <s v="JaMeS garcIA"/>
    <s v="Delivered"/>
    <x v="7"/>
    <x v="3"/>
    <s v="James Garcia"/>
    <n v="30"/>
    <n v="10.6"/>
    <n v="19.399999999999999"/>
  </r>
  <r>
    <s v="OR0891"/>
    <d v="2024-11-18T00:00:00"/>
    <s v="Nov"/>
    <s v="2024"/>
    <x v="4"/>
    <s v="Gardening"/>
    <n v="10"/>
    <n v="12"/>
    <n v="2.4500000000000002"/>
    <s v="C0024"/>
    <s v="IsAbELla WILLiamS"/>
    <s v="Delivered"/>
    <x v="8"/>
    <x v="4"/>
    <s v="Isabella Williams"/>
    <n v="120"/>
    <n v="24.5"/>
    <n v="95.5"/>
  </r>
  <r>
    <s v="OR0892"/>
    <d v="2024-11-18T00:00:00"/>
    <s v="Nov"/>
    <s v="2024"/>
    <x v="2"/>
    <s v="Lighting"/>
    <n v="1"/>
    <n v="40"/>
    <n v="8.51"/>
    <s v="C0077"/>
    <s v="MaSon WillIAMs"/>
    <s v="Pending"/>
    <x v="2"/>
    <x v="2"/>
    <s v="Mason Williams"/>
    <n v="40"/>
    <n v="8.51"/>
    <n v="31.490000000000002"/>
  </r>
  <r>
    <s v="OR0893"/>
    <d v="2024-11-18T00:00:00"/>
    <s v="Nov"/>
    <s v="2024"/>
    <x v="1"/>
    <s v="Bags"/>
    <n v="3"/>
    <n v="25"/>
    <n v="5.0999999999999996"/>
    <s v="C0191"/>
    <s v="lIaM roDrIGUEZ"/>
    <s v="Shipped"/>
    <x v="1"/>
    <x v="1"/>
    <s v="Liam Rodriguez"/>
    <n v="75"/>
    <n v="15.299999999999999"/>
    <n v="59.7"/>
  </r>
  <r>
    <s v="OR0894"/>
    <d v="2024-11-18T00:00:00"/>
    <s v="Nov"/>
    <s v="2024"/>
    <x v="0"/>
    <s v="Cleaning"/>
    <n v="9"/>
    <n v="10"/>
    <n v="2.68"/>
    <s v="C0160"/>
    <s v="LucAs gaRcia"/>
    <s v="Pending"/>
    <x v="1"/>
    <x v="0"/>
    <s v="Lucas Garcia"/>
    <n v="90"/>
    <n v="24.12"/>
    <n v="65.88"/>
  </r>
  <r>
    <s v="OR0895"/>
    <d v="2024-11-18T00:00:00"/>
    <s v="Nov"/>
    <s v="2024"/>
    <x v="0"/>
    <s v="Cleaning"/>
    <n v="10"/>
    <n v="10"/>
    <n v="3.4"/>
    <s v="C0124"/>
    <s v="hArper MIllEr"/>
    <s v="Shipped"/>
    <x v="4"/>
    <x v="0"/>
    <s v="Harper Miller"/>
    <n v="100"/>
    <n v="34"/>
    <n v="66"/>
  </r>
  <r>
    <s v="OR0896"/>
    <d v="2024-11-19T00:00:00"/>
    <s v="Nov"/>
    <s v="2024"/>
    <x v="0"/>
    <s v="Cleaning"/>
    <n v="1"/>
    <n v="10"/>
    <n v="3.72"/>
    <s v="C0022"/>
    <s v="jAmES sMiTH"/>
    <s v="Shipped"/>
    <x v="2"/>
    <x v="0"/>
    <s v="James Smith"/>
    <n v="10"/>
    <n v="3.72"/>
    <n v="6.2799999999999994"/>
  </r>
  <r>
    <s v="OR0897"/>
    <d v="2024-11-20T00:00:00"/>
    <s v="Nov"/>
    <s v="2024"/>
    <x v="1"/>
    <s v="Bags"/>
    <n v="10"/>
    <n v="25"/>
    <n v="9.86"/>
    <s v="C0001"/>
    <s v="nOAH SmITH"/>
    <s v="Pending"/>
    <x v="8"/>
    <x v="1"/>
    <s v="Noah Smith"/>
    <n v="250"/>
    <n v="98.6"/>
    <n v="151.4"/>
  </r>
  <r>
    <s v="OR0898"/>
    <d v="2024-11-21T00:00:00"/>
    <s v="Nov"/>
    <s v="2024"/>
    <x v="4"/>
    <s v="Gardening"/>
    <n v="2"/>
    <n v="12"/>
    <n v="4.3899999999999997"/>
    <s v="C0162"/>
    <s v="Ethan mILLeR"/>
    <s v="Delivered"/>
    <x v="8"/>
    <x v="4"/>
    <s v="Ethan Miller"/>
    <n v="24"/>
    <n v="8.7799999999999994"/>
    <n v="15.22"/>
  </r>
  <r>
    <s v="OR0899"/>
    <d v="2024-11-22T00:00:00"/>
    <s v="Nov"/>
    <s v="2024"/>
    <x v="3"/>
    <s v="Kitchenware"/>
    <n v="1"/>
    <n v="15"/>
    <n v="3.55"/>
    <s v="C0196"/>
    <s v="mia MILLER"/>
    <s v="Delivered"/>
    <x v="2"/>
    <x v="3"/>
    <s v="Mia Miller"/>
    <n v="15"/>
    <n v="3.55"/>
    <n v="11.45"/>
  </r>
  <r>
    <s v="OR0900"/>
    <d v="2024-11-22T00:00:00"/>
    <s v="Nov"/>
    <s v="2024"/>
    <x v="3"/>
    <s v="Kitchenware"/>
    <n v="7"/>
    <n v="15"/>
    <n v="4.03"/>
    <s v="C0136"/>
    <s v="luCAS smITH"/>
    <s v="Delivered"/>
    <x v="9"/>
    <x v="3"/>
    <s v="Lucas Smith"/>
    <n v="105"/>
    <n v="28.21"/>
    <n v="76.789999999999992"/>
  </r>
  <r>
    <s v="OR0901"/>
    <d v="2024-11-23T00:00:00"/>
    <s v="Nov"/>
    <s v="2024"/>
    <x v="1"/>
    <s v="Bags"/>
    <n v="1"/>
    <n v="25"/>
    <n v="9.8800000000000008"/>
    <s v="C0036"/>
    <s v="iSaBElLA MILLER"/>
    <s v="Delivered"/>
    <x v="2"/>
    <x v="1"/>
    <s v="Isabella Miller"/>
    <n v="25"/>
    <n v="9.8800000000000008"/>
    <n v="15.12"/>
  </r>
  <r>
    <s v="OR0902"/>
    <d v="2024-11-23T00:00:00"/>
    <s v="Nov"/>
    <s v="2024"/>
    <x v="1"/>
    <s v="Bags"/>
    <n v="8"/>
    <n v="25"/>
    <n v="6.58"/>
    <s v="C0014"/>
    <s v="CHARlOtTe GArCIA"/>
    <s v="Delivered"/>
    <x v="8"/>
    <x v="1"/>
    <s v="Charlotte Garcia"/>
    <n v="200"/>
    <n v="52.64"/>
    <n v="147.36000000000001"/>
  </r>
  <r>
    <s v="OR0903"/>
    <d v="2024-11-23T00:00:00"/>
    <s v="Nov"/>
    <s v="2024"/>
    <x v="1"/>
    <s v="Bags"/>
    <n v="8"/>
    <n v="25"/>
    <n v="6.56"/>
    <s v="C0011"/>
    <s v="jaMEs wilLIAMs"/>
    <s v="Shipped"/>
    <x v="1"/>
    <x v="1"/>
    <s v="James Williams"/>
    <n v="200"/>
    <n v="52.48"/>
    <n v="147.52000000000001"/>
  </r>
  <r>
    <s v="OR0904"/>
    <d v="2024-11-24T00:00:00"/>
    <s v="Nov"/>
    <s v="2024"/>
    <x v="0"/>
    <s v="Cleaning"/>
    <n v="9"/>
    <n v="10"/>
    <n v="2.66"/>
    <s v="C0154"/>
    <s v="lIAm jOhnsOn"/>
    <s v="Shipped"/>
    <x v="2"/>
    <x v="0"/>
    <s v="Liam Johnson"/>
    <n v="90"/>
    <n v="23.94"/>
    <n v="66.06"/>
  </r>
  <r>
    <s v="OR0905"/>
    <d v="2024-11-26T00:00:00"/>
    <s v="Nov"/>
    <s v="2024"/>
    <x v="2"/>
    <s v="Lighting"/>
    <n v="1"/>
    <n v="40"/>
    <n v="10.130000000000001"/>
    <s v="C0180"/>
    <s v="lUCAS BROwN"/>
    <s v="Delivered"/>
    <x v="4"/>
    <x v="2"/>
    <s v="Lucas Brown"/>
    <n v="40"/>
    <n v="10.130000000000001"/>
    <n v="29.869999999999997"/>
  </r>
  <r>
    <s v="OR0906"/>
    <d v="2024-11-26T00:00:00"/>
    <s v="Nov"/>
    <s v="2024"/>
    <x v="3"/>
    <s v="Kitchenware"/>
    <n v="2"/>
    <n v="15"/>
    <n v="3.3"/>
    <s v="C0044"/>
    <s v="soPHiA DaVIs"/>
    <s v="Shipped"/>
    <x v="5"/>
    <x v="3"/>
    <s v="Sophia Davis"/>
    <n v="30"/>
    <n v="6.6"/>
    <n v="23.4"/>
  </r>
  <r>
    <s v="OR0907"/>
    <d v="2024-11-26T00:00:00"/>
    <s v="Nov"/>
    <s v="2024"/>
    <x v="3"/>
    <s v="Kitchenware"/>
    <n v="6"/>
    <n v="15"/>
    <n v="5.45"/>
    <s v="C0161"/>
    <s v="CHARlOttE gArCiA"/>
    <s v="Shipped"/>
    <x v="3"/>
    <x v="3"/>
    <s v="Charlotte Garcia"/>
    <n v="90"/>
    <n v="32.700000000000003"/>
    <n v="57.3"/>
  </r>
  <r>
    <s v="OR0908"/>
    <d v="2024-11-26T00:00:00"/>
    <s v="Nov"/>
    <s v="2024"/>
    <x v="2"/>
    <s v="Lighting"/>
    <n v="2"/>
    <n v="40"/>
    <n v="12.19"/>
    <s v="C0198"/>
    <s v="ELiJAH jOneS"/>
    <s v="Delivered"/>
    <x v="8"/>
    <x v="2"/>
    <s v="Elijah Jones"/>
    <n v="80"/>
    <n v="24.38"/>
    <n v="55.620000000000005"/>
  </r>
  <r>
    <s v="OR0909"/>
    <d v="2024-11-26T00:00:00"/>
    <s v="Nov"/>
    <s v="2024"/>
    <x v="1"/>
    <s v="Bags"/>
    <n v="2"/>
    <n v="25"/>
    <n v="6.17"/>
    <s v="C0149"/>
    <s v="soPhiA rODriGuEZ"/>
    <s v="Delivered"/>
    <x v="6"/>
    <x v="1"/>
    <s v="Sophia Rodriguez"/>
    <n v="50"/>
    <n v="12.34"/>
    <n v="37.659999999999997"/>
  </r>
  <r>
    <s v="OR0910"/>
    <d v="2024-11-26T00:00:00"/>
    <s v="Nov"/>
    <s v="2024"/>
    <x v="1"/>
    <s v="Bags"/>
    <n v="9"/>
    <n v="25"/>
    <n v="6.35"/>
    <s v="C0172"/>
    <s v="loGAN mIlLeR"/>
    <s v="Returned"/>
    <x v="9"/>
    <x v="1"/>
    <s v="Logan Miller"/>
    <n v="225"/>
    <n v="57.15"/>
    <n v="167.85"/>
  </r>
  <r>
    <s v="OR0911"/>
    <d v="2024-11-27T00:00:00"/>
    <s v="Nov"/>
    <s v="2024"/>
    <x v="3"/>
    <s v="Kitchenware"/>
    <n v="2"/>
    <n v="15"/>
    <n v="4.1500000000000004"/>
    <s v="C0109"/>
    <s v="amEliA jOHNSOn"/>
    <s v="Shipped"/>
    <x v="3"/>
    <x v="3"/>
    <s v="Amelia Johnson"/>
    <n v="30"/>
    <n v="8.3000000000000007"/>
    <n v="21.7"/>
  </r>
  <r>
    <s v="OR0912"/>
    <d v="2024-11-27T00:00:00"/>
    <s v="Nov"/>
    <s v="2024"/>
    <x v="1"/>
    <s v="Bags"/>
    <n v="3"/>
    <n v="25"/>
    <n v="9.27"/>
    <s v="C0001"/>
    <s v="nOAH SmITH"/>
    <s v="Returned"/>
    <x v="2"/>
    <x v="1"/>
    <s v="Noah Smith"/>
    <n v="75"/>
    <n v="27.81"/>
    <n v="47.19"/>
  </r>
  <r>
    <s v="OR0913"/>
    <d v="2024-11-27T00:00:00"/>
    <s v="Nov"/>
    <s v="2024"/>
    <x v="4"/>
    <s v="Gardening"/>
    <n v="4"/>
    <n v="12"/>
    <n v="4.3899999999999997"/>
    <s v="C0004"/>
    <s v="AIDEn GArcia"/>
    <s v="Delivered"/>
    <x v="7"/>
    <x v="4"/>
    <s v="Aiden Garcia"/>
    <n v="48"/>
    <n v="17.559999999999999"/>
    <n v="30.44"/>
  </r>
  <r>
    <s v="OR0914"/>
    <d v="2024-11-27T00:00:00"/>
    <s v="Nov"/>
    <s v="2024"/>
    <x v="1"/>
    <s v="Bags"/>
    <n v="10"/>
    <n v="25"/>
    <n v="9.83"/>
    <s v="C0175"/>
    <s v="Aiden RoDrIGUEz"/>
    <s v="Shipped"/>
    <x v="2"/>
    <x v="1"/>
    <s v="Aiden Rodriguez"/>
    <n v="250"/>
    <n v="98.3"/>
    <n v="151.69999999999999"/>
  </r>
  <r>
    <s v="OR0915"/>
    <d v="2024-11-27T00:00:00"/>
    <s v="Nov"/>
    <s v="2024"/>
    <x v="4"/>
    <s v="Gardening"/>
    <n v="2"/>
    <n v="12"/>
    <n v="3.46"/>
    <s v="C0139"/>
    <s v="AmELIa GARCIa"/>
    <s v="Shipped"/>
    <x v="4"/>
    <x v="4"/>
    <s v="Amelia Garcia"/>
    <n v="24"/>
    <n v="6.92"/>
    <n v="17.079999999999998"/>
  </r>
  <r>
    <s v="OR0916"/>
    <d v="2024-11-28T00:00:00"/>
    <s v="Nov"/>
    <s v="2024"/>
    <x v="1"/>
    <s v="Bags"/>
    <n v="2"/>
    <n v="25"/>
    <n v="7.66"/>
    <s v="C0176"/>
    <s v="oLiver Miller"/>
    <s v="Delivered"/>
    <x v="2"/>
    <x v="1"/>
    <s v="Oliver Miller"/>
    <n v="50"/>
    <n v="15.32"/>
    <n v="34.68"/>
  </r>
  <r>
    <s v="OR0917"/>
    <d v="2024-11-29T00:00:00"/>
    <s v="Nov"/>
    <s v="2024"/>
    <x v="0"/>
    <s v="Cleaning"/>
    <n v="10"/>
    <n v="10"/>
    <n v="2.0299999999999998"/>
    <s v="C0025"/>
    <s v="isABeLlA garcIa"/>
    <s v="Shipped"/>
    <x v="8"/>
    <x v="0"/>
    <s v="Isabella Garcia"/>
    <n v="100"/>
    <n v="20.299999999999997"/>
    <n v="79.7"/>
  </r>
  <r>
    <s v="OR0918"/>
    <d v="2024-11-29T00:00:00"/>
    <s v="Nov"/>
    <s v="2024"/>
    <x v="0"/>
    <s v="Cleaning"/>
    <n v="10"/>
    <n v="10"/>
    <n v="3.83"/>
    <s v="C0068"/>
    <s v="LOGan jOhNson"/>
    <s v="Returned"/>
    <x v="2"/>
    <x v="0"/>
    <s v="Logan Johnson"/>
    <n v="100"/>
    <n v="38.299999999999997"/>
    <n v="61.7"/>
  </r>
  <r>
    <s v="OR0919"/>
    <d v="2024-11-29T00:00:00"/>
    <s v="Nov"/>
    <s v="2024"/>
    <x v="1"/>
    <s v="Bags"/>
    <n v="2"/>
    <n v="25"/>
    <n v="7.63"/>
    <s v="C0156"/>
    <s v="cHARlottE GArciA"/>
    <s v="Pending"/>
    <x v="8"/>
    <x v="1"/>
    <s v="Charlotte Garcia"/>
    <n v="50"/>
    <n v="15.26"/>
    <n v="34.74"/>
  </r>
  <r>
    <s v="OR0920"/>
    <d v="2024-11-29T00:00:00"/>
    <s v="Nov"/>
    <s v="2024"/>
    <x v="3"/>
    <s v="Kitchenware"/>
    <n v="4"/>
    <n v="15"/>
    <n v="4.93"/>
    <s v="C0167"/>
    <s v="aidEN bROWn"/>
    <s v="Delivered"/>
    <x v="7"/>
    <x v="3"/>
    <s v="Aiden Brown"/>
    <n v="60"/>
    <n v="19.72"/>
    <n v="40.28"/>
  </r>
  <r>
    <s v="OR0921"/>
    <d v="2024-12-01T00:00:00"/>
    <s v="Dec"/>
    <s v="2024"/>
    <x v="1"/>
    <s v="Bags"/>
    <n v="8"/>
    <n v="25"/>
    <n v="7.07"/>
    <s v="C0163"/>
    <s v="aidEN sMIth"/>
    <s v="Delivered"/>
    <x v="3"/>
    <x v="1"/>
    <s v="Aiden Smith"/>
    <n v="200"/>
    <n v="56.56"/>
    <n v="143.44"/>
  </r>
  <r>
    <s v="OR0922"/>
    <d v="2024-12-01T00:00:00"/>
    <s v="Dec"/>
    <s v="2024"/>
    <x v="4"/>
    <s v="Gardening"/>
    <n v="9"/>
    <n v="12"/>
    <n v="2.78"/>
    <s v="C0119"/>
    <s v="mAson ROdrigUEz"/>
    <s v="Shipped"/>
    <x v="4"/>
    <x v="4"/>
    <s v="Mason Rodriguez"/>
    <n v="108"/>
    <n v="25.02"/>
    <n v="82.98"/>
  </r>
  <r>
    <s v="OR0923"/>
    <d v="2024-12-01T00:00:00"/>
    <s v="Dec"/>
    <s v="2024"/>
    <x v="2"/>
    <s v="Lighting"/>
    <n v="3"/>
    <n v="40"/>
    <n v="15.33"/>
    <s v="C0155"/>
    <s v="jAmEs MIlLeR"/>
    <s v="Delivered"/>
    <x v="0"/>
    <x v="2"/>
    <s v="James Miller"/>
    <n v="120"/>
    <n v="45.99"/>
    <n v="74.009999999999991"/>
  </r>
  <r>
    <s v="OR0924"/>
    <d v="2024-12-02T00:00:00"/>
    <s v="Dec"/>
    <s v="2024"/>
    <x v="4"/>
    <s v="Gardening"/>
    <n v="1"/>
    <n v="12"/>
    <n v="4.46"/>
    <s v="C0114"/>
    <s v="cHARlottE Jones"/>
    <s v="Shipped"/>
    <x v="4"/>
    <x v="4"/>
    <s v="Charlotte Jones"/>
    <n v="12"/>
    <n v="4.46"/>
    <n v="7.54"/>
  </r>
  <r>
    <s v="OR0925"/>
    <d v="2024-12-03T00:00:00"/>
    <s v="Dec"/>
    <s v="2024"/>
    <x v="3"/>
    <s v="Kitchenware"/>
    <n v="10"/>
    <n v="15"/>
    <n v="3.12"/>
    <s v="C0019"/>
    <s v="AIDeN MArtIneZ"/>
    <s v="Delivered"/>
    <x v="2"/>
    <x v="3"/>
    <s v="Aiden Martinez"/>
    <n v="150"/>
    <n v="31.200000000000003"/>
    <n v="118.8"/>
  </r>
  <r>
    <s v="OR0926"/>
    <d v="2024-12-03T00:00:00"/>
    <s v="Dec"/>
    <s v="2024"/>
    <x v="1"/>
    <s v="Bags"/>
    <n v="5"/>
    <n v="25"/>
    <n v="5.22"/>
    <s v="C0007"/>
    <s v="ava BRoWN"/>
    <s v="Pending"/>
    <x v="8"/>
    <x v="1"/>
    <s v="Ava Brown"/>
    <n v="125"/>
    <n v="26.099999999999998"/>
    <n v="98.9"/>
  </r>
  <r>
    <s v="OR0927"/>
    <d v="2024-12-04T00:00:00"/>
    <s v="Dec"/>
    <s v="2024"/>
    <x v="1"/>
    <s v="Bags"/>
    <n v="2"/>
    <n v="25"/>
    <n v="7.12"/>
    <s v="C0107"/>
    <s v="MAson DAVIs"/>
    <s v="Pending"/>
    <x v="1"/>
    <x v="1"/>
    <s v="Mason Davis"/>
    <n v="50"/>
    <n v="14.24"/>
    <n v="35.76"/>
  </r>
  <r>
    <s v="OR0928"/>
    <d v="2024-12-05T00:00:00"/>
    <s v="Dec"/>
    <s v="2024"/>
    <x v="4"/>
    <s v="Gardening"/>
    <n v="4"/>
    <n v="12"/>
    <n v="4.01"/>
    <s v="C0029"/>
    <s v="hARpER MARtIneZ"/>
    <s v="Delivered"/>
    <x v="8"/>
    <x v="4"/>
    <s v="Harper Martinez"/>
    <n v="48"/>
    <n v="16.04"/>
    <n v="31.96"/>
  </r>
  <r>
    <s v="OR0929"/>
    <d v="2024-12-05T00:00:00"/>
    <s v="Dec"/>
    <s v="2024"/>
    <x v="2"/>
    <s v="Lighting"/>
    <n v="8"/>
    <n v="40"/>
    <n v="8.52"/>
    <s v="C0182"/>
    <s v="AVA MilLEr"/>
    <s v="Delivered"/>
    <x v="0"/>
    <x v="2"/>
    <s v="Ava Miller"/>
    <n v="320"/>
    <n v="68.16"/>
    <n v="251.84"/>
  </r>
  <r>
    <s v="OR0930"/>
    <d v="2024-12-05T00:00:00"/>
    <s v="Dec"/>
    <s v="2024"/>
    <x v="1"/>
    <s v="Bags"/>
    <n v="10"/>
    <n v="25"/>
    <n v="6.39"/>
    <s v="C0142"/>
    <s v="haRpeR GArCiA"/>
    <s v="Shipped"/>
    <x v="6"/>
    <x v="1"/>
    <s v="Harper Garcia"/>
    <n v="250"/>
    <n v="63.9"/>
    <n v="186.1"/>
  </r>
  <r>
    <s v="OR0931"/>
    <d v="2024-12-05T00:00:00"/>
    <s v="Dec"/>
    <s v="2024"/>
    <x v="1"/>
    <s v="Bags"/>
    <n v="6"/>
    <n v="25"/>
    <n v="7.8"/>
    <s v="C0197"/>
    <s v="noah wIlliaMS"/>
    <s v="Shipped"/>
    <x v="1"/>
    <x v="1"/>
    <s v="Noah Williams"/>
    <n v="150"/>
    <n v="46.8"/>
    <n v="103.2"/>
  </r>
  <r>
    <s v="OR0932"/>
    <d v="2024-12-05T00:00:00"/>
    <s v="Dec"/>
    <s v="2024"/>
    <x v="2"/>
    <s v="Lighting"/>
    <n v="4"/>
    <n v="40"/>
    <n v="8.2899999999999991"/>
    <s v="C0106"/>
    <s v="aVA MartINez"/>
    <s v="Shipped"/>
    <x v="4"/>
    <x v="2"/>
    <s v="Ava Martinez"/>
    <n v="160"/>
    <n v="33.159999999999997"/>
    <n v="126.84"/>
  </r>
  <r>
    <s v="OR0933"/>
    <d v="2024-12-06T00:00:00"/>
    <s v="Dec"/>
    <s v="2024"/>
    <x v="0"/>
    <s v="Cleaning"/>
    <n v="10"/>
    <n v="10"/>
    <n v="3.14"/>
    <s v="C0121"/>
    <s v="aideN jOneS"/>
    <s v="Delivered"/>
    <x v="7"/>
    <x v="0"/>
    <s v="Aiden Jones"/>
    <n v="100"/>
    <n v="31.400000000000002"/>
    <n v="68.599999999999994"/>
  </r>
  <r>
    <s v="OR0934"/>
    <d v="2024-12-06T00:00:00"/>
    <s v="Dec"/>
    <s v="2024"/>
    <x v="1"/>
    <s v="Bags"/>
    <n v="3"/>
    <n v="25"/>
    <n v="8.4700000000000006"/>
    <s v="C0079"/>
    <s v="OlIVIA willIams"/>
    <s v="Shipped"/>
    <x v="4"/>
    <x v="1"/>
    <s v="Olivia Williams"/>
    <n v="75"/>
    <n v="25.410000000000004"/>
    <n v="49.589999999999996"/>
  </r>
  <r>
    <s v="OR0935"/>
    <d v="2024-12-06T00:00:00"/>
    <s v="Dec"/>
    <s v="2024"/>
    <x v="2"/>
    <s v="Lighting"/>
    <n v="9"/>
    <n v="40"/>
    <n v="14.84"/>
    <s v="C0190"/>
    <s v="mASON WILliaMS"/>
    <s v="Delivered"/>
    <x v="0"/>
    <x v="2"/>
    <s v="Mason Williams"/>
    <n v="360"/>
    <n v="133.56"/>
    <n v="226.44"/>
  </r>
  <r>
    <s v="OR0936"/>
    <d v="2024-12-07T00:00:00"/>
    <s v="Dec"/>
    <s v="2024"/>
    <x v="0"/>
    <s v="Cleaning"/>
    <n v="6"/>
    <n v="10"/>
    <n v="3.49"/>
    <s v="C0057"/>
    <s v="EvElyn MiLLeR"/>
    <s v="Delivered"/>
    <x v="7"/>
    <x v="0"/>
    <s v="Evelyn Miller"/>
    <n v="60"/>
    <n v="20.94"/>
    <n v="39.06"/>
  </r>
  <r>
    <s v="OR0937"/>
    <d v="2024-12-07T00:00:00"/>
    <s v="Dec"/>
    <s v="2024"/>
    <x v="3"/>
    <s v="Kitchenware"/>
    <n v="2"/>
    <n v="15"/>
    <n v="5.61"/>
    <s v="C0033"/>
    <s v="miA roDriGuez"/>
    <s v="Delivered"/>
    <x v="0"/>
    <x v="3"/>
    <s v="Mia Rodriguez"/>
    <n v="30"/>
    <n v="11.22"/>
    <n v="18.78"/>
  </r>
  <r>
    <s v="OR0938"/>
    <d v="2024-12-07T00:00:00"/>
    <s v="Dec"/>
    <s v="2024"/>
    <x v="1"/>
    <s v="Bags"/>
    <n v="7"/>
    <n v="25"/>
    <n v="7.45"/>
    <s v="C0052"/>
    <s v="Mia joHnSon"/>
    <s v="Delivered"/>
    <x v="1"/>
    <x v="1"/>
    <s v="Mia Johnson"/>
    <n v="175"/>
    <n v="52.15"/>
    <n v="122.85"/>
  </r>
  <r>
    <s v="OR0939"/>
    <d v="2024-12-09T00:00:00"/>
    <s v="Dec"/>
    <s v="2024"/>
    <x v="2"/>
    <s v="Lighting"/>
    <n v="3"/>
    <n v="40"/>
    <n v="13.88"/>
    <s v="C0143"/>
    <s v="jAmEs mIllER"/>
    <s v="Delivered"/>
    <x v="8"/>
    <x v="2"/>
    <s v="James Miller"/>
    <n v="120"/>
    <n v="41.64"/>
    <n v="78.36"/>
  </r>
  <r>
    <s v="OR0940"/>
    <d v="2024-12-09T00:00:00"/>
    <s v="Dec"/>
    <s v="2024"/>
    <x v="2"/>
    <s v="Lighting"/>
    <n v="10"/>
    <n v="40"/>
    <n v="10.5"/>
    <s v="C0152"/>
    <s v="ETHAn GArCIa"/>
    <s v="Delivered"/>
    <x v="6"/>
    <x v="2"/>
    <s v="Ethan Garcia"/>
    <n v="400"/>
    <n v="105"/>
    <n v="295"/>
  </r>
  <r>
    <s v="OR0941"/>
    <d v="2024-12-10T00:00:00"/>
    <s v="Dec"/>
    <s v="2024"/>
    <x v="3"/>
    <s v="Kitchenware"/>
    <n v="3"/>
    <n v="15"/>
    <n v="3.32"/>
    <s v="C0065"/>
    <s v="avA rodRiGUEz"/>
    <s v="Delivered"/>
    <x v="3"/>
    <x v="3"/>
    <s v="Ava Rodriguez"/>
    <n v="45"/>
    <n v="9.9599999999999991"/>
    <n v="35.04"/>
  </r>
  <r>
    <s v="OR0942"/>
    <d v="2024-12-10T00:00:00"/>
    <s v="Dec"/>
    <s v="2024"/>
    <x v="2"/>
    <s v="Lighting"/>
    <n v="10"/>
    <n v="40"/>
    <n v="11.45"/>
    <s v="C0196"/>
    <s v="mia MILLER"/>
    <s v="Pending"/>
    <x v="6"/>
    <x v="2"/>
    <s v="Mia Miller"/>
    <n v="400"/>
    <n v="114.5"/>
    <n v="285.5"/>
  </r>
  <r>
    <s v="OR0943"/>
    <d v="2024-12-11T00:00:00"/>
    <s v="Dec"/>
    <s v="2024"/>
    <x v="1"/>
    <s v="Bags"/>
    <n v="10"/>
    <n v="25"/>
    <n v="9.69"/>
    <s v="C0169"/>
    <s v="MaSOn DaVIs"/>
    <s v="Delivered"/>
    <x v="3"/>
    <x v="1"/>
    <s v="Mason Davis"/>
    <n v="250"/>
    <n v="96.899999999999991"/>
    <n v="153.10000000000002"/>
  </r>
  <r>
    <s v="OR0944"/>
    <d v="2024-12-11T00:00:00"/>
    <s v="Dec"/>
    <s v="2024"/>
    <x v="4"/>
    <s v="Gardening"/>
    <n v="9"/>
    <n v="12"/>
    <n v="3.65"/>
    <s v="C0148"/>
    <s v="aVA RODrIGUEZ"/>
    <s v="Pending"/>
    <x v="0"/>
    <x v="4"/>
    <s v="Ava Rodriguez"/>
    <n v="108"/>
    <n v="32.85"/>
    <n v="75.150000000000006"/>
  </r>
  <r>
    <s v="OR0945"/>
    <d v="2024-12-11T00:00:00"/>
    <s v="Dec"/>
    <s v="2024"/>
    <x v="1"/>
    <s v="Bags"/>
    <n v="5"/>
    <n v="25"/>
    <n v="8.9600000000000009"/>
    <s v="C0079"/>
    <s v="OlIVIA willIams"/>
    <s v="Delivered"/>
    <x v="4"/>
    <x v="1"/>
    <s v="Olivia Williams"/>
    <n v="125"/>
    <n v="44.800000000000004"/>
    <n v="80.199999999999989"/>
  </r>
  <r>
    <s v="OR0946"/>
    <d v="2024-12-11T00:00:00"/>
    <s v="Dec"/>
    <s v="2024"/>
    <x v="1"/>
    <s v="Bags"/>
    <n v="4"/>
    <n v="25"/>
    <n v="9.9499999999999993"/>
    <s v="C0030"/>
    <s v="cHARLoTTe DAvIs"/>
    <s v="Delivered"/>
    <x v="4"/>
    <x v="1"/>
    <s v="Charlotte Davis"/>
    <n v="100"/>
    <n v="39.799999999999997"/>
    <n v="60.2"/>
  </r>
  <r>
    <s v="OR0947"/>
    <d v="2024-12-11T00:00:00"/>
    <s v="Dec"/>
    <s v="2024"/>
    <x v="4"/>
    <s v="Gardening"/>
    <n v="3"/>
    <n v="12"/>
    <n v="4.3899999999999997"/>
    <s v="C0007"/>
    <s v="ava BRoWN"/>
    <s v="Shipped"/>
    <x v="4"/>
    <x v="4"/>
    <s v="Ava Brown"/>
    <n v="36"/>
    <n v="13.169999999999998"/>
    <n v="22.830000000000002"/>
  </r>
  <r>
    <s v="OR0948"/>
    <d v="2024-12-12T00:00:00"/>
    <s v="Dec"/>
    <s v="2024"/>
    <x v="1"/>
    <s v="Bags"/>
    <n v="5"/>
    <n v="25"/>
    <n v="9.1199999999999992"/>
    <s v="C0102"/>
    <s v="Liam bROwn"/>
    <s v="Delivered"/>
    <x v="9"/>
    <x v="1"/>
    <s v="Liam Brown"/>
    <n v="125"/>
    <n v="45.599999999999994"/>
    <n v="79.400000000000006"/>
  </r>
  <r>
    <s v="OR0949"/>
    <d v="2024-12-12T00:00:00"/>
    <s v="Dec"/>
    <s v="2024"/>
    <x v="0"/>
    <s v="Cleaning"/>
    <n v="5"/>
    <n v="10"/>
    <n v="2.04"/>
    <s v="C0109"/>
    <s v="amEliA jOHNSOn"/>
    <s v="Delivered"/>
    <x v="0"/>
    <x v="0"/>
    <s v="Amelia Johnson"/>
    <n v="50"/>
    <n v="10.199999999999999"/>
    <n v="39.799999999999997"/>
  </r>
  <r>
    <s v="OR0950"/>
    <d v="2024-12-13T00:00:00"/>
    <s v="Dec"/>
    <s v="2024"/>
    <x v="3"/>
    <s v="Kitchenware"/>
    <n v="5"/>
    <n v="15"/>
    <n v="5.67"/>
    <s v="C0199"/>
    <s v="oLIvIA MILLEr"/>
    <s v="Delivered"/>
    <x v="1"/>
    <x v="3"/>
    <s v="Olivia Miller"/>
    <n v="75"/>
    <n v="28.35"/>
    <n v="46.65"/>
  </r>
  <r>
    <s v="OR0951"/>
    <d v="2024-12-13T00:00:00"/>
    <s v="Dec"/>
    <s v="2024"/>
    <x v="3"/>
    <s v="Kitchenware"/>
    <n v="1"/>
    <n v="15"/>
    <n v="5.36"/>
    <s v="C0098"/>
    <s v="IsAbElLA brOWn"/>
    <s v="Returned"/>
    <x v="5"/>
    <x v="3"/>
    <s v="Isabella Brown"/>
    <n v="15"/>
    <n v="5.36"/>
    <n v="9.64"/>
  </r>
  <r>
    <s v="OR0952"/>
    <d v="2024-12-14T00:00:00"/>
    <s v="Dec"/>
    <s v="2024"/>
    <x v="3"/>
    <s v="Kitchenware"/>
    <n v="5"/>
    <n v="15"/>
    <n v="3.45"/>
    <s v="C0019"/>
    <s v="AIDeN MArtIneZ"/>
    <s v="Delivered"/>
    <x v="5"/>
    <x v="3"/>
    <s v="Aiden Martinez"/>
    <n v="75"/>
    <n v="17.25"/>
    <n v="57.75"/>
  </r>
  <r>
    <s v="OR0953"/>
    <d v="2024-12-15T00:00:00"/>
    <s v="Dec"/>
    <s v="2024"/>
    <x v="4"/>
    <s v="Gardening"/>
    <n v="9"/>
    <n v="12"/>
    <n v="3.54"/>
    <s v="C0086"/>
    <s v="OlIVER johnsOn"/>
    <s v="Delivered"/>
    <x v="7"/>
    <x v="4"/>
    <s v="Oliver Johnson"/>
    <n v="108"/>
    <n v="31.86"/>
    <n v="76.14"/>
  </r>
  <r>
    <s v="OR0954"/>
    <d v="2024-12-15T00:00:00"/>
    <s v="Dec"/>
    <s v="2024"/>
    <x v="4"/>
    <s v="Gardening"/>
    <n v="5"/>
    <n v="12"/>
    <n v="4.01"/>
    <s v="C0049"/>
    <s v="AmElIA jOHNSon"/>
    <s v="Delivered"/>
    <x v="5"/>
    <x v="4"/>
    <s v="Amelia Johnson"/>
    <n v="60"/>
    <n v="20.049999999999997"/>
    <n v="39.950000000000003"/>
  </r>
  <r>
    <s v="OR0955"/>
    <d v="2024-12-15T00:00:00"/>
    <s v="Dec"/>
    <s v="2024"/>
    <x v="2"/>
    <s v="Lighting"/>
    <n v="10"/>
    <n v="40"/>
    <n v="15.7"/>
    <s v="C0003"/>
    <s v="SOpHia GaRcIa"/>
    <s v="Shipped"/>
    <x v="4"/>
    <x v="2"/>
    <s v="Sophia Garcia"/>
    <n v="400"/>
    <n v="157"/>
    <n v="243"/>
  </r>
  <r>
    <s v="OR0956"/>
    <d v="2024-12-15T00:00:00"/>
    <s v="Dec"/>
    <s v="2024"/>
    <x v="2"/>
    <s v="Lighting"/>
    <n v="3"/>
    <n v="40"/>
    <n v="12.54"/>
    <s v="C0005"/>
    <s v="eLiJAH garCiA"/>
    <s v="Delivered"/>
    <x v="4"/>
    <x v="2"/>
    <s v="Elijah Garcia"/>
    <n v="120"/>
    <n v="37.619999999999997"/>
    <n v="82.38"/>
  </r>
  <r>
    <s v="OR0957"/>
    <d v="2024-12-15T00:00:00"/>
    <s v="Dec"/>
    <s v="2024"/>
    <x v="1"/>
    <s v="Bags"/>
    <n v="5"/>
    <n v="25"/>
    <n v="8.98"/>
    <s v="C0112"/>
    <s v="eLijAh wIlLIAMs"/>
    <s v="Pending"/>
    <x v="0"/>
    <x v="1"/>
    <s v="Elijah Williams"/>
    <n v="125"/>
    <n v="44.900000000000006"/>
    <n v="80.099999999999994"/>
  </r>
  <r>
    <s v="OR0958"/>
    <d v="2024-12-16T00:00:00"/>
    <s v="Dec"/>
    <s v="2024"/>
    <x v="2"/>
    <s v="Lighting"/>
    <n v="7"/>
    <n v="40"/>
    <n v="14.44"/>
    <s v="C0195"/>
    <s v="MASoN dAVis"/>
    <s v="Delivered"/>
    <x v="1"/>
    <x v="2"/>
    <s v="Mason Davis"/>
    <n v="280"/>
    <n v="101.08"/>
    <n v="178.92000000000002"/>
  </r>
  <r>
    <s v="OR0959"/>
    <d v="2024-12-16T00:00:00"/>
    <s v="Dec"/>
    <s v="2024"/>
    <x v="2"/>
    <s v="Lighting"/>
    <n v="8"/>
    <n v="40"/>
    <n v="9.3699999999999992"/>
    <s v="C0197"/>
    <s v="noah wIlliaMS"/>
    <s v="Delivered"/>
    <x v="1"/>
    <x v="2"/>
    <s v="Noah Williams"/>
    <n v="320"/>
    <n v="74.959999999999994"/>
    <n v="245.04000000000002"/>
  </r>
  <r>
    <s v="OR0960"/>
    <d v="2024-12-16T00:00:00"/>
    <s v="Dec"/>
    <s v="2024"/>
    <x v="4"/>
    <s v="Gardening"/>
    <n v="8"/>
    <n v="12"/>
    <n v="2.73"/>
    <s v="C0155"/>
    <s v="jAmEs MIlLeR"/>
    <s v="Shipped"/>
    <x v="0"/>
    <x v="4"/>
    <s v="James Miller"/>
    <n v="96"/>
    <n v="21.84"/>
    <n v="74.16"/>
  </r>
  <r>
    <s v="OR0961"/>
    <d v="2024-12-17T00:00:00"/>
    <s v="Dec"/>
    <s v="2024"/>
    <x v="3"/>
    <s v="Kitchenware"/>
    <n v="5"/>
    <n v="15"/>
    <n v="5.13"/>
    <s v="C0020"/>
    <s v="JAmES joNeS"/>
    <s v="Delivered"/>
    <x v="5"/>
    <x v="3"/>
    <s v="James Jones"/>
    <n v="75"/>
    <n v="25.65"/>
    <n v="49.35"/>
  </r>
  <r>
    <s v="OR0962"/>
    <d v="2024-12-17T00:00:00"/>
    <s v="Dec"/>
    <s v="2024"/>
    <x v="0"/>
    <s v="Cleaning"/>
    <n v="3"/>
    <n v="10"/>
    <n v="2.86"/>
    <s v="C0048"/>
    <s v="ELIJah bROwn"/>
    <s v="Delivered"/>
    <x v="2"/>
    <x v="0"/>
    <s v="Elijah Brown"/>
    <n v="30"/>
    <n v="8.58"/>
    <n v="21.42"/>
  </r>
  <r>
    <s v="OR0963"/>
    <d v="2024-12-17T00:00:00"/>
    <s v="Dec"/>
    <s v="2024"/>
    <x v="3"/>
    <s v="Kitchenware"/>
    <n v="10"/>
    <n v="15"/>
    <n v="5.18"/>
    <s v="C0034"/>
    <s v="EtHan RodrIgUEz"/>
    <s v="Delivered"/>
    <x v="0"/>
    <x v="3"/>
    <s v="Ethan Rodriguez"/>
    <n v="150"/>
    <n v="51.8"/>
    <n v="98.2"/>
  </r>
  <r>
    <s v="OR0964"/>
    <d v="2024-12-17T00:00:00"/>
    <s v="Dec"/>
    <s v="2024"/>
    <x v="1"/>
    <s v="Bags"/>
    <n v="7"/>
    <n v="25"/>
    <n v="9.41"/>
    <s v="C0035"/>
    <s v="EVeLyN marTinez"/>
    <s v="Delivered"/>
    <x v="0"/>
    <x v="1"/>
    <s v="Evelyn Martinez"/>
    <n v="175"/>
    <n v="65.87"/>
    <n v="109.13"/>
  </r>
  <r>
    <s v="OR0965"/>
    <d v="2024-12-18T00:00:00"/>
    <s v="Dec"/>
    <s v="2024"/>
    <x v="2"/>
    <s v="Lighting"/>
    <n v="3"/>
    <n v="40"/>
    <n v="12.72"/>
    <s v="C0147"/>
    <s v="LuCaS williAmS"/>
    <s v="Shipped"/>
    <x v="2"/>
    <x v="2"/>
    <s v="Lucas Williams"/>
    <n v="120"/>
    <n v="38.160000000000004"/>
    <n v="81.84"/>
  </r>
  <r>
    <s v="OR0966"/>
    <d v="2024-12-18T00:00:00"/>
    <s v="Dec"/>
    <s v="2024"/>
    <x v="1"/>
    <s v="Bags"/>
    <n v="2"/>
    <n v="25"/>
    <n v="7.31"/>
    <s v="C0187"/>
    <s v="avA rODRIgUeZ"/>
    <s v="Shipped"/>
    <x v="8"/>
    <x v="1"/>
    <s v="Ava Rodriguez"/>
    <n v="50"/>
    <n v="14.62"/>
    <n v="35.380000000000003"/>
  </r>
  <r>
    <s v="OR0967"/>
    <d v="2024-12-18T00:00:00"/>
    <s v="Dec"/>
    <s v="2024"/>
    <x v="0"/>
    <s v="Cleaning"/>
    <n v="2"/>
    <n v="10"/>
    <n v="3.87"/>
    <s v="C0127"/>
    <s v="NOAH MArtiNEZ"/>
    <s v="Delivered"/>
    <x v="0"/>
    <x v="0"/>
    <s v="Noah Martinez"/>
    <n v="20"/>
    <n v="7.74"/>
    <n v="12.26"/>
  </r>
  <r>
    <s v="OR0968"/>
    <d v="2024-12-18T00:00:00"/>
    <s v="Dec"/>
    <s v="2024"/>
    <x v="1"/>
    <s v="Bags"/>
    <n v="3"/>
    <n v="25"/>
    <n v="8.4600000000000009"/>
    <s v="C0105"/>
    <s v="elIjah DavIS"/>
    <s v="Delivered"/>
    <x v="3"/>
    <x v="1"/>
    <s v="Elijah Davis"/>
    <n v="75"/>
    <n v="25.380000000000003"/>
    <n v="49.62"/>
  </r>
  <r>
    <s v="OR0969"/>
    <d v="2024-12-19T00:00:00"/>
    <s v="Dec"/>
    <s v="2024"/>
    <x v="3"/>
    <s v="Kitchenware"/>
    <n v="8"/>
    <n v="15"/>
    <n v="4.0199999999999996"/>
    <s v="C0091"/>
    <s v="aIDen WIlliAMs"/>
    <s v="Delivered"/>
    <x v="0"/>
    <x v="3"/>
    <s v="Aiden Williams"/>
    <n v="120"/>
    <n v="32.159999999999997"/>
    <n v="87.84"/>
  </r>
  <r>
    <s v="OR0970"/>
    <d v="2024-12-19T00:00:00"/>
    <s v="Dec"/>
    <s v="2024"/>
    <x v="2"/>
    <s v="Lighting"/>
    <n v="6"/>
    <n v="40"/>
    <n v="8.58"/>
    <s v="C0123"/>
    <s v="olIvIa DAVis"/>
    <s v="Shipped"/>
    <x v="2"/>
    <x v="2"/>
    <s v="Olivia Davis"/>
    <n v="240"/>
    <n v="51.480000000000004"/>
    <n v="188.51999999999998"/>
  </r>
  <r>
    <s v="OR0971"/>
    <d v="2024-12-19T00:00:00"/>
    <s v="Dec"/>
    <s v="2024"/>
    <x v="4"/>
    <s v="Gardening"/>
    <n v="10"/>
    <n v="12"/>
    <n v="2.78"/>
    <s v="C0185"/>
    <s v="haRper sMITH"/>
    <s v="Delivered"/>
    <x v="7"/>
    <x v="4"/>
    <s v="Harper Smith"/>
    <n v="120"/>
    <n v="27.799999999999997"/>
    <n v="92.2"/>
  </r>
  <r>
    <s v="OR0972"/>
    <d v="2024-12-20T00:00:00"/>
    <s v="Dec"/>
    <s v="2024"/>
    <x v="2"/>
    <s v="Lighting"/>
    <n v="5"/>
    <n v="40"/>
    <n v="14.51"/>
    <s v="C0143"/>
    <s v="jAmEs mIllER"/>
    <s v="Delivered"/>
    <x v="0"/>
    <x v="2"/>
    <s v="James Miller"/>
    <n v="200"/>
    <n v="72.55"/>
    <n v="127.45"/>
  </r>
  <r>
    <s v="OR0973"/>
    <d v="2024-12-20T00:00:00"/>
    <s v="Dec"/>
    <s v="2024"/>
    <x v="0"/>
    <s v="Cleaning"/>
    <n v="9"/>
    <n v="10"/>
    <n v="3.78"/>
    <s v="C0092"/>
    <s v="HarPEr GARCIa"/>
    <s v="Returned"/>
    <x v="1"/>
    <x v="0"/>
    <s v="Harper Garcia"/>
    <n v="90"/>
    <n v="34.019999999999996"/>
    <n v="55.980000000000004"/>
  </r>
  <r>
    <s v="OR0974"/>
    <d v="2024-12-20T00:00:00"/>
    <s v="Dec"/>
    <s v="2024"/>
    <x v="1"/>
    <s v="Bags"/>
    <n v="2"/>
    <n v="25"/>
    <n v="9.3000000000000007"/>
    <s v="C0144"/>
    <s v="lIAM jOneS"/>
    <s v="Pending"/>
    <x v="1"/>
    <x v="1"/>
    <s v="Liam Jones"/>
    <n v="50"/>
    <n v="18.600000000000001"/>
    <n v="31.4"/>
  </r>
  <r>
    <s v="OR0975"/>
    <d v="2024-12-21T00:00:00"/>
    <s v="Dec"/>
    <s v="2024"/>
    <x v="3"/>
    <s v="Kitchenware"/>
    <n v="9"/>
    <n v="15"/>
    <n v="4.68"/>
    <s v="C0183"/>
    <s v="AIDEN davIS"/>
    <s v="Pending"/>
    <x v="3"/>
    <x v="3"/>
    <s v="Aiden Davis"/>
    <n v="135"/>
    <n v="42.12"/>
    <n v="92.88"/>
  </r>
  <r>
    <s v="OR0976"/>
    <d v="2024-12-21T00:00:00"/>
    <s v="Dec"/>
    <s v="2024"/>
    <x v="2"/>
    <s v="Lighting"/>
    <n v="8"/>
    <n v="40"/>
    <n v="15.62"/>
    <s v="C0085"/>
    <s v="eThan mARTIneZ"/>
    <s v="Delivered"/>
    <x v="4"/>
    <x v="2"/>
    <s v="Ethan Martinez"/>
    <n v="320"/>
    <n v="124.96"/>
    <n v="195.04000000000002"/>
  </r>
  <r>
    <s v="OR0977"/>
    <d v="2024-12-21T00:00:00"/>
    <s v="Dec"/>
    <s v="2024"/>
    <x v="0"/>
    <s v="Cleaning"/>
    <n v="5"/>
    <n v="10"/>
    <n v="3.28"/>
    <s v="C0150"/>
    <s v="NOAh roDrigUEz"/>
    <s v="Delivered"/>
    <x v="3"/>
    <x v="0"/>
    <s v="Noah Rodriguez"/>
    <n v="50"/>
    <n v="16.399999999999999"/>
    <n v="33.6"/>
  </r>
  <r>
    <s v="OR0978"/>
    <d v="2024-12-21T00:00:00"/>
    <s v="Dec"/>
    <s v="2024"/>
    <x v="0"/>
    <s v="Cleaning"/>
    <n v="3"/>
    <n v="10"/>
    <n v="3.25"/>
    <s v="C0043"/>
    <s v="logan roDRIgUEZ"/>
    <s v="Delivered"/>
    <x v="5"/>
    <x v="0"/>
    <s v="Logan Rodriguez"/>
    <n v="30"/>
    <n v="9.75"/>
    <n v="20.25"/>
  </r>
  <r>
    <s v="OR0979"/>
    <d v="2024-12-22T00:00:00"/>
    <s v="Dec"/>
    <s v="2024"/>
    <x v="3"/>
    <s v="Kitchenware"/>
    <n v="3"/>
    <n v="15"/>
    <n v="3.77"/>
    <s v="C0187"/>
    <s v="avA rODRIgUeZ"/>
    <s v="Delivered"/>
    <x v="2"/>
    <x v="3"/>
    <s v="Ava Rodriguez"/>
    <n v="45"/>
    <n v="11.31"/>
    <n v="33.69"/>
  </r>
  <r>
    <s v="OR0980"/>
    <d v="2024-12-22T00:00:00"/>
    <s v="Dec"/>
    <s v="2024"/>
    <x v="2"/>
    <s v="Lighting"/>
    <n v="1"/>
    <n v="40"/>
    <n v="14.45"/>
    <s v="C0028"/>
    <s v="Lucas JoNEs"/>
    <s v="Shipped"/>
    <x v="5"/>
    <x v="2"/>
    <s v="Lucas Jones"/>
    <n v="40"/>
    <n v="14.45"/>
    <n v="25.55"/>
  </r>
  <r>
    <s v="OR0981"/>
    <d v="2024-12-22T00:00:00"/>
    <s v="Dec"/>
    <s v="2024"/>
    <x v="4"/>
    <s v="Gardening"/>
    <n v="8"/>
    <n v="12"/>
    <n v="2.61"/>
    <s v="C0086"/>
    <s v="OlIVER johnsOn"/>
    <s v="Delivered"/>
    <x v="4"/>
    <x v="4"/>
    <s v="Oliver Johnson"/>
    <n v="96"/>
    <n v="20.88"/>
    <n v="75.12"/>
  </r>
  <r>
    <s v="OR0982"/>
    <d v="2024-12-22T00:00:00"/>
    <s v="Dec"/>
    <s v="2024"/>
    <x v="3"/>
    <s v="Kitchenware"/>
    <n v="4"/>
    <n v="15"/>
    <n v="4.01"/>
    <s v="C0085"/>
    <s v="eThan mARTIneZ"/>
    <s v="Pending"/>
    <x v="1"/>
    <x v="3"/>
    <s v="Ethan Martinez"/>
    <n v="60"/>
    <n v="16.04"/>
    <n v="43.96"/>
  </r>
  <r>
    <s v="OR0983"/>
    <d v="2024-12-22T00:00:00"/>
    <s v="Dec"/>
    <s v="2024"/>
    <x v="0"/>
    <s v="Cleaning"/>
    <n v="10"/>
    <n v="10"/>
    <n v="2.96"/>
    <s v="C0132"/>
    <s v="amEliA JonEs"/>
    <s v="Shipped"/>
    <x v="4"/>
    <x v="0"/>
    <s v="Amelia Jones"/>
    <n v="100"/>
    <n v="29.6"/>
    <n v="70.400000000000006"/>
  </r>
  <r>
    <s v="OR0984"/>
    <d v="2024-12-22T00:00:00"/>
    <s v="Dec"/>
    <s v="2024"/>
    <x v="1"/>
    <s v="Bags"/>
    <n v="2"/>
    <n v="25"/>
    <n v="9.57"/>
    <s v="C0199"/>
    <s v="oLIvIA MILLEr"/>
    <s v="Shipped"/>
    <x v="7"/>
    <x v="1"/>
    <s v="Olivia Miller"/>
    <n v="50"/>
    <n v="19.14"/>
    <n v="30.86"/>
  </r>
  <r>
    <s v="OR0985"/>
    <d v="2024-12-23T00:00:00"/>
    <s v="Dec"/>
    <s v="2024"/>
    <x v="3"/>
    <s v="Kitchenware"/>
    <n v="10"/>
    <n v="15"/>
    <n v="3.45"/>
    <s v="C0091"/>
    <s v="aIDen WIlliAMs"/>
    <s v="Delivered"/>
    <x v="2"/>
    <x v="3"/>
    <s v="Aiden Williams"/>
    <n v="150"/>
    <n v="34.5"/>
    <n v="115.5"/>
  </r>
  <r>
    <s v="OR0986"/>
    <d v="2024-12-24T00:00:00"/>
    <s v="Dec"/>
    <s v="2024"/>
    <x v="3"/>
    <s v="Kitchenware"/>
    <n v="1"/>
    <n v="15"/>
    <n v="3.86"/>
    <s v="C0174"/>
    <s v="mASOn JOHNSon"/>
    <s v="Delivered"/>
    <x v="6"/>
    <x v="3"/>
    <s v="Mason Johnson"/>
    <n v="15"/>
    <n v="3.86"/>
    <n v="11.14"/>
  </r>
  <r>
    <s v="OR0987"/>
    <d v="2024-12-24T00:00:00"/>
    <s v="Dec"/>
    <s v="2024"/>
    <x v="1"/>
    <s v="Bags"/>
    <n v="8"/>
    <n v="25"/>
    <n v="8.4499999999999993"/>
    <s v="C0098"/>
    <s v="IsAbElLA brOWn"/>
    <s v="Delivered"/>
    <x v="9"/>
    <x v="1"/>
    <s v="Isabella Brown"/>
    <n v="200"/>
    <n v="67.599999999999994"/>
    <n v="132.4"/>
  </r>
  <r>
    <s v="OR0988"/>
    <d v="2024-12-24T00:00:00"/>
    <s v="Dec"/>
    <s v="2024"/>
    <x v="3"/>
    <s v="Kitchenware"/>
    <n v="1"/>
    <n v="15"/>
    <n v="5.61"/>
    <s v="C0122"/>
    <s v="aIDeN DAVIS"/>
    <s v="Delivered"/>
    <x v="7"/>
    <x v="3"/>
    <s v="Aiden Davis"/>
    <n v="15"/>
    <n v="5.61"/>
    <n v="9.39"/>
  </r>
  <r>
    <s v="OR0989"/>
    <d v="2024-12-24T00:00:00"/>
    <s v="Dec"/>
    <s v="2024"/>
    <x v="4"/>
    <s v="Gardening"/>
    <n v="7"/>
    <n v="12"/>
    <n v="3.23"/>
    <s v="C0127"/>
    <s v="NOAH MArtiNEZ"/>
    <s v="Delivered"/>
    <x v="5"/>
    <x v="4"/>
    <s v="Noah Martinez"/>
    <n v="84"/>
    <n v="22.61"/>
    <n v="61.39"/>
  </r>
  <r>
    <s v="OR0990"/>
    <d v="2024-12-25T00:00:00"/>
    <s v="Dec"/>
    <s v="2024"/>
    <x v="2"/>
    <s v="Lighting"/>
    <n v="8"/>
    <n v="40"/>
    <n v="12.11"/>
    <s v="C0186"/>
    <s v="ISabellA bRoWN"/>
    <s v="Delivered"/>
    <x v="8"/>
    <x v="2"/>
    <s v="Isabella Brown"/>
    <n v="320"/>
    <n v="96.88"/>
    <n v="223.12"/>
  </r>
  <r>
    <s v="OR0991"/>
    <d v="2024-12-25T00:00:00"/>
    <s v="Dec"/>
    <s v="2024"/>
    <x v="1"/>
    <s v="Bags"/>
    <n v="10"/>
    <n v="25"/>
    <n v="5.58"/>
    <s v="C0115"/>
    <s v="AvA GarCIA"/>
    <s v="Delivered"/>
    <x v="1"/>
    <x v="1"/>
    <s v="Ava Garcia"/>
    <n v="250"/>
    <n v="55.8"/>
    <n v="194.2"/>
  </r>
  <r>
    <s v="OR0992"/>
    <d v="2024-12-25T00:00:00"/>
    <s v="Dec"/>
    <s v="2024"/>
    <x v="2"/>
    <s v="Lighting"/>
    <n v="7"/>
    <n v="40"/>
    <n v="8.07"/>
    <s v="C0114"/>
    <s v="cHARlottE Jones"/>
    <s v="Delivered"/>
    <x v="5"/>
    <x v="2"/>
    <s v="Charlotte Jones"/>
    <n v="280"/>
    <n v="56.49"/>
    <n v="223.51"/>
  </r>
  <r>
    <s v="OR0993"/>
    <d v="2024-12-26T00:00:00"/>
    <s v="Dec"/>
    <s v="2024"/>
    <x v="1"/>
    <s v="Bags"/>
    <n v="1"/>
    <n v="25"/>
    <n v="7.33"/>
    <s v="C0118"/>
    <s v="loGAn martInEZ"/>
    <s v="Shipped"/>
    <x v="2"/>
    <x v="1"/>
    <s v="Logan Martinez"/>
    <n v="25"/>
    <n v="7.33"/>
    <n v="17.670000000000002"/>
  </r>
  <r>
    <s v="OR0994"/>
    <d v="2024-12-27T00:00:00"/>
    <s v="Dec"/>
    <s v="2024"/>
    <x v="4"/>
    <s v="Gardening"/>
    <n v="5"/>
    <n v="12"/>
    <n v="4.26"/>
    <s v="C0111"/>
    <s v="emMA dAVIs"/>
    <s v="Delivered"/>
    <x v="0"/>
    <x v="4"/>
    <s v="Emma Davis"/>
    <n v="60"/>
    <n v="21.299999999999997"/>
    <n v="38.700000000000003"/>
  </r>
  <r>
    <s v="OR0995"/>
    <d v="2024-12-27T00:00:00"/>
    <s v="Dec"/>
    <s v="2024"/>
    <x v="3"/>
    <s v="Kitchenware"/>
    <n v="8"/>
    <n v="15"/>
    <n v="3.68"/>
    <s v="C0115"/>
    <s v="AvA GarCIA"/>
    <s v="Delivered"/>
    <x v="0"/>
    <x v="3"/>
    <s v="Ava Garcia"/>
    <n v="120"/>
    <n v="29.44"/>
    <n v="90.56"/>
  </r>
  <r>
    <s v="OR0996"/>
    <d v="2024-12-28T00:00:00"/>
    <s v="Dec"/>
    <s v="2024"/>
    <x v="3"/>
    <s v="Kitchenware"/>
    <n v="1"/>
    <n v="15"/>
    <n v="3.83"/>
    <s v="C0125"/>
    <s v="lucas BrowN"/>
    <s v="Returned"/>
    <x v="3"/>
    <x v="3"/>
    <s v="Lucas Brown"/>
    <n v="15"/>
    <n v="3.83"/>
    <n v="11.17"/>
  </r>
  <r>
    <s v="OR0997"/>
    <d v="2024-12-28T00:00:00"/>
    <s v="Dec"/>
    <s v="2024"/>
    <x v="3"/>
    <s v="Kitchenware"/>
    <n v="3"/>
    <n v="15"/>
    <n v="3.05"/>
    <s v="C0184"/>
    <s v="IsAbELla JohNSoN"/>
    <s v="Delivered"/>
    <x v="5"/>
    <x v="3"/>
    <s v="Isabella Johnson"/>
    <n v="45"/>
    <n v="9.1499999999999986"/>
    <n v="35.85"/>
  </r>
  <r>
    <s v="OR0998"/>
    <d v="2024-12-29T00:00:00"/>
    <s v="Dec"/>
    <s v="2024"/>
    <x v="0"/>
    <s v="Cleaning"/>
    <n v="1"/>
    <n v="10"/>
    <n v="3.56"/>
    <s v="C0155"/>
    <s v="jAmEs MIlLeR"/>
    <s v="Shipped"/>
    <x v="3"/>
    <x v="0"/>
    <s v="James Miller"/>
    <n v="10"/>
    <n v="3.56"/>
    <n v="6.4399999999999995"/>
  </r>
  <r>
    <s v="OR0999"/>
    <d v="2024-12-30T00:00:00"/>
    <s v="Dec"/>
    <s v="2024"/>
    <x v="2"/>
    <s v="Lighting"/>
    <n v="3"/>
    <n v="40"/>
    <n v="13.05"/>
    <s v="C0171"/>
    <s v="MiA DAvis"/>
    <s v="Delivered"/>
    <x v="7"/>
    <x v="2"/>
    <s v="Mia Davis"/>
    <n v="120"/>
    <n v="39.150000000000006"/>
    <n v="80.849999999999994"/>
  </r>
  <r>
    <s v="OR1000"/>
    <d v="2024-12-30T00:00:00"/>
    <s v="Dec"/>
    <s v="2024"/>
    <x v="3"/>
    <s v="Kitchenware"/>
    <n v="6"/>
    <n v="15"/>
    <n v="5.15"/>
    <s v="C0117"/>
    <s v="lOGan JoNEs"/>
    <s v="Delivered"/>
    <x v="5"/>
    <x v="3"/>
    <s v="Logan Jones"/>
    <n v="90"/>
    <n v="30.900000000000002"/>
    <n v="59.0999999999999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01BF3C-091C-4091-B805-D11FDA43720C}" name="STATEGROSS"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tates">
  <location ref="R3:S14" firstHeaderRow="1" firstDataRow="1" firstDataCol="1"/>
  <pivotFields count="18">
    <pivotField showAll="0"/>
    <pivotField numFmtId="14" showAll="0"/>
    <pivotField showAll="0"/>
    <pivotField showAll="0"/>
    <pivotField showAll="0"/>
    <pivotField showAll="0"/>
    <pivotField numFmtId="1" showAll="0"/>
    <pivotField numFmtId="168" showAll="0"/>
    <pivotField numFmtId="167" showAll="0"/>
    <pivotField showAll="0"/>
    <pivotField showAll="0"/>
    <pivotField showAll="0"/>
    <pivotField axis="axisRow" showAll="0">
      <items count="11">
        <item x="9"/>
        <item x="3"/>
        <item x="8"/>
        <item x="6"/>
        <item x="0"/>
        <item x="2"/>
        <item x="1"/>
        <item x="4"/>
        <item x="7"/>
        <item x="5"/>
        <item t="default"/>
      </items>
    </pivotField>
    <pivotField showAll="0">
      <items count="6">
        <item x="0"/>
        <item x="4"/>
        <item x="1"/>
        <item x="3"/>
        <item x="2"/>
        <item t="default"/>
      </items>
    </pivotField>
    <pivotField showAll="0"/>
    <pivotField numFmtId="168" showAll="0"/>
    <pivotField numFmtId="167" showAll="0"/>
    <pivotField dataField="1" numFmtId="167" showAll="0"/>
  </pivotFields>
  <rowFields count="1">
    <field x="12"/>
  </rowFields>
  <rowItems count="11">
    <i>
      <x/>
    </i>
    <i>
      <x v="1"/>
    </i>
    <i>
      <x v="2"/>
    </i>
    <i>
      <x v="3"/>
    </i>
    <i>
      <x v="4"/>
    </i>
    <i>
      <x v="5"/>
    </i>
    <i>
      <x v="6"/>
    </i>
    <i>
      <x v="7"/>
    </i>
    <i>
      <x v="8"/>
    </i>
    <i>
      <x v="9"/>
    </i>
    <i t="grand">
      <x/>
    </i>
  </rowItems>
  <colItems count="1">
    <i/>
  </colItems>
  <dataFields count="1">
    <dataField name="Gross Profit" fld="17" baseField="0"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85A744-17B1-4247-9904-D86D16C97C1B}" name="ProductPIVOTTABLE"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Product Name">
  <location ref="O3:P9" firstHeaderRow="1" firstDataRow="1" firstDataCol="1"/>
  <pivotFields count="18">
    <pivotField showAll="0"/>
    <pivotField numFmtId="14" showAll="0"/>
    <pivotField showAll="0"/>
    <pivotField showAll="0"/>
    <pivotField showAll="0">
      <items count="6">
        <item x="0"/>
        <item x="4"/>
        <item x="1"/>
        <item x="3"/>
        <item x="2"/>
        <item t="default"/>
      </items>
    </pivotField>
    <pivotField showAll="0"/>
    <pivotField dataField="1" numFmtId="1" showAll="0"/>
    <pivotField numFmtId="168" showAll="0"/>
    <pivotField numFmtId="167" showAll="0"/>
    <pivotField showAll="0"/>
    <pivotField showAll="0"/>
    <pivotField showAll="0"/>
    <pivotField showAll="0">
      <items count="11">
        <item x="9"/>
        <item x="3"/>
        <item x="8"/>
        <item x="6"/>
        <item x="0"/>
        <item x="2"/>
        <item x="1"/>
        <item x="4"/>
        <item x="7"/>
        <item x="5"/>
        <item t="default"/>
      </items>
    </pivotField>
    <pivotField axis="axisRow" showAll="0" sortType="ascending">
      <items count="6">
        <item x="0"/>
        <item x="4"/>
        <item x="1"/>
        <item x="3"/>
        <item x="2"/>
        <item t="default"/>
      </items>
      <autoSortScope>
        <pivotArea dataOnly="0" outline="0" fieldPosition="0">
          <references count="1">
            <reference field="4294967294" count="1" selected="0">
              <x v="0"/>
            </reference>
          </references>
        </pivotArea>
      </autoSortScope>
    </pivotField>
    <pivotField showAll="0"/>
    <pivotField numFmtId="168" showAll="0"/>
    <pivotField numFmtId="167" showAll="0"/>
    <pivotField numFmtId="167" showAll="0"/>
  </pivotFields>
  <rowFields count="1">
    <field x="13"/>
  </rowFields>
  <rowItems count="6">
    <i>
      <x v="1"/>
    </i>
    <i>
      <x/>
    </i>
    <i>
      <x v="3"/>
    </i>
    <i>
      <x v="2"/>
    </i>
    <i>
      <x v="4"/>
    </i>
    <i t="grand">
      <x/>
    </i>
  </rowItems>
  <colItems count="1">
    <i/>
  </colItems>
  <dataFields count="1">
    <dataField name="Qty Sold" fld="6" baseField="0" baseItem="0" numFmtId="1"/>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9CC202-E957-4412-93BA-D4053A61D528}" name="STATE REVENUE"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States">
  <location ref="L3:M14" firstHeaderRow="1" firstDataRow="1" firstDataCol="1"/>
  <pivotFields count="18">
    <pivotField showAll="0"/>
    <pivotField numFmtId="14" showAll="0"/>
    <pivotField showAll="0"/>
    <pivotField showAll="0"/>
    <pivotField showAll="0"/>
    <pivotField showAll="0"/>
    <pivotField numFmtId="1" showAll="0"/>
    <pivotField numFmtId="168" showAll="0"/>
    <pivotField numFmtId="167" showAll="0"/>
    <pivotField showAll="0"/>
    <pivotField showAll="0"/>
    <pivotField showAll="0"/>
    <pivotField axis="axisRow" showAll="0" sortType="descending">
      <items count="11">
        <item x="9"/>
        <item x="3"/>
        <item x="8"/>
        <item x="6"/>
        <item x="0"/>
        <item x="2"/>
        <item x="1"/>
        <item x="4"/>
        <item x="7"/>
        <item x="5"/>
        <item t="default"/>
      </items>
      <autoSortScope>
        <pivotArea dataOnly="0" outline="0" fieldPosition="0">
          <references count="1">
            <reference field="4294967294" count="1" selected="0">
              <x v="0"/>
            </reference>
          </references>
        </pivotArea>
      </autoSortScope>
    </pivotField>
    <pivotField showAll="0">
      <items count="6">
        <item x="0"/>
        <item x="4"/>
        <item x="1"/>
        <item x="3"/>
        <item x="2"/>
        <item t="default"/>
      </items>
    </pivotField>
    <pivotField showAll="0"/>
    <pivotField dataField="1" numFmtId="168" showAll="0"/>
    <pivotField numFmtId="167" showAll="0"/>
    <pivotField numFmtId="167" showAll="0"/>
  </pivotFields>
  <rowFields count="1">
    <field x="12"/>
  </rowFields>
  <rowItems count="11">
    <i>
      <x v="7"/>
    </i>
    <i>
      <x v="4"/>
    </i>
    <i>
      <x v="3"/>
    </i>
    <i>
      <x v="6"/>
    </i>
    <i>
      <x v="8"/>
    </i>
    <i>
      <x v="9"/>
    </i>
    <i>
      <x v="2"/>
    </i>
    <i>
      <x v="1"/>
    </i>
    <i>
      <x v="5"/>
    </i>
    <i>
      <x/>
    </i>
    <i t="grand">
      <x/>
    </i>
  </rowItems>
  <colItems count="1">
    <i/>
  </colItems>
  <dataFields count="1">
    <dataField name="Revenue" fld="15" baseField="0" baseItem="0" numFmtId="168"/>
  </dataFields>
  <chartFormats count="2">
    <chartFormat chart="19" format="2"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84E207-5FD5-4939-B52F-BC676E3BA732}" name="PivotTable5"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KPI">
  <location ref="I3:J9" firstHeaderRow="1" firstDataRow="1" firstDataCol="1"/>
  <pivotFields count="2">
    <pivotField axis="axisRow" showAll="0">
      <items count="6">
        <item x="2"/>
        <item x="4"/>
        <item x="0"/>
        <item x="1"/>
        <item x="3"/>
        <item t="default"/>
      </items>
    </pivotField>
    <pivotField dataField="1" showAll="0"/>
  </pivotFields>
  <rowFields count="1">
    <field x="0"/>
  </rowFields>
  <rowItems count="6">
    <i>
      <x/>
    </i>
    <i>
      <x v="1"/>
    </i>
    <i>
      <x v="2"/>
    </i>
    <i>
      <x v="3"/>
    </i>
    <i>
      <x v="4"/>
    </i>
    <i t="grand">
      <x/>
    </i>
  </rowItems>
  <colItems count="1">
    <i/>
  </colItems>
  <dataFields count="1">
    <dataField name="RESUL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159F292-5292-4133-B967-1A7AC83567D6}" name="DELIVERYRATE"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Delivery Rate">
  <location ref="E3:F8" firstHeaderRow="1" firstDataRow="1" firstDataCol="1"/>
  <pivotFields count="2">
    <pivotField axis="axisRow" showAll="0">
      <items count="5">
        <item x="0"/>
        <item x="2"/>
        <item x="1"/>
        <item x="3"/>
        <item t="default"/>
      </items>
    </pivotField>
    <pivotField dataField="1" numFmtId="169" showAll="0"/>
  </pivotFields>
  <rowFields count="1">
    <field x="0"/>
  </rowFields>
  <rowItems count="5">
    <i>
      <x/>
    </i>
    <i>
      <x v="1"/>
    </i>
    <i>
      <x v="2"/>
    </i>
    <i>
      <x v="3"/>
    </i>
    <i t="grand">
      <x/>
    </i>
  </rowItems>
  <colItems count="1">
    <i/>
  </colItems>
  <dataFields count="1">
    <dataField name="  Result" fld="1" baseField="0" baseItem="0" numFmtId="169"/>
  </dataFields>
  <chartFormats count="5">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0" count="1" selected="0">
            <x v="0"/>
          </reference>
        </references>
      </pivotArea>
    </chartFormat>
    <chartFormat chart="8" format="8">
      <pivotArea type="data" outline="0" fieldPosition="0">
        <references count="2">
          <reference field="4294967294" count="1" selected="0">
            <x v="0"/>
          </reference>
          <reference field="0" count="1" selected="0">
            <x v="1"/>
          </reference>
        </references>
      </pivotArea>
    </chartFormat>
    <chartFormat chart="8" format="9">
      <pivotArea type="data" outline="0" fieldPosition="0">
        <references count="2">
          <reference field="4294967294" count="1" selected="0">
            <x v="0"/>
          </reference>
          <reference field="0" count="1" selected="0">
            <x v="2"/>
          </reference>
        </references>
      </pivotArea>
    </chartFormat>
    <chartFormat chart="8" format="10">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20B29CE-0201-4FEE-8773-FA13006DF791}" name="SALESTREND"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rowHeaderCaption="Months">
  <location ref="A3:B16" firstHeaderRow="1" firstDataRow="1" firstDataCol="1"/>
  <pivotFields count="3">
    <pivotField axis="axisRow" showAll="0">
      <items count="13">
        <item x="0"/>
        <item x="1"/>
        <item x="2"/>
        <item x="3"/>
        <item x="4"/>
        <item x="5"/>
        <item x="6"/>
        <item x="7"/>
        <item x="8"/>
        <item x="9"/>
        <item x="10"/>
        <item x="11"/>
        <item t="default"/>
      </items>
    </pivotField>
    <pivotField showAll="0">
      <items count="2">
        <item x="0"/>
        <item t="default"/>
      </items>
    </pivotField>
    <pivotField dataField="1" numFmtId="168" showAll="0"/>
  </pivotFields>
  <rowFields count="1">
    <field x="0"/>
  </rowFields>
  <rowItems count="13">
    <i>
      <x/>
    </i>
    <i>
      <x v="1"/>
    </i>
    <i>
      <x v="2"/>
    </i>
    <i>
      <x v="3"/>
    </i>
    <i>
      <x v="4"/>
    </i>
    <i>
      <x v="5"/>
    </i>
    <i>
      <x v="6"/>
    </i>
    <i>
      <x v="7"/>
    </i>
    <i>
      <x v="8"/>
    </i>
    <i>
      <x v="9"/>
    </i>
    <i>
      <x v="10"/>
    </i>
    <i>
      <x v="11"/>
    </i>
    <i t="grand">
      <x/>
    </i>
  </rowItems>
  <colItems count="1">
    <i/>
  </colItems>
  <dataFields count="1">
    <dataField name="MRR." fld="2" baseField="0" baseItem="0" numFmtId="168"/>
  </dataFields>
  <chartFormats count="1">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94E9617B-00E4-4F94-A813-2BD6A715423E}" sourceName="State">
  <pivotTables>
    <pivotTable tabId="6" name="STATE REVENUE"/>
    <pivotTable tabId="6" name="ProductPIVOTTABLE"/>
    <pivotTable tabId="6" name="STATEGROSS"/>
  </pivotTables>
  <data>
    <tabular pivotCacheId="1256396412">
      <items count="10">
        <i x="9" s="1"/>
        <i x="3" s="1"/>
        <i x="8" s="1"/>
        <i x="6" s="1"/>
        <i x="0" s="1"/>
        <i x="2" s="1"/>
        <i x="1" s="1"/>
        <i x="4" s="1"/>
        <i x="7"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9B33360-DCE7-4FBF-8813-A49DA3049880}" sourceName="Month">
  <pivotTables>
    <pivotTable tabId="6" name="SALESTREND"/>
  </pivotTables>
  <data>
    <tabular pivotCacheId="552871832">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Success_Rate" xr10:uid="{80B29D29-E5B6-4609-9989-7D05063285E1}" sourceName="Delivery Success Rate">
  <pivotTables>
    <pivotTable tabId="6" name="DELIVERYRATE"/>
  </pivotTables>
  <data>
    <tabular pivotCacheId="1536695840">
      <items count="4">
        <i x="0"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per_Product_Name" xr10:uid="{12D8BB54-344A-4AF7-AFB5-6E94D30474DC}" sourceName="Proper Product Name">
  <pivotTables>
    <pivotTable tabId="6" name="ProductPIVOTTABLE"/>
    <pivotTable tabId="6" name="STATE REVENUE"/>
    <pivotTable tabId="6" name="STATEGROSS"/>
  </pivotTables>
  <data>
    <tabular pivotCacheId="1256396412">
      <items count="5">
        <i x="0" s="1"/>
        <i x="4"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9D61DAFA-CF37-4608-BD39-D0B9031DB748}" cache="Slicer_State" caption="State" columnCount="3" style="SlicerStyleDark6" rowHeight="241300"/>
  <slicer name="Month" xr10:uid="{22700D3B-C4D4-4581-A352-70E38223C43C}" cache="Slicer_Month" caption="Month" columnCount="2" style="SlicerStyleDark6" rowHeight="241300"/>
  <slicer name="Delivery Success Rate" xr10:uid="{51F1A836-D02C-4655-8A27-6F2A913A8CDA}" cache="Slicer_Delivery_Success_Rate" caption="Delivery Rate" style="SlicerStyleDark6" rowHeight="241300"/>
  <slicer name="Proper Product Name" xr10:uid="{EFC8CBC0-6ADD-42B4-AEA5-24F098329456}" cache="Slicer_Proper_Product_Name" caption="Proper Product Name" columnCount="2"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115FE3-FC87-4B63-AE8E-F4D476C6F88B}" name="Greenleaf" displayName="Greenleaf" ref="A1:P1001" totalsRowShown="0" headerRowDxfId="26" headerRowBorderDxfId="25" tableBorderDxfId="24">
  <autoFilter ref="A1:P1001" xr:uid="{B3115FE3-FC87-4B63-AE8E-F4D476C6F88B}"/>
  <tableColumns count="16">
    <tableColumn id="1" xr3:uid="{79956F25-970C-4EC8-8B3E-4C3E98559282}" name="Order ID" dataDxfId="23"/>
    <tableColumn id="2" xr3:uid="{556ACB2A-C186-4643-9B96-33169E28EFFF}" name="Order Date" dataDxfId="22"/>
    <tableColumn id="19" xr3:uid="{9A29A167-DBF4-46DF-A30F-9F4E0FBE7CAC}" name="Month" dataDxfId="21">
      <calculatedColumnFormula>TEXT(Greenleaf[[#This Row],[Order Date]],"MMM")</calculatedColumnFormula>
    </tableColumn>
    <tableColumn id="18" xr3:uid="{E4860380-657B-4F56-B810-EB89D2B9C5B2}" name="Year" dataDxfId="20">
      <calculatedColumnFormula>TEXT(Greenleaf[[#This Row],[Order Date]],"YYYY")</calculatedColumnFormula>
    </tableColumn>
    <tableColumn id="3" xr3:uid="{3BA75EC9-96E5-43B3-B4F9-D2284C412FD1}" name="Product Name"/>
    <tableColumn id="4" xr3:uid="{BE82DEC3-DC96-4470-B599-0FE7CCFA7E1E}" name="Product Category" dataDxfId="19"/>
    <tableColumn id="5" xr3:uid="{DA8AB7AA-454A-49FE-8758-1678E4BE218C}" name="Quantity Sold" dataDxfId="18"/>
    <tableColumn id="6" xr3:uid="{4594CDC7-C491-4C6F-88B0-FDAE8B046FBD}" name="Unit Price" dataDxfId="17" dataCellStyle="Currency"/>
    <tableColumn id="7" xr3:uid="{3286528D-B202-409C-B787-1C37D7AA09F8}" name="Unit Cost" dataDxfId="16"/>
    <tableColumn id="8" xr3:uid="{ACBE0564-8BCF-4215-AA72-DBFC589E829B}" name="Customer ID" dataDxfId="15"/>
    <tableColumn id="9" xr3:uid="{75157C15-56DD-4D45-A09A-4E77EF9E0843}" name="Customer Name"/>
    <tableColumn id="10" xr3:uid="{A0FD029D-DE0F-46DC-B431-2B13F1E4FBFF}" name="Shipment Status" dataDxfId="14"/>
    <tableColumn id="11" xr3:uid="{BC34756D-9B3E-4CEF-AC4E-629261D2271A}" name="State" dataDxfId="13"/>
    <tableColumn id="14" xr3:uid="{F89E97BA-6422-4A17-87DB-DA715B31FF90}" name=" Unit  price per quantity" dataDxfId="12">
      <calculatedColumnFormula>Greenleaf[[#This Row],[Unit Price]]*Greenleaf[[#This Row],[Quantity Sold]]</calculatedColumnFormula>
    </tableColumn>
    <tableColumn id="15" xr3:uid="{55F19F4A-B187-48D9-BB83-C32A7CD1E905}" name=" Unit cost per quantity" dataDxfId="11">
      <calculatedColumnFormula>Greenleaf[[#This Row],[Unit Cost]]*Greenleaf[[#This Row],[Quantity Sold]]</calculatedColumnFormula>
    </tableColumn>
    <tableColumn id="16" xr3:uid="{5DAD3749-52F8-4F10-8B7B-A92E182DA55A}" name="Gross profit/loss" dataDxfId="10">
      <calculatedColumnFormula>Greenleaf[[#This Row],[ Unit  price per quantity]]-Greenleaf[[#This Row],[ Unit cost per quantity]]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F691AA-E899-42E6-9225-2C2E2356AEA6}" name="GROWTHTABLE" displayName="GROWTHTABLE" ref="E1:F13" totalsRowShown="0">
  <autoFilter ref="E1:F13" xr:uid="{CFF691AA-E899-42E6-9225-2C2E2356AEA6}"/>
  <tableColumns count="2">
    <tableColumn id="1" xr3:uid="{D8FEF122-B102-4DC8-AD84-951F521EFD62}" name="Month"/>
    <tableColumn id="3" xr3:uid="{BAC30DC1-56E1-4A46-A015-BD84949DC3EF}" name="MRR" dataDxfId="9" dataCellStyle="Currency">
      <calculatedColumnFormula>SUMIFS(Greenleaf[ [ Unit  price per quantity] ],Greenleaf[Month],E2)</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C22DEC0-BE26-4E02-9F80-F2A9A530CF20}" name="DELIVERYRATE" displayName="DELIVERYRATE" ref="A8:B12" totalsRowShown="0" headerRowDxfId="8" dataDxfId="6" headerRowBorderDxfId="7" tableBorderDxfId="5" totalsRowBorderDxfId="4">
  <autoFilter ref="A8:B12" xr:uid="{7C22DEC0-BE26-4E02-9F80-F2A9A530CF20}"/>
  <tableColumns count="2">
    <tableColumn id="1" xr3:uid="{131451CB-F3BD-4C25-A089-8E4EEB3CB7D7}" name="Delivery Rate" dataDxfId="3"/>
    <tableColumn id="2" xr3:uid="{4AC400F0-DBFB-4B65-8AC0-74BEEDAFB8AA}" name="Result" dataDxfId="2" dataCellStyle="Percent"/>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3C3C9BD-AD44-453E-8741-1A6F8E0DDEEA}" name="KPI" displayName="KPI" ref="A1:B6" totalsRowShown="0" headerRowDxfId="1">
  <autoFilter ref="A1:B6" xr:uid="{B3C3C9BD-AD44-453E-8741-1A6F8E0DDEEA}"/>
  <tableColumns count="2">
    <tableColumn id="1" xr3:uid="{75F3B26B-45EC-45D1-BE7F-AC12C41A4937}" name="KPI" dataDxfId="0"/>
    <tableColumn id="2" xr3:uid="{99E0E172-7A02-46B5-9692-1FBF0E9E0986}" name="RESULT"/>
  </tableColumns>
  <tableStyleInfo name="TableStyleMedium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25A1D-4E73-431E-AF30-F2C1F707B51F}">
  <dimension ref="A1:K1001"/>
  <sheetViews>
    <sheetView topLeftCell="C1" workbookViewId="0">
      <selection activeCell="C22" sqref="C22"/>
    </sheetView>
  </sheetViews>
  <sheetFormatPr defaultRowHeight="14.4" x14ac:dyDescent="0.3"/>
  <cols>
    <col min="1" max="1" width="8" bestFit="1" customWidth="1"/>
    <col min="2" max="2" width="10.109375" bestFit="1" customWidth="1"/>
    <col min="3" max="3" width="28.88671875" bestFit="1" customWidth="1"/>
    <col min="4" max="4" width="15.44140625" bestFit="1" customWidth="1"/>
    <col min="5" max="5" width="12.109375" bestFit="1" customWidth="1"/>
    <col min="6" max="6" width="13.44140625" bestFit="1" customWidth="1"/>
    <col min="7" max="7" width="13.109375" bestFit="1" customWidth="1"/>
    <col min="8" max="8" width="11.33203125" bestFit="1" customWidth="1"/>
    <col min="9" max="9" width="17.88671875" bestFit="1" customWidth="1"/>
    <col min="10" max="10" width="14.5546875" bestFit="1" customWidth="1"/>
    <col min="11" max="11" width="13.10937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1428</v>
      </c>
      <c r="B2" s="2">
        <v>45292</v>
      </c>
      <c r="C2" t="s">
        <v>642</v>
      </c>
      <c r="D2" t="s">
        <v>1015</v>
      </c>
      <c r="E2">
        <v>10</v>
      </c>
      <c r="F2">
        <v>10</v>
      </c>
      <c r="G2">
        <v>3.42</v>
      </c>
      <c r="H2" t="s">
        <v>1029</v>
      </c>
      <c r="I2" t="s">
        <v>1228</v>
      </c>
      <c r="J2" t="s">
        <v>1416</v>
      </c>
      <c r="K2" t="s">
        <v>1418</v>
      </c>
    </row>
    <row r="3" spans="1:11" x14ac:dyDescent="0.3">
      <c r="A3" t="s">
        <v>1429</v>
      </c>
      <c r="B3" s="2">
        <v>45292</v>
      </c>
      <c r="C3" t="s">
        <v>680</v>
      </c>
      <c r="D3" t="s">
        <v>1013</v>
      </c>
      <c r="E3">
        <v>6</v>
      </c>
      <c r="F3">
        <v>25</v>
      </c>
      <c r="G3">
        <v>5.08</v>
      </c>
      <c r="H3" t="s">
        <v>1025</v>
      </c>
      <c r="I3" t="s">
        <v>1224</v>
      </c>
      <c r="J3" t="s">
        <v>1414</v>
      </c>
      <c r="K3" t="s">
        <v>1420</v>
      </c>
    </row>
    <row r="4" spans="1:11" x14ac:dyDescent="0.3">
      <c r="A4" t="s">
        <v>1430</v>
      </c>
      <c r="B4" s="2">
        <v>45293</v>
      </c>
      <c r="C4" t="s">
        <v>273</v>
      </c>
      <c r="D4" t="s">
        <v>1012</v>
      </c>
      <c r="E4">
        <v>7</v>
      </c>
      <c r="F4">
        <v>40</v>
      </c>
      <c r="G4">
        <v>12.35</v>
      </c>
      <c r="H4" t="s">
        <v>1039</v>
      </c>
      <c r="I4" t="s">
        <v>1238</v>
      </c>
      <c r="J4" t="s">
        <v>1416</v>
      </c>
      <c r="K4" t="s">
        <v>1423</v>
      </c>
    </row>
    <row r="5" spans="1:11" x14ac:dyDescent="0.3">
      <c r="A5" t="s">
        <v>1431</v>
      </c>
      <c r="B5" s="2">
        <v>45293</v>
      </c>
      <c r="C5" t="s">
        <v>432</v>
      </c>
      <c r="D5" t="s">
        <v>1015</v>
      </c>
      <c r="E5">
        <v>5</v>
      </c>
      <c r="F5">
        <v>10</v>
      </c>
      <c r="G5">
        <v>3.55</v>
      </c>
      <c r="H5" t="s">
        <v>1034</v>
      </c>
      <c r="I5" t="s">
        <v>1233</v>
      </c>
      <c r="J5" t="s">
        <v>1414</v>
      </c>
      <c r="K5" t="s">
        <v>1419</v>
      </c>
    </row>
    <row r="6" spans="1:11" x14ac:dyDescent="0.3">
      <c r="A6" t="s">
        <v>1432</v>
      </c>
      <c r="B6" s="2">
        <v>45293</v>
      </c>
      <c r="C6" t="s">
        <v>548</v>
      </c>
      <c r="D6" t="s">
        <v>1015</v>
      </c>
      <c r="E6">
        <v>2</v>
      </c>
      <c r="F6">
        <v>10</v>
      </c>
      <c r="G6">
        <v>3.27</v>
      </c>
      <c r="H6" t="s">
        <v>1043</v>
      </c>
      <c r="I6" t="s">
        <v>1242</v>
      </c>
      <c r="J6" t="s">
        <v>1417</v>
      </c>
      <c r="K6" t="s">
        <v>1422</v>
      </c>
    </row>
    <row r="7" spans="1:11" x14ac:dyDescent="0.3">
      <c r="A7" t="s">
        <v>1433</v>
      </c>
      <c r="B7" s="2">
        <v>45293</v>
      </c>
      <c r="C7" t="s">
        <v>710</v>
      </c>
      <c r="D7" t="s">
        <v>1012</v>
      </c>
      <c r="E7">
        <v>8</v>
      </c>
      <c r="F7">
        <v>40</v>
      </c>
      <c r="G7">
        <v>14.7</v>
      </c>
      <c r="H7" t="s">
        <v>1067</v>
      </c>
      <c r="I7" t="s">
        <v>1266</v>
      </c>
      <c r="J7" t="s">
        <v>1415</v>
      </c>
      <c r="K7" t="s">
        <v>1423</v>
      </c>
    </row>
    <row r="8" spans="1:11" x14ac:dyDescent="0.3">
      <c r="A8" t="s">
        <v>1434</v>
      </c>
      <c r="B8" s="2">
        <v>45293</v>
      </c>
      <c r="C8" t="s">
        <v>730</v>
      </c>
      <c r="D8" t="s">
        <v>1014</v>
      </c>
      <c r="E8">
        <v>10</v>
      </c>
      <c r="F8">
        <v>15</v>
      </c>
      <c r="G8">
        <v>5.5</v>
      </c>
      <c r="H8" t="s">
        <v>1047</v>
      </c>
      <c r="I8" t="s">
        <v>1246</v>
      </c>
      <c r="J8" t="s">
        <v>1414</v>
      </c>
      <c r="K8" t="s">
        <v>1423</v>
      </c>
    </row>
    <row r="9" spans="1:11" x14ac:dyDescent="0.3">
      <c r="A9" t="s">
        <v>1435</v>
      </c>
      <c r="B9" s="2">
        <v>45293</v>
      </c>
      <c r="C9" t="s">
        <v>797</v>
      </c>
      <c r="D9" t="s">
        <v>1012</v>
      </c>
      <c r="E9">
        <v>6</v>
      </c>
      <c r="F9">
        <v>40</v>
      </c>
      <c r="G9">
        <v>8.8000000000000007</v>
      </c>
      <c r="H9" t="s">
        <v>1134</v>
      </c>
      <c r="I9" t="s">
        <v>1333</v>
      </c>
      <c r="J9" t="s">
        <v>1414</v>
      </c>
      <c r="K9" t="s">
        <v>1424</v>
      </c>
    </row>
    <row r="10" spans="1:11" x14ac:dyDescent="0.3">
      <c r="A10" t="s">
        <v>1436</v>
      </c>
      <c r="B10" s="2">
        <v>45293</v>
      </c>
      <c r="C10" t="s">
        <v>1008</v>
      </c>
      <c r="D10" t="s">
        <v>1013</v>
      </c>
      <c r="E10">
        <v>1</v>
      </c>
      <c r="F10">
        <v>25</v>
      </c>
      <c r="G10">
        <v>9.01</v>
      </c>
      <c r="H10" t="s">
        <v>1021</v>
      </c>
      <c r="I10" t="s">
        <v>1220</v>
      </c>
      <c r="J10" t="s">
        <v>1414</v>
      </c>
      <c r="K10" t="s">
        <v>1425</v>
      </c>
    </row>
    <row r="11" spans="1:11" x14ac:dyDescent="0.3">
      <c r="A11" t="s">
        <v>1437</v>
      </c>
      <c r="B11" s="2">
        <v>45294</v>
      </c>
      <c r="C11" t="s">
        <v>39</v>
      </c>
      <c r="D11" t="s">
        <v>1015</v>
      </c>
      <c r="E11">
        <v>2</v>
      </c>
      <c r="F11">
        <v>10</v>
      </c>
      <c r="G11">
        <v>2.89</v>
      </c>
      <c r="H11" t="s">
        <v>1016</v>
      </c>
      <c r="I11" t="s">
        <v>1215</v>
      </c>
      <c r="J11" t="s">
        <v>1414</v>
      </c>
      <c r="K11" t="s">
        <v>1420</v>
      </c>
    </row>
    <row r="12" spans="1:11" x14ac:dyDescent="0.3">
      <c r="A12" t="s">
        <v>1438</v>
      </c>
      <c r="B12" s="2">
        <v>45294</v>
      </c>
      <c r="C12" t="s">
        <v>247</v>
      </c>
      <c r="D12" t="s">
        <v>1012</v>
      </c>
      <c r="E12">
        <v>8</v>
      </c>
      <c r="F12">
        <v>40</v>
      </c>
      <c r="G12">
        <v>9.99</v>
      </c>
      <c r="H12" t="s">
        <v>1156</v>
      </c>
      <c r="I12" t="s">
        <v>1355</v>
      </c>
      <c r="J12" t="s">
        <v>1414</v>
      </c>
      <c r="K12" t="s">
        <v>1422</v>
      </c>
    </row>
    <row r="13" spans="1:11" x14ac:dyDescent="0.3">
      <c r="A13" t="s">
        <v>1439</v>
      </c>
      <c r="B13" s="2">
        <v>45294</v>
      </c>
      <c r="C13" t="s">
        <v>400</v>
      </c>
      <c r="D13" t="s">
        <v>1011</v>
      </c>
      <c r="E13">
        <v>3</v>
      </c>
      <c r="F13">
        <v>12</v>
      </c>
      <c r="G13">
        <v>2.88</v>
      </c>
      <c r="H13" t="s">
        <v>1139</v>
      </c>
      <c r="I13" t="s">
        <v>1338</v>
      </c>
      <c r="J13" t="s">
        <v>1414</v>
      </c>
      <c r="K13" t="s">
        <v>1421</v>
      </c>
    </row>
    <row r="14" spans="1:11" x14ac:dyDescent="0.3">
      <c r="A14" t="s">
        <v>1440</v>
      </c>
      <c r="B14" s="2">
        <v>45294</v>
      </c>
      <c r="C14" t="s">
        <v>813</v>
      </c>
      <c r="D14" t="s">
        <v>1015</v>
      </c>
      <c r="E14">
        <v>1</v>
      </c>
      <c r="F14">
        <v>10</v>
      </c>
      <c r="G14">
        <v>2.35</v>
      </c>
      <c r="H14" t="s">
        <v>1159</v>
      </c>
      <c r="I14" t="s">
        <v>1358</v>
      </c>
      <c r="J14" t="s">
        <v>1414</v>
      </c>
      <c r="K14" t="s">
        <v>1426</v>
      </c>
    </row>
    <row r="15" spans="1:11" x14ac:dyDescent="0.3">
      <c r="A15" t="s">
        <v>1441</v>
      </c>
      <c r="B15" s="2">
        <v>45295</v>
      </c>
      <c r="C15" t="s">
        <v>149</v>
      </c>
      <c r="D15" t="s">
        <v>1013</v>
      </c>
      <c r="E15">
        <v>1</v>
      </c>
      <c r="F15">
        <v>25</v>
      </c>
      <c r="G15">
        <v>8.85</v>
      </c>
      <c r="H15" t="s">
        <v>1120</v>
      </c>
      <c r="I15" t="s">
        <v>1319</v>
      </c>
      <c r="J15" t="s">
        <v>1414</v>
      </c>
      <c r="K15" t="s">
        <v>1423</v>
      </c>
    </row>
    <row r="16" spans="1:11" x14ac:dyDescent="0.3">
      <c r="A16" t="s">
        <v>1442</v>
      </c>
      <c r="B16" s="2">
        <v>45295</v>
      </c>
      <c r="C16" t="s">
        <v>492</v>
      </c>
      <c r="D16" t="s">
        <v>1012</v>
      </c>
      <c r="E16">
        <v>6</v>
      </c>
      <c r="F16">
        <v>40</v>
      </c>
      <c r="G16">
        <v>14.54</v>
      </c>
      <c r="H16" t="s">
        <v>1201</v>
      </c>
      <c r="I16" t="s">
        <v>1400</v>
      </c>
      <c r="J16" t="s">
        <v>1415</v>
      </c>
      <c r="K16" t="s">
        <v>1420</v>
      </c>
    </row>
    <row r="17" spans="1:11" x14ac:dyDescent="0.3">
      <c r="A17" t="s">
        <v>1443</v>
      </c>
      <c r="B17" s="2">
        <v>45295</v>
      </c>
      <c r="C17" t="s">
        <v>639</v>
      </c>
      <c r="D17" t="s">
        <v>1015</v>
      </c>
      <c r="E17">
        <v>10</v>
      </c>
      <c r="F17">
        <v>10</v>
      </c>
      <c r="G17">
        <v>2.36</v>
      </c>
      <c r="H17" t="s">
        <v>1035</v>
      </c>
      <c r="I17" t="s">
        <v>1234</v>
      </c>
      <c r="J17" t="s">
        <v>1416</v>
      </c>
      <c r="K17" t="s">
        <v>1421</v>
      </c>
    </row>
    <row r="18" spans="1:11" x14ac:dyDescent="0.3">
      <c r="A18" t="s">
        <v>1444</v>
      </c>
      <c r="B18" s="2">
        <v>45295</v>
      </c>
      <c r="C18" t="s">
        <v>952</v>
      </c>
      <c r="D18" t="s">
        <v>1015</v>
      </c>
      <c r="E18">
        <v>2</v>
      </c>
      <c r="F18">
        <v>10</v>
      </c>
      <c r="G18">
        <v>2.0699999999999998</v>
      </c>
      <c r="H18" t="s">
        <v>1039</v>
      </c>
      <c r="I18" t="s">
        <v>1238</v>
      </c>
      <c r="J18" t="s">
        <v>1414</v>
      </c>
      <c r="K18" t="s">
        <v>1423</v>
      </c>
    </row>
    <row r="19" spans="1:11" x14ac:dyDescent="0.3">
      <c r="A19" t="s">
        <v>1445</v>
      </c>
      <c r="B19" s="2">
        <v>45296</v>
      </c>
      <c r="C19" t="s">
        <v>224</v>
      </c>
      <c r="D19" t="s">
        <v>1013</v>
      </c>
      <c r="E19">
        <v>7</v>
      </c>
      <c r="F19">
        <v>25</v>
      </c>
      <c r="G19">
        <v>6.64</v>
      </c>
      <c r="H19" t="s">
        <v>1147</v>
      </c>
      <c r="I19" t="s">
        <v>1346</v>
      </c>
      <c r="J19" t="s">
        <v>1414</v>
      </c>
      <c r="K19" t="s">
        <v>1420</v>
      </c>
    </row>
    <row r="20" spans="1:11" x14ac:dyDescent="0.3">
      <c r="A20" t="s">
        <v>1446</v>
      </c>
      <c r="B20" s="2">
        <v>45296</v>
      </c>
      <c r="C20" t="s">
        <v>753</v>
      </c>
      <c r="D20" t="s">
        <v>1012</v>
      </c>
      <c r="E20">
        <v>5</v>
      </c>
      <c r="F20">
        <v>40</v>
      </c>
      <c r="G20">
        <v>15.48</v>
      </c>
      <c r="H20" t="s">
        <v>1168</v>
      </c>
      <c r="I20" t="s">
        <v>1367</v>
      </c>
      <c r="J20" t="s">
        <v>1414</v>
      </c>
      <c r="K20" t="s">
        <v>1424</v>
      </c>
    </row>
    <row r="21" spans="1:11" x14ac:dyDescent="0.3">
      <c r="A21" t="s">
        <v>1447</v>
      </c>
      <c r="B21" s="2">
        <v>45296</v>
      </c>
      <c r="C21" t="s">
        <v>888</v>
      </c>
      <c r="D21" t="s">
        <v>1015</v>
      </c>
      <c r="E21">
        <v>8</v>
      </c>
      <c r="F21">
        <v>10</v>
      </c>
      <c r="G21">
        <v>2.67</v>
      </c>
      <c r="H21" t="s">
        <v>1116</v>
      </c>
      <c r="I21" t="s">
        <v>1315</v>
      </c>
      <c r="J21" t="s">
        <v>1414</v>
      </c>
      <c r="K21" t="s">
        <v>1421</v>
      </c>
    </row>
    <row r="22" spans="1:11" x14ac:dyDescent="0.3">
      <c r="A22" t="s">
        <v>1448</v>
      </c>
      <c r="B22" s="2">
        <v>45296</v>
      </c>
      <c r="C22" t="s">
        <v>922</v>
      </c>
      <c r="D22" t="s">
        <v>1011</v>
      </c>
      <c r="E22">
        <v>3</v>
      </c>
      <c r="F22">
        <v>12</v>
      </c>
      <c r="G22">
        <v>3.23</v>
      </c>
      <c r="H22" t="s">
        <v>1025</v>
      </c>
      <c r="I22" t="s">
        <v>1224</v>
      </c>
      <c r="J22" t="s">
        <v>1414</v>
      </c>
      <c r="K22" t="s">
        <v>1425</v>
      </c>
    </row>
    <row r="23" spans="1:11" x14ac:dyDescent="0.3">
      <c r="A23" t="s">
        <v>1449</v>
      </c>
      <c r="B23" s="2">
        <v>45297</v>
      </c>
      <c r="C23" t="s">
        <v>72</v>
      </c>
      <c r="D23" t="s">
        <v>1012</v>
      </c>
      <c r="E23">
        <v>3</v>
      </c>
      <c r="F23">
        <v>40</v>
      </c>
      <c r="G23">
        <v>11.81</v>
      </c>
      <c r="H23" t="s">
        <v>1066</v>
      </c>
      <c r="I23" t="s">
        <v>1265</v>
      </c>
      <c r="J23" t="s">
        <v>1415</v>
      </c>
      <c r="K23" t="s">
        <v>1422</v>
      </c>
    </row>
    <row r="24" spans="1:11" x14ac:dyDescent="0.3">
      <c r="A24" t="s">
        <v>1450</v>
      </c>
      <c r="B24" s="2">
        <v>45297</v>
      </c>
      <c r="C24" t="s">
        <v>201</v>
      </c>
      <c r="D24" t="s">
        <v>1012</v>
      </c>
      <c r="E24">
        <v>6</v>
      </c>
      <c r="F24">
        <v>40</v>
      </c>
      <c r="G24">
        <v>12.11</v>
      </c>
      <c r="H24" t="s">
        <v>1050</v>
      </c>
      <c r="I24" t="s">
        <v>1249</v>
      </c>
      <c r="J24" t="s">
        <v>1414</v>
      </c>
      <c r="K24" t="s">
        <v>1422</v>
      </c>
    </row>
    <row r="25" spans="1:11" x14ac:dyDescent="0.3">
      <c r="A25" t="s">
        <v>1451</v>
      </c>
      <c r="B25" s="2">
        <v>45297</v>
      </c>
      <c r="C25" t="s">
        <v>808</v>
      </c>
      <c r="D25" t="s">
        <v>1013</v>
      </c>
      <c r="E25">
        <v>7</v>
      </c>
      <c r="F25">
        <v>25</v>
      </c>
      <c r="G25">
        <v>8.4499999999999993</v>
      </c>
      <c r="H25" t="s">
        <v>1107</v>
      </c>
      <c r="I25" t="s">
        <v>1306</v>
      </c>
      <c r="J25" t="s">
        <v>1414</v>
      </c>
      <c r="K25" t="s">
        <v>1424</v>
      </c>
    </row>
    <row r="26" spans="1:11" x14ac:dyDescent="0.3">
      <c r="A26" t="s">
        <v>1452</v>
      </c>
      <c r="B26" s="2">
        <v>45297</v>
      </c>
      <c r="C26" t="s">
        <v>819</v>
      </c>
      <c r="D26" t="s">
        <v>1015</v>
      </c>
      <c r="E26">
        <v>8</v>
      </c>
      <c r="G26">
        <v>3.8</v>
      </c>
      <c r="H26" t="s">
        <v>1185</v>
      </c>
      <c r="I26" t="s">
        <v>1384</v>
      </c>
      <c r="J26" t="s">
        <v>1417</v>
      </c>
      <c r="K26" t="s">
        <v>1421</v>
      </c>
    </row>
    <row r="27" spans="1:11" x14ac:dyDescent="0.3">
      <c r="A27" t="s">
        <v>1453</v>
      </c>
      <c r="B27" s="2">
        <v>45297</v>
      </c>
      <c r="C27" t="s">
        <v>828</v>
      </c>
      <c r="D27" t="s">
        <v>1014</v>
      </c>
      <c r="E27">
        <v>7</v>
      </c>
      <c r="F27">
        <v>15</v>
      </c>
      <c r="G27">
        <v>3.13</v>
      </c>
      <c r="H27" t="s">
        <v>1047</v>
      </c>
      <c r="I27" t="s">
        <v>1246</v>
      </c>
      <c r="J27" t="s">
        <v>1416</v>
      </c>
      <c r="K27" t="s">
        <v>1420</v>
      </c>
    </row>
    <row r="28" spans="1:11" x14ac:dyDescent="0.3">
      <c r="A28" t="s">
        <v>1454</v>
      </c>
      <c r="B28" s="2">
        <v>45297</v>
      </c>
      <c r="C28" t="s">
        <v>996</v>
      </c>
      <c r="D28" t="s">
        <v>1015</v>
      </c>
      <c r="E28">
        <v>6</v>
      </c>
      <c r="F28">
        <v>10</v>
      </c>
      <c r="G28">
        <v>3.18</v>
      </c>
      <c r="H28" t="s">
        <v>1154</v>
      </c>
      <c r="I28" t="s">
        <v>1353</v>
      </c>
      <c r="J28" t="s">
        <v>1414</v>
      </c>
      <c r="K28" t="s">
        <v>1418</v>
      </c>
    </row>
    <row r="29" spans="1:11" x14ac:dyDescent="0.3">
      <c r="A29" t="s">
        <v>1455</v>
      </c>
      <c r="B29" s="2">
        <v>45298</v>
      </c>
      <c r="C29" t="s">
        <v>33</v>
      </c>
      <c r="D29" t="s">
        <v>1011</v>
      </c>
      <c r="E29">
        <v>9</v>
      </c>
      <c r="F29">
        <v>12</v>
      </c>
      <c r="G29">
        <v>3.94</v>
      </c>
      <c r="H29" t="s">
        <v>1031</v>
      </c>
      <c r="I29" t="s">
        <v>1230</v>
      </c>
      <c r="J29" t="s">
        <v>1414</v>
      </c>
      <c r="K29" t="s">
        <v>1423</v>
      </c>
    </row>
    <row r="30" spans="1:11" x14ac:dyDescent="0.3">
      <c r="A30" t="s">
        <v>1456</v>
      </c>
      <c r="B30" s="2">
        <v>45298</v>
      </c>
      <c r="C30" t="s">
        <v>82</v>
      </c>
      <c r="D30" t="s">
        <v>1012</v>
      </c>
      <c r="E30">
        <v>3</v>
      </c>
      <c r="F30">
        <v>40</v>
      </c>
      <c r="G30">
        <v>10.79</v>
      </c>
      <c r="H30" t="s">
        <v>1056</v>
      </c>
      <c r="I30" t="s">
        <v>1255</v>
      </c>
      <c r="J30" t="s">
        <v>1414</v>
      </c>
      <c r="K30" t="s">
        <v>1420</v>
      </c>
    </row>
    <row r="31" spans="1:11" x14ac:dyDescent="0.3">
      <c r="A31" t="s">
        <v>1457</v>
      </c>
      <c r="B31" s="2">
        <v>45298</v>
      </c>
      <c r="C31" t="s">
        <v>499</v>
      </c>
      <c r="D31" t="s">
        <v>1013</v>
      </c>
      <c r="E31">
        <v>4</v>
      </c>
      <c r="F31">
        <v>25</v>
      </c>
      <c r="G31">
        <v>8.43</v>
      </c>
      <c r="H31" t="s">
        <v>1021</v>
      </c>
      <c r="I31" t="s">
        <v>1220</v>
      </c>
      <c r="J31" t="s">
        <v>1416</v>
      </c>
      <c r="K31" t="s">
        <v>1421</v>
      </c>
    </row>
    <row r="32" spans="1:11" x14ac:dyDescent="0.3">
      <c r="A32" t="s">
        <v>1458</v>
      </c>
      <c r="B32" s="2">
        <v>45299</v>
      </c>
      <c r="C32" t="s">
        <v>305</v>
      </c>
      <c r="D32" t="s">
        <v>1014</v>
      </c>
      <c r="E32">
        <v>5</v>
      </c>
      <c r="F32">
        <v>15</v>
      </c>
      <c r="G32">
        <v>3.55</v>
      </c>
      <c r="H32" t="s">
        <v>1170</v>
      </c>
      <c r="I32" t="s">
        <v>1369</v>
      </c>
      <c r="J32" t="s">
        <v>1414</v>
      </c>
      <c r="K32" t="s">
        <v>1419</v>
      </c>
    </row>
    <row r="33" spans="1:11" x14ac:dyDescent="0.3">
      <c r="A33" t="s">
        <v>1459</v>
      </c>
      <c r="B33" s="2">
        <v>45299</v>
      </c>
      <c r="C33" t="s">
        <v>479</v>
      </c>
      <c r="D33" t="s">
        <v>1014</v>
      </c>
      <c r="E33">
        <v>6</v>
      </c>
      <c r="F33">
        <v>15</v>
      </c>
      <c r="G33">
        <v>4.04</v>
      </c>
      <c r="H33" t="s">
        <v>1177</v>
      </c>
      <c r="I33" t="s">
        <v>1376</v>
      </c>
      <c r="J33" t="s">
        <v>1414</v>
      </c>
      <c r="K33" t="s">
        <v>1418</v>
      </c>
    </row>
    <row r="34" spans="1:11" x14ac:dyDescent="0.3">
      <c r="A34" t="s">
        <v>1460</v>
      </c>
      <c r="B34" s="2">
        <v>45300</v>
      </c>
      <c r="C34" t="s">
        <v>780</v>
      </c>
      <c r="D34" t="s">
        <v>1015</v>
      </c>
      <c r="E34">
        <v>8</v>
      </c>
      <c r="F34">
        <v>10</v>
      </c>
      <c r="G34">
        <v>2.6</v>
      </c>
      <c r="H34" t="s">
        <v>1112</v>
      </c>
      <c r="I34" t="s">
        <v>1311</v>
      </c>
      <c r="J34" t="s">
        <v>1415</v>
      </c>
      <c r="K34" t="s">
        <v>1421</v>
      </c>
    </row>
    <row r="35" spans="1:11" x14ac:dyDescent="0.3">
      <c r="A35" t="s">
        <v>1461</v>
      </c>
      <c r="B35" s="2">
        <v>45300</v>
      </c>
      <c r="C35" t="s">
        <v>829</v>
      </c>
      <c r="D35" t="s">
        <v>1011</v>
      </c>
      <c r="E35">
        <v>10</v>
      </c>
      <c r="F35">
        <v>12</v>
      </c>
      <c r="G35">
        <v>2.74</v>
      </c>
      <c r="H35" t="s">
        <v>1166</v>
      </c>
      <c r="I35" t="s">
        <v>1365</v>
      </c>
      <c r="J35" t="s">
        <v>1414</v>
      </c>
      <c r="K35" t="s">
        <v>1422</v>
      </c>
    </row>
    <row r="36" spans="1:11" x14ac:dyDescent="0.3">
      <c r="A36" t="s">
        <v>1462</v>
      </c>
      <c r="B36" s="2">
        <v>45301</v>
      </c>
      <c r="C36" t="s">
        <v>310</v>
      </c>
      <c r="D36" t="s">
        <v>1013</v>
      </c>
      <c r="E36">
        <v>10</v>
      </c>
      <c r="F36">
        <v>25</v>
      </c>
      <c r="G36">
        <v>9.86</v>
      </c>
      <c r="H36" t="s">
        <v>1035</v>
      </c>
      <c r="I36" t="s">
        <v>1234</v>
      </c>
      <c r="J36" t="s">
        <v>1414</v>
      </c>
      <c r="K36" t="s">
        <v>1422</v>
      </c>
    </row>
    <row r="37" spans="1:11" x14ac:dyDescent="0.3">
      <c r="A37" t="s">
        <v>1463</v>
      </c>
      <c r="B37" s="2">
        <v>45301</v>
      </c>
      <c r="C37" t="s">
        <v>363</v>
      </c>
      <c r="D37" t="s">
        <v>1011</v>
      </c>
      <c r="E37">
        <v>9</v>
      </c>
      <c r="F37">
        <v>12</v>
      </c>
      <c r="G37">
        <v>3.33</v>
      </c>
      <c r="H37" t="s">
        <v>1047</v>
      </c>
      <c r="I37" t="s">
        <v>1246</v>
      </c>
      <c r="J37" t="s">
        <v>1414</v>
      </c>
      <c r="K37" t="s">
        <v>1425</v>
      </c>
    </row>
    <row r="38" spans="1:11" x14ac:dyDescent="0.3">
      <c r="A38" t="s">
        <v>1464</v>
      </c>
      <c r="B38" s="2">
        <v>45301</v>
      </c>
      <c r="C38" t="s">
        <v>465</v>
      </c>
      <c r="D38" t="s">
        <v>1014</v>
      </c>
      <c r="E38">
        <v>6</v>
      </c>
      <c r="F38">
        <v>15</v>
      </c>
      <c r="G38">
        <v>3.13</v>
      </c>
      <c r="H38" t="s">
        <v>1071</v>
      </c>
      <c r="I38" t="s">
        <v>1270</v>
      </c>
      <c r="J38" t="s">
        <v>1414</v>
      </c>
      <c r="K38" t="s">
        <v>1427</v>
      </c>
    </row>
    <row r="39" spans="1:11" x14ac:dyDescent="0.3">
      <c r="A39" t="s">
        <v>1465</v>
      </c>
      <c r="B39" s="2">
        <v>45302</v>
      </c>
      <c r="C39" t="s">
        <v>973</v>
      </c>
      <c r="D39" t="s">
        <v>1011</v>
      </c>
      <c r="E39">
        <v>4</v>
      </c>
      <c r="F39">
        <v>12</v>
      </c>
      <c r="G39">
        <v>4.74</v>
      </c>
      <c r="H39" t="s">
        <v>1090</v>
      </c>
      <c r="I39" t="s">
        <v>1289</v>
      </c>
      <c r="J39" t="s">
        <v>1415</v>
      </c>
      <c r="K39" t="s">
        <v>1425</v>
      </c>
    </row>
    <row r="40" spans="1:11" x14ac:dyDescent="0.3">
      <c r="A40" t="s">
        <v>1466</v>
      </c>
      <c r="B40" s="2">
        <v>45303</v>
      </c>
      <c r="C40" t="s">
        <v>301</v>
      </c>
      <c r="D40" t="s">
        <v>1011</v>
      </c>
      <c r="E40">
        <v>9</v>
      </c>
      <c r="F40">
        <v>12</v>
      </c>
      <c r="G40">
        <v>4.33</v>
      </c>
      <c r="H40" t="s">
        <v>1126</v>
      </c>
      <c r="I40" t="s">
        <v>1325</v>
      </c>
      <c r="J40" t="s">
        <v>1414</v>
      </c>
      <c r="K40" t="s">
        <v>1424</v>
      </c>
    </row>
    <row r="41" spans="1:11" x14ac:dyDescent="0.3">
      <c r="A41" t="s">
        <v>1467</v>
      </c>
      <c r="B41" s="2">
        <v>45303</v>
      </c>
      <c r="C41" t="s">
        <v>456</v>
      </c>
      <c r="D41" t="s">
        <v>1013</v>
      </c>
      <c r="E41">
        <v>3</v>
      </c>
      <c r="F41">
        <v>25</v>
      </c>
      <c r="G41">
        <v>8.17</v>
      </c>
      <c r="H41" t="s">
        <v>1061</v>
      </c>
      <c r="I41" t="s">
        <v>1260</v>
      </c>
      <c r="J41" t="s">
        <v>1416</v>
      </c>
      <c r="K41" t="s">
        <v>1419</v>
      </c>
    </row>
    <row r="42" spans="1:11" x14ac:dyDescent="0.3">
      <c r="A42" t="s">
        <v>1468</v>
      </c>
      <c r="B42" s="2">
        <v>45303</v>
      </c>
      <c r="C42" t="s">
        <v>742</v>
      </c>
      <c r="D42" t="s">
        <v>1013</v>
      </c>
      <c r="E42">
        <v>6</v>
      </c>
      <c r="F42">
        <v>25</v>
      </c>
      <c r="G42">
        <v>6.37</v>
      </c>
      <c r="H42" t="s">
        <v>1183</v>
      </c>
      <c r="I42" t="s">
        <v>1382</v>
      </c>
      <c r="J42" t="s">
        <v>1414</v>
      </c>
      <c r="K42" t="s">
        <v>1424</v>
      </c>
    </row>
    <row r="43" spans="1:11" x14ac:dyDescent="0.3">
      <c r="A43" t="s">
        <v>1469</v>
      </c>
      <c r="B43" s="2">
        <v>45304</v>
      </c>
      <c r="C43" t="s">
        <v>643</v>
      </c>
      <c r="D43" t="s">
        <v>1013</v>
      </c>
      <c r="E43">
        <v>7</v>
      </c>
      <c r="F43">
        <v>25</v>
      </c>
      <c r="G43">
        <v>6.03</v>
      </c>
      <c r="H43" t="s">
        <v>1188</v>
      </c>
      <c r="I43" t="s">
        <v>1387</v>
      </c>
      <c r="J43" t="s">
        <v>1414</v>
      </c>
      <c r="K43" t="s">
        <v>1421</v>
      </c>
    </row>
    <row r="44" spans="1:11" x14ac:dyDescent="0.3">
      <c r="A44" t="s">
        <v>1470</v>
      </c>
      <c r="B44" s="2">
        <v>45304</v>
      </c>
      <c r="C44" t="s">
        <v>712</v>
      </c>
      <c r="D44" t="s">
        <v>1012</v>
      </c>
      <c r="E44">
        <v>7</v>
      </c>
      <c r="F44">
        <v>40</v>
      </c>
      <c r="G44">
        <v>11.98</v>
      </c>
      <c r="H44" t="s">
        <v>1172</v>
      </c>
      <c r="I44" t="s">
        <v>1371</v>
      </c>
      <c r="J44" t="s">
        <v>1416</v>
      </c>
      <c r="K44" t="s">
        <v>1424</v>
      </c>
    </row>
    <row r="45" spans="1:11" x14ac:dyDescent="0.3">
      <c r="A45" t="s">
        <v>1471</v>
      </c>
      <c r="B45" s="2">
        <v>45304</v>
      </c>
      <c r="C45" t="s">
        <v>843</v>
      </c>
      <c r="D45" t="s">
        <v>1015</v>
      </c>
      <c r="E45">
        <v>2</v>
      </c>
      <c r="F45">
        <v>10</v>
      </c>
      <c r="G45">
        <v>2.46</v>
      </c>
      <c r="H45" t="s">
        <v>1099</v>
      </c>
      <c r="I45" t="s">
        <v>1298</v>
      </c>
      <c r="J45" t="s">
        <v>1414</v>
      </c>
      <c r="K45" t="s">
        <v>1426</v>
      </c>
    </row>
    <row r="46" spans="1:11" x14ac:dyDescent="0.3">
      <c r="A46" t="s">
        <v>1472</v>
      </c>
      <c r="B46" s="2">
        <v>45304</v>
      </c>
      <c r="C46" t="s">
        <v>960</v>
      </c>
      <c r="D46" t="s">
        <v>1011</v>
      </c>
      <c r="E46">
        <v>5</v>
      </c>
      <c r="F46">
        <v>12</v>
      </c>
      <c r="G46">
        <v>4.2</v>
      </c>
      <c r="H46" t="s">
        <v>1186</v>
      </c>
      <c r="I46" t="s">
        <v>1385</v>
      </c>
      <c r="J46" t="s">
        <v>1417</v>
      </c>
      <c r="K46" t="s">
        <v>1426</v>
      </c>
    </row>
    <row r="47" spans="1:11" x14ac:dyDescent="0.3">
      <c r="A47" t="s">
        <v>1473</v>
      </c>
      <c r="B47" s="2">
        <v>45305</v>
      </c>
      <c r="C47" t="s">
        <v>18</v>
      </c>
      <c r="D47" t="s">
        <v>1013</v>
      </c>
      <c r="E47">
        <v>5</v>
      </c>
      <c r="F47">
        <v>25</v>
      </c>
      <c r="G47">
        <v>6.32</v>
      </c>
      <c r="H47" t="s">
        <v>1023</v>
      </c>
      <c r="I47" t="s">
        <v>1222</v>
      </c>
      <c r="J47" t="s">
        <v>1414</v>
      </c>
      <c r="K47" t="s">
        <v>1424</v>
      </c>
    </row>
    <row r="48" spans="1:11" x14ac:dyDescent="0.3">
      <c r="A48" t="s">
        <v>1474</v>
      </c>
      <c r="B48" s="2">
        <v>45305</v>
      </c>
      <c r="C48" t="s">
        <v>96</v>
      </c>
      <c r="D48" t="s">
        <v>1015</v>
      </c>
      <c r="E48">
        <v>7</v>
      </c>
      <c r="F48">
        <v>10</v>
      </c>
      <c r="G48">
        <v>2.88</v>
      </c>
      <c r="H48" t="s">
        <v>1060</v>
      </c>
      <c r="I48" t="s">
        <v>1259</v>
      </c>
      <c r="J48" t="s">
        <v>1416</v>
      </c>
      <c r="K48" t="s">
        <v>1420</v>
      </c>
    </row>
    <row r="49" spans="1:11" x14ac:dyDescent="0.3">
      <c r="A49" t="s">
        <v>1475</v>
      </c>
      <c r="B49" s="2">
        <v>45305</v>
      </c>
      <c r="C49" t="s">
        <v>140</v>
      </c>
      <c r="D49" t="s">
        <v>1015</v>
      </c>
      <c r="E49">
        <v>3</v>
      </c>
      <c r="F49">
        <v>10</v>
      </c>
      <c r="G49">
        <v>3.54</v>
      </c>
      <c r="H49" t="s">
        <v>1034</v>
      </c>
      <c r="I49" t="s">
        <v>1233</v>
      </c>
      <c r="J49" t="s">
        <v>1416</v>
      </c>
      <c r="K49" t="s">
        <v>1419</v>
      </c>
    </row>
    <row r="50" spans="1:11" x14ac:dyDescent="0.3">
      <c r="A50" t="s">
        <v>1476</v>
      </c>
      <c r="B50" s="2">
        <v>45305</v>
      </c>
      <c r="C50" t="s">
        <v>232</v>
      </c>
      <c r="D50" t="s">
        <v>1012</v>
      </c>
      <c r="E50">
        <v>1</v>
      </c>
      <c r="F50">
        <v>40</v>
      </c>
      <c r="G50">
        <v>15.48</v>
      </c>
      <c r="H50" t="s">
        <v>1111</v>
      </c>
      <c r="I50" t="s">
        <v>1310</v>
      </c>
      <c r="J50" t="s">
        <v>1415</v>
      </c>
      <c r="K50" t="s">
        <v>1420</v>
      </c>
    </row>
    <row r="51" spans="1:11" x14ac:dyDescent="0.3">
      <c r="A51" t="s">
        <v>1477</v>
      </c>
      <c r="B51" s="2">
        <v>45305</v>
      </c>
      <c r="C51" t="s">
        <v>249</v>
      </c>
      <c r="D51" t="s">
        <v>1012</v>
      </c>
      <c r="E51">
        <v>5</v>
      </c>
      <c r="F51">
        <v>40</v>
      </c>
      <c r="G51">
        <v>13.2</v>
      </c>
      <c r="H51" t="s">
        <v>1149</v>
      </c>
      <c r="I51" t="s">
        <v>1348</v>
      </c>
      <c r="J51" t="s">
        <v>1414</v>
      </c>
      <c r="K51" t="s">
        <v>1425</v>
      </c>
    </row>
    <row r="52" spans="1:11" x14ac:dyDescent="0.3">
      <c r="A52" t="s">
        <v>1478</v>
      </c>
      <c r="B52" s="2">
        <v>45305</v>
      </c>
      <c r="C52" t="s">
        <v>259</v>
      </c>
      <c r="D52" t="s">
        <v>1013</v>
      </c>
      <c r="E52">
        <v>4</v>
      </c>
      <c r="F52">
        <v>25</v>
      </c>
      <c r="G52">
        <v>7.94</v>
      </c>
      <c r="H52" t="s">
        <v>1123</v>
      </c>
      <c r="I52" t="s">
        <v>1322</v>
      </c>
      <c r="J52" t="s">
        <v>1414</v>
      </c>
      <c r="K52" t="s">
        <v>1418</v>
      </c>
    </row>
    <row r="53" spans="1:11" x14ac:dyDescent="0.3">
      <c r="A53" t="s">
        <v>1479</v>
      </c>
      <c r="B53" s="2">
        <v>45305</v>
      </c>
      <c r="C53" t="s">
        <v>319</v>
      </c>
      <c r="D53" t="s">
        <v>1015</v>
      </c>
      <c r="E53">
        <v>6</v>
      </c>
      <c r="F53">
        <v>10</v>
      </c>
      <c r="G53">
        <v>2.73</v>
      </c>
      <c r="H53" t="s">
        <v>1074</v>
      </c>
      <c r="I53" t="s">
        <v>1273</v>
      </c>
      <c r="J53" t="s">
        <v>1414</v>
      </c>
      <c r="K53" t="s">
        <v>1423</v>
      </c>
    </row>
    <row r="54" spans="1:11" x14ac:dyDescent="0.3">
      <c r="A54" t="s">
        <v>1480</v>
      </c>
      <c r="B54" s="2">
        <v>45305</v>
      </c>
      <c r="C54" t="s">
        <v>462</v>
      </c>
      <c r="D54" t="s">
        <v>1012</v>
      </c>
      <c r="E54">
        <v>2</v>
      </c>
      <c r="F54">
        <v>40</v>
      </c>
      <c r="G54">
        <v>13.63</v>
      </c>
      <c r="H54" t="s">
        <v>1157</v>
      </c>
      <c r="I54" t="s">
        <v>1356</v>
      </c>
      <c r="J54" t="s">
        <v>1416</v>
      </c>
      <c r="K54" t="s">
        <v>1418</v>
      </c>
    </row>
    <row r="55" spans="1:11" x14ac:dyDescent="0.3">
      <c r="A55" t="s">
        <v>1481</v>
      </c>
      <c r="B55" s="2">
        <v>45305</v>
      </c>
      <c r="C55" t="s">
        <v>691</v>
      </c>
      <c r="D55" t="s">
        <v>1012</v>
      </c>
      <c r="E55">
        <v>1</v>
      </c>
      <c r="F55">
        <v>40</v>
      </c>
      <c r="G55">
        <v>11.98</v>
      </c>
      <c r="H55" t="s">
        <v>1206</v>
      </c>
      <c r="I55" t="s">
        <v>1405</v>
      </c>
      <c r="J55" t="s">
        <v>1414</v>
      </c>
      <c r="K55" t="s">
        <v>1422</v>
      </c>
    </row>
    <row r="56" spans="1:11" x14ac:dyDescent="0.3">
      <c r="A56" t="s">
        <v>1482</v>
      </c>
      <c r="B56" s="2">
        <v>45306</v>
      </c>
      <c r="C56" t="s">
        <v>220</v>
      </c>
      <c r="D56" t="s">
        <v>1013</v>
      </c>
      <c r="E56">
        <v>5</v>
      </c>
      <c r="G56">
        <v>6.78</v>
      </c>
      <c r="H56" t="s">
        <v>1104</v>
      </c>
      <c r="I56" t="s">
        <v>1303</v>
      </c>
      <c r="J56" t="s">
        <v>1417</v>
      </c>
      <c r="K56" t="s">
        <v>1418</v>
      </c>
    </row>
    <row r="57" spans="1:11" x14ac:dyDescent="0.3">
      <c r="A57" t="s">
        <v>1483</v>
      </c>
      <c r="B57" s="2">
        <v>45307</v>
      </c>
      <c r="C57" t="s">
        <v>787</v>
      </c>
      <c r="D57" t="s">
        <v>1014</v>
      </c>
      <c r="E57">
        <v>5</v>
      </c>
      <c r="G57">
        <v>5.35</v>
      </c>
      <c r="H57" t="s">
        <v>1127</v>
      </c>
      <c r="I57" t="s">
        <v>1326</v>
      </c>
      <c r="J57" t="s">
        <v>1414</v>
      </c>
      <c r="K57" t="s">
        <v>1425</v>
      </c>
    </row>
    <row r="58" spans="1:11" x14ac:dyDescent="0.3">
      <c r="A58" t="s">
        <v>1484</v>
      </c>
      <c r="B58" s="2">
        <v>45308</v>
      </c>
      <c r="C58" t="s">
        <v>38</v>
      </c>
      <c r="D58" t="s">
        <v>1015</v>
      </c>
      <c r="E58">
        <v>1</v>
      </c>
      <c r="F58">
        <v>10</v>
      </c>
      <c r="G58">
        <v>3.11</v>
      </c>
      <c r="H58" t="s">
        <v>1040</v>
      </c>
      <c r="I58" t="s">
        <v>1239</v>
      </c>
      <c r="J58" t="s">
        <v>1416</v>
      </c>
      <c r="K58" t="s">
        <v>1425</v>
      </c>
    </row>
    <row r="59" spans="1:11" x14ac:dyDescent="0.3">
      <c r="A59" t="s">
        <v>1485</v>
      </c>
      <c r="B59" s="2">
        <v>45308</v>
      </c>
      <c r="C59" t="s">
        <v>482</v>
      </c>
      <c r="D59" t="s">
        <v>1012</v>
      </c>
      <c r="E59">
        <v>7</v>
      </c>
      <c r="F59">
        <v>40</v>
      </c>
      <c r="G59">
        <v>9.3800000000000008</v>
      </c>
      <c r="H59" t="s">
        <v>1190</v>
      </c>
      <c r="I59" t="s">
        <v>1389</v>
      </c>
      <c r="J59" t="s">
        <v>1416</v>
      </c>
      <c r="K59" t="s">
        <v>1421</v>
      </c>
    </row>
    <row r="60" spans="1:11" x14ac:dyDescent="0.3">
      <c r="A60" t="s">
        <v>1486</v>
      </c>
      <c r="B60" s="2">
        <v>45309</v>
      </c>
      <c r="C60" t="s">
        <v>289</v>
      </c>
      <c r="D60" t="s">
        <v>1015</v>
      </c>
      <c r="E60">
        <v>1</v>
      </c>
      <c r="F60">
        <v>10</v>
      </c>
      <c r="G60">
        <v>3.75</v>
      </c>
      <c r="H60" t="s">
        <v>1100</v>
      </c>
      <c r="I60" t="s">
        <v>1299</v>
      </c>
      <c r="J60" t="s">
        <v>1417</v>
      </c>
      <c r="K60" t="s">
        <v>1418</v>
      </c>
    </row>
    <row r="61" spans="1:11" x14ac:dyDescent="0.3">
      <c r="A61" t="s">
        <v>1487</v>
      </c>
      <c r="B61" s="2">
        <v>45309</v>
      </c>
      <c r="C61" t="s">
        <v>512</v>
      </c>
      <c r="D61" t="s">
        <v>1013</v>
      </c>
      <c r="E61">
        <v>6</v>
      </c>
      <c r="F61">
        <v>25</v>
      </c>
      <c r="G61">
        <v>7.18</v>
      </c>
      <c r="H61" t="s">
        <v>1044</v>
      </c>
      <c r="I61" t="s">
        <v>1243</v>
      </c>
      <c r="J61" t="s">
        <v>1414</v>
      </c>
      <c r="K61" t="s">
        <v>1425</v>
      </c>
    </row>
    <row r="62" spans="1:11" x14ac:dyDescent="0.3">
      <c r="A62" t="s">
        <v>1488</v>
      </c>
      <c r="B62" s="2">
        <v>45309</v>
      </c>
      <c r="C62" t="s">
        <v>883</v>
      </c>
      <c r="D62" t="s">
        <v>1011</v>
      </c>
      <c r="E62">
        <v>3</v>
      </c>
      <c r="F62">
        <v>12</v>
      </c>
      <c r="G62">
        <v>4.53</v>
      </c>
      <c r="H62" t="s">
        <v>1167</v>
      </c>
      <c r="I62" t="s">
        <v>1366</v>
      </c>
      <c r="J62" t="s">
        <v>1414</v>
      </c>
      <c r="K62" t="s">
        <v>1420</v>
      </c>
    </row>
    <row r="63" spans="1:11" x14ac:dyDescent="0.3">
      <c r="A63" t="s">
        <v>1489</v>
      </c>
      <c r="B63" s="2">
        <v>45310</v>
      </c>
      <c r="C63" t="s">
        <v>778</v>
      </c>
      <c r="D63" t="s">
        <v>1015</v>
      </c>
      <c r="E63">
        <v>2</v>
      </c>
      <c r="F63">
        <v>10</v>
      </c>
      <c r="G63">
        <v>3.53</v>
      </c>
      <c r="H63" t="s">
        <v>1161</v>
      </c>
      <c r="I63" t="s">
        <v>1360</v>
      </c>
      <c r="J63" t="s">
        <v>1414</v>
      </c>
      <c r="K63" t="s">
        <v>1427</v>
      </c>
    </row>
    <row r="64" spans="1:11" x14ac:dyDescent="0.3">
      <c r="A64" t="s">
        <v>1490</v>
      </c>
      <c r="B64" s="2">
        <v>45310</v>
      </c>
      <c r="C64" t="s">
        <v>810</v>
      </c>
      <c r="D64" t="s">
        <v>1015</v>
      </c>
      <c r="E64">
        <v>6</v>
      </c>
      <c r="F64">
        <v>10</v>
      </c>
      <c r="G64">
        <v>2.13</v>
      </c>
      <c r="H64" t="s">
        <v>1110</v>
      </c>
      <c r="I64" t="s">
        <v>1309</v>
      </c>
      <c r="J64" t="s">
        <v>1414</v>
      </c>
      <c r="K64" t="s">
        <v>1422</v>
      </c>
    </row>
    <row r="65" spans="1:11" x14ac:dyDescent="0.3">
      <c r="A65" t="s">
        <v>1491</v>
      </c>
      <c r="B65" s="2">
        <v>45310</v>
      </c>
      <c r="C65" t="s">
        <v>873</v>
      </c>
      <c r="D65" t="s">
        <v>1014</v>
      </c>
      <c r="E65">
        <v>3</v>
      </c>
      <c r="F65">
        <v>15</v>
      </c>
      <c r="G65">
        <v>3.45</v>
      </c>
      <c r="H65" t="s">
        <v>1070</v>
      </c>
      <c r="I65" t="s">
        <v>1269</v>
      </c>
      <c r="J65" t="s">
        <v>1414</v>
      </c>
      <c r="K65" t="s">
        <v>1427</v>
      </c>
    </row>
    <row r="66" spans="1:11" x14ac:dyDescent="0.3">
      <c r="A66" t="s">
        <v>1492</v>
      </c>
      <c r="B66" s="2">
        <v>45311</v>
      </c>
      <c r="C66" t="s">
        <v>728</v>
      </c>
      <c r="D66" t="s">
        <v>1014</v>
      </c>
      <c r="E66">
        <v>10</v>
      </c>
      <c r="F66">
        <v>15</v>
      </c>
      <c r="G66">
        <v>4.71</v>
      </c>
      <c r="H66" t="s">
        <v>1103</v>
      </c>
      <c r="I66" t="s">
        <v>1302</v>
      </c>
      <c r="J66" t="s">
        <v>1414</v>
      </c>
      <c r="K66" t="s">
        <v>1418</v>
      </c>
    </row>
    <row r="67" spans="1:11" x14ac:dyDescent="0.3">
      <c r="A67" t="s">
        <v>1493</v>
      </c>
      <c r="B67" s="2">
        <v>45311</v>
      </c>
      <c r="C67" t="s">
        <v>748</v>
      </c>
      <c r="D67" t="s">
        <v>1013</v>
      </c>
      <c r="E67">
        <v>3</v>
      </c>
      <c r="F67">
        <v>25</v>
      </c>
      <c r="G67">
        <v>5.42</v>
      </c>
      <c r="H67" t="s">
        <v>1050</v>
      </c>
      <c r="I67" t="s">
        <v>1249</v>
      </c>
      <c r="J67" t="s">
        <v>1414</v>
      </c>
      <c r="K67" t="s">
        <v>1426</v>
      </c>
    </row>
    <row r="68" spans="1:11" x14ac:dyDescent="0.3">
      <c r="A68" t="s">
        <v>1494</v>
      </c>
      <c r="B68" s="2">
        <v>45311</v>
      </c>
      <c r="C68" t="s">
        <v>794</v>
      </c>
      <c r="D68" t="s">
        <v>1014</v>
      </c>
      <c r="E68">
        <v>6</v>
      </c>
      <c r="F68">
        <v>15</v>
      </c>
      <c r="G68">
        <v>4.32</v>
      </c>
      <c r="H68" t="s">
        <v>1211</v>
      </c>
      <c r="I68" t="s">
        <v>1410</v>
      </c>
      <c r="J68" t="s">
        <v>1414</v>
      </c>
      <c r="K68" t="s">
        <v>1418</v>
      </c>
    </row>
    <row r="69" spans="1:11" x14ac:dyDescent="0.3">
      <c r="A69" t="s">
        <v>1495</v>
      </c>
      <c r="B69" s="2">
        <v>45312</v>
      </c>
      <c r="C69" t="s">
        <v>139</v>
      </c>
      <c r="D69" t="s">
        <v>1012</v>
      </c>
      <c r="E69">
        <v>7</v>
      </c>
      <c r="F69">
        <v>40</v>
      </c>
      <c r="G69">
        <v>9.9700000000000006</v>
      </c>
      <c r="H69" t="s">
        <v>1114</v>
      </c>
      <c r="I69" t="s">
        <v>1313</v>
      </c>
      <c r="J69" t="s">
        <v>1414</v>
      </c>
      <c r="K69" t="s">
        <v>1421</v>
      </c>
    </row>
    <row r="70" spans="1:11" x14ac:dyDescent="0.3">
      <c r="A70" t="s">
        <v>1496</v>
      </c>
      <c r="B70" s="2">
        <v>45312</v>
      </c>
      <c r="C70" t="s">
        <v>154</v>
      </c>
      <c r="D70" t="s">
        <v>1011</v>
      </c>
      <c r="E70">
        <v>1</v>
      </c>
      <c r="F70">
        <v>12</v>
      </c>
      <c r="G70">
        <v>3.78</v>
      </c>
      <c r="H70" t="s">
        <v>1044</v>
      </c>
      <c r="I70" t="s">
        <v>1243</v>
      </c>
      <c r="J70" t="s">
        <v>1414</v>
      </c>
      <c r="K70" t="s">
        <v>1421</v>
      </c>
    </row>
    <row r="71" spans="1:11" x14ac:dyDescent="0.3">
      <c r="A71" t="s">
        <v>1497</v>
      </c>
      <c r="B71" s="2">
        <v>45313</v>
      </c>
      <c r="C71" t="s">
        <v>463</v>
      </c>
      <c r="D71" t="s">
        <v>1012</v>
      </c>
      <c r="E71">
        <v>2</v>
      </c>
      <c r="F71">
        <v>40</v>
      </c>
      <c r="G71">
        <v>8.1999999999999993</v>
      </c>
      <c r="H71" t="s">
        <v>1044</v>
      </c>
      <c r="I71" t="s">
        <v>1243</v>
      </c>
      <c r="J71" t="s">
        <v>1414</v>
      </c>
      <c r="K71" t="s">
        <v>1421</v>
      </c>
    </row>
    <row r="72" spans="1:11" x14ac:dyDescent="0.3">
      <c r="A72" t="s">
        <v>1498</v>
      </c>
      <c r="B72" s="2">
        <v>45313</v>
      </c>
      <c r="C72" t="s">
        <v>544</v>
      </c>
      <c r="D72" t="s">
        <v>1012</v>
      </c>
      <c r="E72">
        <v>2</v>
      </c>
      <c r="F72">
        <v>40</v>
      </c>
      <c r="G72">
        <v>9.2100000000000009</v>
      </c>
      <c r="H72" t="s">
        <v>1087</v>
      </c>
      <c r="I72" t="s">
        <v>1286</v>
      </c>
      <c r="J72" t="s">
        <v>1414</v>
      </c>
      <c r="K72" t="s">
        <v>1421</v>
      </c>
    </row>
    <row r="73" spans="1:11" x14ac:dyDescent="0.3">
      <c r="A73" t="s">
        <v>1499</v>
      </c>
      <c r="B73" s="2">
        <v>45313</v>
      </c>
      <c r="C73" t="s">
        <v>714</v>
      </c>
      <c r="D73" t="s">
        <v>1014</v>
      </c>
      <c r="E73">
        <v>7</v>
      </c>
      <c r="F73">
        <v>15</v>
      </c>
      <c r="G73">
        <v>5.93</v>
      </c>
      <c r="H73" t="s">
        <v>1197</v>
      </c>
      <c r="I73" t="s">
        <v>1396</v>
      </c>
      <c r="J73" t="s">
        <v>1414</v>
      </c>
      <c r="K73" t="s">
        <v>1418</v>
      </c>
    </row>
    <row r="74" spans="1:11" x14ac:dyDescent="0.3">
      <c r="A74" t="s">
        <v>1500</v>
      </c>
      <c r="B74" s="2">
        <v>45313</v>
      </c>
      <c r="C74" t="s">
        <v>738</v>
      </c>
      <c r="D74" t="s">
        <v>1014</v>
      </c>
      <c r="E74">
        <v>7</v>
      </c>
      <c r="F74">
        <v>15</v>
      </c>
      <c r="G74">
        <v>4.4800000000000004</v>
      </c>
      <c r="H74" t="s">
        <v>1206</v>
      </c>
      <c r="I74" t="s">
        <v>1405</v>
      </c>
      <c r="J74" t="s">
        <v>1414</v>
      </c>
      <c r="K74" t="s">
        <v>1425</v>
      </c>
    </row>
    <row r="75" spans="1:11" x14ac:dyDescent="0.3">
      <c r="A75" t="s">
        <v>1501</v>
      </c>
      <c r="B75" s="2">
        <v>45313</v>
      </c>
      <c r="C75" t="s">
        <v>834</v>
      </c>
      <c r="D75" t="s">
        <v>1015</v>
      </c>
      <c r="E75">
        <v>1</v>
      </c>
      <c r="F75">
        <v>10</v>
      </c>
      <c r="G75">
        <v>3.95</v>
      </c>
      <c r="H75" t="s">
        <v>1189</v>
      </c>
      <c r="I75" t="s">
        <v>1388</v>
      </c>
      <c r="J75" t="s">
        <v>1414</v>
      </c>
      <c r="K75" t="s">
        <v>1422</v>
      </c>
    </row>
    <row r="76" spans="1:11" x14ac:dyDescent="0.3">
      <c r="A76" t="s">
        <v>1502</v>
      </c>
      <c r="B76" s="2">
        <v>45313</v>
      </c>
      <c r="C76" t="s">
        <v>941</v>
      </c>
      <c r="D76" t="s">
        <v>1011</v>
      </c>
      <c r="E76">
        <v>1</v>
      </c>
      <c r="F76">
        <v>12</v>
      </c>
      <c r="G76">
        <v>4.5999999999999996</v>
      </c>
      <c r="H76" t="s">
        <v>1136</v>
      </c>
      <c r="I76" t="s">
        <v>1335</v>
      </c>
      <c r="J76" t="s">
        <v>1414</v>
      </c>
      <c r="K76" t="s">
        <v>1421</v>
      </c>
    </row>
    <row r="77" spans="1:11" x14ac:dyDescent="0.3">
      <c r="A77" t="s">
        <v>1503</v>
      </c>
      <c r="B77" s="2">
        <v>45314</v>
      </c>
      <c r="C77" t="s">
        <v>74</v>
      </c>
      <c r="D77" t="s">
        <v>1013</v>
      </c>
      <c r="E77">
        <v>4</v>
      </c>
      <c r="F77">
        <v>25</v>
      </c>
      <c r="G77">
        <v>8.75</v>
      </c>
      <c r="H77" t="s">
        <v>1068</v>
      </c>
      <c r="I77" t="s">
        <v>1267</v>
      </c>
      <c r="J77" t="s">
        <v>1414</v>
      </c>
      <c r="K77" t="s">
        <v>1424</v>
      </c>
    </row>
    <row r="78" spans="1:11" x14ac:dyDescent="0.3">
      <c r="A78" t="s">
        <v>1504</v>
      </c>
      <c r="B78" s="2">
        <v>45315</v>
      </c>
      <c r="C78" t="s">
        <v>85</v>
      </c>
      <c r="D78" t="s">
        <v>1015</v>
      </c>
      <c r="E78">
        <v>8</v>
      </c>
      <c r="F78">
        <v>10</v>
      </c>
      <c r="G78">
        <v>2.83</v>
      </c>
      <c r="H78" t="s">
        <v>1066</v>
      </c>
      <c r="I78" t="s">
        <v>1265</v>
      </c>
      <c r="J78" t="s">
        <v>1415</v>
      </c>
      <c r="K78" t="s">
        <v>1418</v>
      </c>
    </row>
    <row r="79" spans="1:11" x14ac:dyDescent="0.3">
      <c r="A79" t="s">
        <v>1505</v>
      </c>
      <c r="B79" s="2">
        <v>45315</v>
      </c>
      <c r="C79" t="s">
        <v>415</v>
      </c>
      <c r="D79" t="s">
        <v>1013</v>
      </c>
      <c r="E79">
        <v>8</v>
      </c>
      <c r="F79">
        <v>25</v>
      </c>
      <c r="G79">
        <v>5.86</v>
      </c>
      <c r="H79" t="s">
        <v>1128</v>
      </c>
      <c r="I79" t="s">
        <v>1327</v>
      </c>
      <c r="J79" t="s">
        <v>1414</v>
      </c>
      <c r="K79" t="s">
        <v>1422</v>
      </c>
    </row>
    <row r="80" spans="1:11" x14ac:dyDescent="0.3">
      <c r="A80" t="s">
        <v>1506</v>
      </c>
      <c r="B80" s="2">
        <v>45315</v>
      </c>
      <c r="C80" t="s">
        <v>954</v>
      </c>
      <c r="D80" t="s">
        <v>1013</v>
      </c>
      <c r="E80">
        <v>4</v>
      </c>
      <c r="F80">
        <v>25</v>
      </c>
      <c r="G80">
        <v>9.89</v>
      </c>
      <c r="H80" t="s">
        <v>1095</v>
      </c>
      <c r="I80" t="s">
        <v>1294</v>
      </c>
      <c r="J80" t="s">
        <v>1414</v>
      </c>
      <c r="K80" t="s">
        <v>1426</v>
      </c>
    </row>
    <row r="81" spans="1:11" x14ac:dyDescent="0.3">
      <c r="A81" t="s">
        <v>1507</v>
      </c>
      <c r="B81" s="2">
        <v>45316</v>
      </c>
      <c r="C81" t="s">
        <v>480</v>
      </c>
      <c r="D81" t="s">
        <v>1012</v>
      </c>
      <c r="E81">
        <v>5</v>
      </c>
      <c r="F81">
        <v>40</v>
      </c>
      <c r="G81">
        <v>10.28</v>
      </c>
      <c r="H81" t="s">
        <v>1076</v>
      </c>
      <c r="I81" t="s">
        <v>1275</v>
      </c>
      <c r="J81" t="s">
        <v>1414</v>
      </c>
      <c r="K81" t="s">
        <v>1424</v>
      </c>
    </row>
    <row r="82" spans="1:11" x14ac:dyDescent="0.3">
      <c r="A82" t="s">
        <v>1508</v>
      </c>
      <c r="B82" s="2">
        <v>45317</v>
      </c>
      <c r="C82" t="s">
        <v>491</v>
      </c>
      <c r="D82" t="s">
        <v>1014</v>
      </c>
      <c r="E82">
        <v>7</v>
      </c>
      <c r="F82">
        <v>15</v>
      </c>
      <c r="G82">
        <v>5.82</v>
      </c>
      <c r="H82" t="s">
        <v>1070</v>
      </c>
      <c r="I82" t="s">
        <v>1269</v>
      </c>
      <c r="J82" t="s">
        <v>1417</v>
      </c>
      <c r="K82" t="s">
        <v>1421</v>
      </c>
    </row>
    <row r="83" spans="1:11" x14ac:dyDescent="0.3">
      <c r="A83" t="s">
        <v>1509</v>
      </c>
      <c r="B83" s="2">
        <v>45317</v>
      </c>
      <c r="C83" t="s">
        <v>623</v>
      </c>
      <c r="D83" t="s">
        <v>1015</v>
      </c>
      <c r="E83">
        <v>9</v>
      </c>
      <c r="F83">
        <v>10</v>
      </c>
      <c r="G83">
        <v>3.04</v>
      </c>
      <c r="H83" t="s">
        <v>1133</v>
      </c>
      <c r="I83" t="s">
        <v>1332</v>
      </c>
      <c r="J83" t="s">
        <v>1414</v>
      </c>
      <c r="K83" t="s">
        <v>1427</v>
      </c>
    </row>
    <row r="84" spans="1:11" x14ac:dyDescent="0.3">
      <c r="A84" t="s">
        <v>1510</v>
      </c>
      <c r="B84" s="2">
        <v>45317</v>
      </c>
      <c r="C84" t="s">
        <v>635</v>
      </c>
      <c r="D84" t="s">
        <v>1015</v>
      </c>
      <c r="E84">
        <v>7</v>
      </c>
      <c r="G84">
        <v>2.2400000000000002</v>
      </c>
      <c r="H84" t="s">
        <v>1190</v>
      </c>
      <c r="I84" t="s">
        <v>1389</v>
      </c>
      <c r="J84" t="s">
        <v>1414</v>
      </c>
      <c r="K84" t="s">
        <v>1427</v>
      </c>
    </row>
    <row r="85" spans="1:11" x14ac:dyDescent="0.3">
      <c r="A85" t="s">
        <v>1511</v>
      </c>
      <c r="B85" s="2">
        <v>45318</v>
      </c>
      <c r="C85" t="s">
        <v>65</v>
      </c>
      <c r="D85" t="s">
        <v>1013</v>
      </c>
      <c r="E85">
        <v>2</v>
      </c>
      <c r="F85">
        <v>25</v>
      </c>
      <c r="G85">
        <v>6.69</v>
      </c>
      <c r="H85" t="s">
        <v>1048</v>
      </c>
      <c r="I85" t="s">
        <v>1247</v>
      </c>
      <c r="J85" t="s">
        <v>1414</v>
      </c>
      <c r="K85" t="s">
        <v>1427</v>
      </c>
    </row>
    <row r="86" spans="1:11" x14ac:dyDescent="0.3">
      <c r="A86" t="s">
        <v>1512</v>
      </c>
      <c r="B86" s="2">
        <v>45318</v>
      </c>
      <c r="C86" t="s">
        <v>111</v>
      </c>
      <c r="D86" t="s">
        <v>1014</v>
      </c>
      <c r="E86">
        <v>9</v>
      </c>
      <c r="F86">
        <v>15</v>
      </c>
      <c r="G86">
        <v>3.37</v>
      </c>
      <c r="H86" t="s">
        <v>1093</v>
      </c>
      <c r="I86" t="s">
        <v>1292</v>
      </c>
      <c r="J86" t="s">
        <v>1414</v>
      </c>
      <c r="K86" t="s">
        <v>1418</v>
      </c>
    </row>
    <row r="87" spans="1:11" x14ac:dyDescent="0.3">
      <c r="A87" t="s">
        <v>1513</v>
      </c>
      <c r="B87" s="2">
        <v>45318</v>
      </c>
      <c r="C87" t="s">
        <v>182</v>
      </c>
      <c r="D87" t="s">
        <v>1013</v>
      </c>
      <c r="E87">
        <v>4</v>
      </c>
      <c r="F87">
        <v>25</v>
      </c>
      <c r="G87">
        <v>8.91</v>
      </c>
      <c r="H87" t="s">
        <v>1132</v>
      </c>
      <c r="I87" t="s">
        <v>1331</v>
      </c>
      <c r="J87" t="s">
        <v>1417</v>
      </c>
      <c r="K87" t="s">
        <v>1421</v>
      </c>
    </row>
    <row r="88" spans="1:11" x14ac:dyDescent="0.3">
      <c r="A88" t="s">
        <v>1514</v>
      </c>
      <c r="B88" s="2">
        <v>45318</v>
      </c>
      <c r="C88" t="s">
        <v>391</v>
      </c>
      <c r="D88" t="s">
        <v>1011</v>
      </c>
      <c r="E88">
        <v>1</v>
      </c>
      <c r="F88">
        <v>12</v>
      </c>
      <c r="G88">
        <v>2.87</v>
      </c>
      <c r="H88" t="s">
        <v>1089</v>
      </c>
      <c r="I88" t="s">
        <v>1288</v>
      </c>
      <c r="J88" t="s">
        <v>1416</v>
      </c>
      <c r="K88" t="s">
        <v>1424</v>
      </c>
    </row>
    <row r="89" spans="1:11" x14ac:dyDescent="0.3">
      <c r="A89" t="s">
        <v>1515</v>
      </c>
      <c r="B89" s="2">
        <v>45318</v>
      </c>
      <c r="C89" t="s">
        <v>428</v>
      </c>
      <c r="D89" t="s">
        <v>1012</v>
      </c>
      <c r="E89">
        <v>6</v>
      </c>
      <c r="F89">
        <v>40</v>
      </c>
      <c r="G89">
        <v>11.82</v>
      </c>
      <c r="H89" t="s">
        <v>1150</v>
      </c>
      <c r="I89" t="s">
        <v>1349</v>
      </c>
      <c r="J89" t="s">
        <v>1414</v>
      </c>
      <c r="K89" t="s">
        <v>1418</v>
      </c>
    </row>
    <row r="90" spans="1:11" x14ac:dyDescent="0.3">
      <c r="A90" t="s">
        <v>1516</v>
      </c>
      <c r="B90" s="2">
        <v>45318</v>
      </c>
      <c r="C90" t="s">
        <v>964</v>
      </c>
      <c r="D90" t="s">
        <v>1013</v>
      </c>
      <c r="E90">
        <v>6</v>
      </c>
      <c r="F90">
        <v>25</v>
      </c>
      <c r="G90">
        <v>9.0500000000000007</v>
      </c>
      <c r="H90" t="s">
        <v>1211</v>
      </c>
      <c r="I90" t="s">
        <v>1410</v>
      </c>
      <c r="J90" t="s">
        <v>1416</v>
      </c>
      <c r="K90" t="s">
        <v>1426</v>
      </c>
    </row>
    <row r="91" spans="1:11" x14ac:dyDescent="0.3">
      <c r="A91" t="s">
        <v>1517</v>
      </c>
      <c r="B91" s="2">
        <v>45319</v>
      </c>
      <c r="C91" t="s">
        <v>43</v>
      </c>
      <c r="D91" t="s">
        <v>1011</v>
      </c>
      <c r="E91">
        <v>10</v>
      </c>
      <c r="F91">
        <v>12</v>
      </c>
      <c r="G91">
        <v>4.34</v>
      </c>
      <c r="H91" t="s">
        <v>1030</v>
      </c>
      <c r="I91" t="s">
        <v>1229</v>
      </c>
      <c r="J91" t="s">
        <v>1416</v>
      </c>
      <c r="K91" t="s">
        <v>1421</v>
      </c>
    </row>
    <row r="92" spans="1:11" x14ac:dyDescent="0.3">
      <c r="A92" t="s">
        <v>1518</v>
      </c>
      <c r="B92" s="2">
        <v>45319</v>
      </c>
      <c r="C92" t="s">
        <v>417</v>
      </c>
      <c r="D92" t="s">
        <v>1013</v>
      </c>
      <c r="E92">
        <v>3</v>
      </c>
      <c r="G92">
        <v>7.45</v>
      </c>
      <c r="H92" t="s">
        <v>1188</v>
      </c>
      <c r="I92" t="s">
        <v>1387</v>
      </c>
      <c r="J92" t="s">
        <v>1416</v>
      </c>
      <c r="K92" t="s">
        <v>1419</v>
      </c>
    </row>
    <row r="93" spans="1:11" x14ac:dyDescent="0.3">
      <c r="A93" t="s">
        <v>1519</v>
      </c>
      <c r="B93" s="2">
        <v>45319</v>
      </c>
      <c r="C93" t="s">
        <v>478</v>
      </c>
      <c r="D93" t="s">
        <v>1014</v>
      </c>
      <c r="E93">
        <v>9</v>
      </c>
      <c r="F93">
        <v>15</v>
      </c>
      <c r="G93">
        <v>4.92</v>
      </c>
      <c r="H93" t="s">
        <v>1199</v>
      </c>
      <c r="I93" t="s">
        <v>1398</v>
      </c>
      <c r="J93" t="s">
        <v>1415</v>
      </c>
      <c r="K93" t="s">
        <v>1418</v>
      </c>
    </row>
    <row r="94" spans="1:11" x14ac:dyDescent="0.3">
      <c r="A94" t="s">
        <v>1520</v>
      </c>
      <c r="B94" s="2">
        <v>45319</v>
      </c>
      <c r="C94" t="s">
        <v>591</v>
      </c>
      <c r="D94" t="s">
        <v>1015</v>
      </c>
      <c r="E94">
        <v>7</v>
      </c>
      <c r="F94">
        <v>10</v>
      </c>
      <c r="G94">
        <v>2.4500000000000002</v>
      </c>
      <c r="H94" t="s">
        <v>1156</v>
      </c>
      <c r="I94" t="s">
        <v>1355</v>
      </c>
      <c r="J94" t="s">
        <v>1414</v>
      </c>
      <c r="K94" t="s">
        <v>1425</v>
      </c>
    </row>
    <row r="95" spans="1:11" x14ac:dyDescent="0.3">
      <c r="A95" t="s">
        <v>1521</v>
      </c>
      <c r="B95" s="2">
        <v>45319</v>
      </c>
      <c r="C95" t="s">
        <v>629</v>
      </c>
      <c r="D95" t="s">
        <v>1013</v>
      </c>
      <c r="E95">
        <v>1</v>
      </c>
      <c r="F95">
        <v>25</v>
      </c>
      <c r="G95">
        <v>7.24</v>
      </c>
      <c r="H95" t="s">
        <v>1035</v>
      </c>
      <c r="I95" t="s">
        <v>1234</v>
      </c>
      <c r="J95" t="s">
        <v>1416</v>
      </c>
      <c r="K95" t="s">
        <v>1427</v>
      </c>
    </row>
    <row r="96" spans="1:11" x14ac:dyDescent="0.3">
      <c r="A96" t="s">
        <v>1522</v>
      </c>
      <c r="B96" s="2">
        <v>45319</v>
      </c>
      <c r="C96" t="s">
        <v>847</v>
      </c>
      <c r="D96" t="s">
        <v>1012</v>
      </c>
      <c r="E96">
        <v>2</v>
      </c>
      <c r="F96">
        <v>40</v>
      </c>
      <c r="G96">
        <v>14.07</v>
      </c>
      <c r="H96" t="s">
        <v>1050</v>
      </c>
      <c r="I96" t="s">
        <v>1249</v>
      </c>
      <c r="J96" t="s">
        <v>1417</v>
      </c>
      <c r="K96" t="s">
        <v>1425</v>
      </c>
    </row>
    <row r="97" spans="1:11" x14ac:dyDescent="0.3">
      <c r="A97" t="s">
        <v>1523</v>
      </c>
      <c r="B97" s="2">
        <v>45319</v>
      </c>
      <c r="C97" t="s">
        <v>932</v>
      </c>
      <c r="D97" t="s">
        <v>1013</v>
      </c>
      <c r="E97">
        <v>10</v>
      </c>
      <c r="F97">
        <v>25</v>
      </c>
      <c r="G97">
        <v>9.9</v>
      </c>
      <c r="H97" t="s">
        <v>1030</v>
      </c>
      <c r="I97" t="s">
        <v>1229</v>
      </c>
      <c r="J97" t="s">
        <v>1414</v>
      </c>
      <c r="K97" t="s">
        <v>1427</v>
      </c>
    </row>
    <row r="98" spans="1:11" x14ac:dyDescent="0.3">
      <c r="A98" t="s">
        <v>1524</v>
      </c>
      <c r="B98" s="2">
        <v>45320</v>
      </c>
      <c r="C98" t="s">
        <v>431</v>
      </c>
      <c r="D98" t="s">
        <v>1012</v>
      </c>
      <c r="E98">
        <v>9</v>
      </c>
      <c r="F98">
        <v>40</v>
      </c>
      <c r="G98">
        <v>15.18</v>
      </c>
      <c r="H98" t="s">
        <v>1115</v>
      </c>
      <c r="I98" t="s">
        <v>1314</v>
      </c>
      <c r="J98" t="s">
        <v>1415</v>
      </c>
      <c r="K98" t="s">
        <v>1425</v>
      </c>
    </row>
    <row r="99" spans="1:11" x14ac:dyDescent="0.3">
      <c r="A99" t="s">
        <v>1525</v>
      </c>
      <c r="B99" s="2">
        <v>45320</v>
      </c>
      <c r="C99" t="s">
        <v>587</v>
      </c>
      <c r="D99" t="s">
        <v>1015</v>
      </c>
      <c r="E99">
        <v>4</v>
      </c>
      <c r="F99">
        <v>10</v>
      </c>
      <c r="G99">
        <v>3.54</v>
      </c>
      <c r="H99" t="s">
        <v>1061</v>
      </c>
      <c r="I99" t="s">
        <v>1260</v>
      </c>
      <c r="J99" t="s">
        <v>1414</v>
      </c>
      <c r="K99" t="s">
        <v>1425</v>
      </c>
    </row>
    <row r="100" spans="1:11" x14ac:dyDescent="0.3">
      <c r="A100" t="s">
        <v>1526</v>
      </c>
      <c r="B100" s="2">
        <v>45320</v>
      </c>
      <c r="C100" t="s">
        <v>670</v>
      </c>
      <c r="D100" t="s">
        <v>1011</v>
      </c>
      <c r="E100">
        <v>10</v>
      </c>
      <c r="F100">
        <v>12</v>
      </c>
      <c r="G100">
        <v>3.79</v>
      </c>
      <c r="H100" t="s">
        <v>1204</v>
      </c>
      <c r="I100" t="s">
        <v>1403</v>
      </c>
      <c r="J100" t="s">
        <v>1414</v>
      </c>
      <c r="K100" t="s">
        <v>1420</v>
      </c>
    </row>
    <row r="101" spans="1:11" x14ac:dyDescent="0.3">
      <c r="A101" t="s">
        <v>1527</v>
      </c>
      <c r="B101" s="2">
        <v>45320</v>
      </c>
      <c r="C101" t="s">
        <v>750</v>
      </c>
      <c r="D101" t="s">
        <v>1015</v>
      </c>
      <c r="E101">
        <v>8</v>
      </c>
      <c r="F101">
        <v>10</v>
      </c>
      <c r="G101">
        <v>2.6</v>
      </c>
      <c r="H101" t="s">
        <v>1125</v>
      </c>
      <c r="I101" t="s">
        <v>1324</v>
      </c>
      <c r="J101" t="s">
        <v>1414</v>
      </c>
      <c r="K101" t="s">
        <v>1424</v>
      </c>
    </row>
    <row r="102" spans="1:11" x14ac:dyDescent="0.3">
      <c r="A102" t="s">
        <v>1528</v>
      </c>
      <c r="B102" s="2">
        <v>45320</v>
      </c>
      <c r="C102" t="s">
        <v>783</v>
      </c>
      <c r="D102" t="s">
        <v>1013</v>
      </c>
      <c r="E102">
        <v>8</v>
      </c>
      <c r="F102">
        <v>25</v>
      </c>
      <c r="G102">
        <v>6.48</v>
      </c>
      <c r="H102" t="s">
        <v>1020</v>
      </c>
      <c r="I102" t="s">
        <v>1219</v>
      </c>
      <c r="J102" t="s">
        <v>1416</v>
      </c>
      <c r="K102" t="s">
        <v>1422</v>
      </c>
    </row>
    <row r="103" spans="1:11" x14ac:dyDescent="0.3">
      <c r="A103" t="s">
        <v>1529</v>
      </c>
      <c r="B103" s="2">
        <v>45320</v>
      </c>
      <c r="C103" t="s">
        <v>822</v>
      </c>
      <c r="D103" t="s">
        <v>1015</v>
      </c>
      <c r="E103">
        <v>9</v>
      </c>
      <c r="F103">
        <v>10</v>
      </c>
      <c r="G103">
        <v>3.07</v>
      </c>
      <c r="H103" t="s">
        <v>1016</v>
      </c>
      <c r="I103" t="s">
        <v>1215</v>
      </c>
      <c r="J103" t="s">
        <v>1415</v>
      </c>
      <c r="K103" t="s">
        <v>1427</v>
      </c>
    </row>
    <row r="104" spans="1:11" x14ac:dyDescent="0.3">
      <c r="A104" t="s">
        <v>1530</v>
      </c>
      <c r="B104" s="2">
        <v>45321</v>
      </c>
      <c r="C104" t="s">
        <v>344</v>
      </c>
      <c r="D104" t="s">
        <v>1012</v>
      </c>
      <c r="E104">
        <v>8</v>
      </c>
      <c r="F104">
        <v>40</v>
      </c>
      <c r="G104">
        <v>10.88</v>
      </c>
      <c r="H104" t="s">
        <v>1144</v>
      </c>
      <c r="I104" t="s">
        <v>1343</v>
      </c>
      <c r="J104" t="s">
        <v>1416</v>
      </c>
      <c r="K104" t="s">
        <v>1424</v>
      </c>
    </row>
    <row r="105" spans="1:11" x14ac:dyDescent="0.3">
      <c r="A105" t="s">
        <v>1531</v>
      </c>
      <c r="B105" s="2">
        <v>45321</v>
      </c>
      <c r="C105" t="s">
        <v>731</v>
      </c>
      <c r="D105" t="s">
        <v>1014</v>
      </c>
      <c r="E105">
        <v>7</v>
      </c>
      <c r="F105">
        <v>15</v>
      </c>
      <c r="G105">
        <v>5.75</v>
      </c>
      <c r="H105" t="s">
        <v>1129</v>
      </c>
      <c r="I105" t="s">
        <v>1328</v>
      </c>
      <c r="J105" t="s">
        <v>1414</v>
      </c>
      <c r="K105" t="s">
        <v>1423</v>
      </c>
    </row>
    <row r="106" spans="1:11" x14ac:dyDescent="0.3">
      <c r="A106" t="s">
        <v>1532</v>
      </c>
      <c r="B106" s="2">
        <v>45322</v>
      </c>
      <c r="C106" t="s">
        <v>193</v>
      </c>
      <c r="D106" t="s">
        <v>1015</v>
      </c>
      <c r="E106">
        <v>3</v>
      </c>
      <c r="F106">
        <v>10</v>
      </c>
      <c r="G106">
        <v>2.88</v>
      </c>
      <c r="H106" t="s">
        <v>1137</v>
      </c>
      <c r="I106" t="s">
        <v>1336</v>
      </c>
      <c r="J106" t="s">
        <v>1416</v>
      </c>
      <c r="K106" t="s">
        <v>1424</v>
      </c>
    </row>
    <row r="107" spans="1:11" x14ac:dyDescent="0.3">
      <c r="A107" t="s">
        <v>1533</v>
      </c>
      <c r="B107" s="2">
        <v>45322</v>
      </c>
      <c r="C107" t="s">
        <v>262</v>
      </c>
      <c r="D107" t="s">
        <v>1015</v>
      </c>
      <c r="E107">
        <v>9</v>
      </c>
      <c r="F107">
        <v>10</v>
      </c>
      <c r="G107">
        <v>3.15</v>
      </c>
      <c r="H107" t="s">
        <v>1089</v>
      </c>
      <c r="I107" t="s">
        <v>1288</v>
      </c>
      <c r="J107" t="s">
        <v>1414</v>
      </c>
      <c r="K107" t="s">
        <v>1425</v>
      </c>
    </row>
    <row r="108" spans="1:11" x14ac:dyDescent="0.3">
      <c r="A108" t="s">
        <v>1534</v>
      </c>
      <c r="B108" s="2">
        <v>45322</v>
      </c>
      <c r="C108" t="s">
        <v>460</v>
      </c>
      <c r="D108" t="s">
        <v>1013</v>
      </c>
      <c r="E108">
        <v>1</v>
      </c>
      <c r="F108">
        <v>25</v>
      </c>
      <c r="G108">
        <v>5.62</v>
      </c>
      <c r="H108" t="s">
        <v>1074</v>
      </c>
      <c r="I108" t="s">
        <v>1273</v>
      </c>
      <c r="J108" t="s">
        <v>1414</v>
      </c>
      <c r="K108" t="s">
        <v>1422</v>
      </c>
    </row>
    <row r="109" spans="1:11" x14ac:dyDescent="0.3">
      <c r="A109" t="s">
        <v>1535</v>
      </c>
      <c r="B109" s="2">
        <v>45322</v>
      </c>
      <c r="C109" t="s">
        <v>648</v>
      </c>
      <c r="D109" t="s">
        <v>1013</v>
      </c>
      <c r="E109">
        <v>10</v>
      </c>
      <c r="F109">
        <v>25</v>
      </c>
      <c r="G109">
        <v>7.15</v>
      </c>
      <c r="H109" t="s">
        <v>1208</v>
      </c>
      <c r="I109" t="s">
        <v>1407</v>
      </c>
      <c r="J109" t="s">
        <v>1414</v>
      </c>
      <c r="K109" t="s">
        <v>1426</v>
      </c>
    </row>
    <row r="110" spans="1:11" x14ac:dyDescent="0.3">
      <c r="A110" t="s">
        <v>1536</v>
      </c>
      <c r="B110" s="2">
        <v>45322</v>
      </c>
      <c r="C110" t="s">
        <v>692</v>
      </c>
      <c r="D110" t="s">
        <v>1012</v>
      </c>
      <c r="E110">
        <v>10</v>
      </c>
      <c r="F110">
        <v>40</v>
      </c>
      <c r="G110">
        <v>14.26</v>
      </c>
      <c r="H110" t="s">
        <v>1067</v>
      </c>
      <c r="I110" t="s">
        <v>1266</v>
      </c>
      <c r="J110" t="s">
        <v>1414</v>
      </c>
      <c r="K110" t="s">
        <v>1421</v>
      </c>
    </row>
    <row r="111" spans="1:11" x14ac:dyDescent="0.3">
      <c r="A111" t="s">
        <v>1537</v>
      </c>
      <c r="B111" s="2">
        <v>45322</v>
      </c>
      <c r="C111" t="s">
        <v>777</v>
      </c>
      <c r="D111" t="s">
        <v>1011</v>
      </c>
      <c r="E111">
        <v>3</v>
      </c>
      <c r="F111">
        <v>12</v>
      </c>
      <c r="G111">
        <v>3.43</v>
      </c>
      <c r="H111" t="s">
        <v>1128</v>
      </c>
      <c r="I111" t="s">
        <v>1327</v>
      </c>
      <c r="J111" t="s">
        <v>1414</v>
      </c>
      <c r="K111" t="s">
        <v>1427</v>
      </c>
    </row>
    <row r="112" spans="1:11" x14ac:dyDescent="0.3">
      <c r="A112" t="s">
        <v>1538</v>
      </c>
      <c r="B112" s="2">
        <v>45323</v>
      </c>
      <c r="C112" t="s">
        <v>531</v>
      </c>
      <c r="D112" t="s">
        <v>1013</v>
      </c>
      <c r="E112">
        <v>5</v>
      </c>
      <c r="F112">
        <v>25</v>
      </c>
      <c r="G112">
        <v>7.16</v>
      </c>
      <c r="H112" t="s">
        <v>1075</v>
      </c>
      <c r="I112" t="s">
        <v>1274</v>
      </c>
      <c r="J112" t="s">
        <v>1414</v>
      </c>
      <c r="K112" t="s">
        <v>1423</v>
      </c>
    </row>
    <row r="113" spans="1:11" x14ac:dyDescent="0.3">
      <c r="A113" t="s">
        <v>1539</v>
      </c>
      <c r="B113" s="2">
        <v>45323</v>
      </c>
      <c r="C113" t="s">
        <v>902</v>
      </c>
      <c r="D113" t="s">
        <v>1012</v>
      </c>
      <c r="E113">
        <v>1</v>
      </c>
      <c r="F113">
        <v>40</v>
      </c>
      <c r="G113">
        <v>13.32</v>
      </c>
      <c r="H113" t="s">
        <v>1025</v>
      </c>
      <c r="I113" t="s">
        <v>1224</v>
      </c>
      <c r="J113" t="s">
        <v>1414</v>
      </c>
      <c r="K113" t="s">
        <v>1420</v>
      </c>
    </row>
    <row r="114" spans="1:11" x14ac:dyDescent="0.3">
      <c r="A114" t="s">
        <v>1540</v>
      </c>
      <c r="B114" s="2">
        <v>45324</v>
      </c>
      <c r="C114" t="s">
        <v>163</v>
      </c>
      <c r="D114" t="s">
        <v>1014</v>
      </c>
      <c r="E114">
        <v>8</v>
      </c>
      <c r="F114">
        <v>15</v>
      </c>
      <c r="G114">
        <v>4.83</v>
      </c>
      <c r="H114" t="s">
        <v>1124</v>
      </c>
      <c r="I114" t="s">
        <v>1323</v>
      </c>
      <c r="J114" t="s">
        <v>1415</v>
      </c>
      <c r="K114" t="s">
        <v>1427</v>
      </c>
    </row>
    <row r="115" spans="1:11" x14ac:dyDescent="0.3">
      <c r="A115" t="s">
        <v>1541</v>
      </c>
      <c r="B115" s="2">
        <v>45325</v>
      </c>
      <c r="C115" t="s">
        <v>286</v>
      </c>
      <c r="D115" t="s">
        <v>1013</v>
      </c>
      <c r="E115">
        <v>2</v>
      </c>
      <c r="F115">
        <v>25</v>
      </c>
      <c r="G115">
        <v>5.45</v>
      </c>
      <c r="H115" t="s">
        <v>1024</v>
      </c>
      <c r="I115" t="s">
        <v>1223</v>
      </c>
      <c r="J115" t="s">
        <v>1416</v>
      </c>
      <c r="K115" t="s">
        <v>1421</v>
      </c>
    </row>
    <row r="116" spans="1:11" x14ac:dyDescent="0.3">
      <c r="A116" t="s">
        <v>1542</v>
      </c>
      <c r="B116" s="2">
        <v>45326</v>
      </c>
      <c r="C116" t="s">
        <v>257</v>
      </c>
      <c r="D116" t="s">
        <v>1013</v>
      </c>
      <c r="E116">
        <v>9</v>
      </c>
      <c r="F116">
        <v>25</v>
      </c>
      <c r="G116">
        <v>6.65</v>
      </c>
      <c r="H116" t="s">
        <v>1115</v>
      </c>
      <c r="I116" t="s">
        <v>1314</v>
      </c>
      <c r="J116" t="s">
        <v>1414</v>
      </c>
      <c r="K116" t="s">
        <v>1427</v>
      </c>
    </row>
    <row r="117" spans="1:11" x14ac:dyDescent="0.3">
      <c r="A117" t="s">
        <v>1543</v>
      </c>
      <c r="B117" s="2">
        <v>45327</v>
      </c>
      <c r="C117" t="s">
        <v>705</v>
      </c>
      <c r="D117" t="s">
        <v>1015</v>
      </c>
      <c r="E117">
        <v>1</v>
      </c>
      <c r="F117">
        <v>10</v>
      </c>
      <c r="G117">
        <v>2.91</v>
      </c>
      <c r="H117" t="s">
        <v>1112</v>
      </c>
      <c r="I117" t="s">
        <v>1311</v>
      </c>
      <c r="J117" t="s">
        <v>1414</v>
      </c>
      <c r="K117" t="s">
        <v>1421</v>
      </c>
    </row>
    <row r="118" spans="1:11" x14ac:dyDescent="0.3">
      <c r="A118" t="s">
        <v>1544</v>
      </c>
      <c r="B118" s="2">
        <v>45328</v>
      </c>
      <c r="C118" t="s">
        <v>292</v>
      </c>
      <c r="D118" t="s">
        <v>1015</v>
      </c>
      <c r="E118">
        <v>8</v>
      </c>
      <c r="G118">
        <v>3.92</v>
      </c>
      <c r="H118" t="s">
        <v>1168</v>
      </c>
      <c r="I118" t="s">
        <v>1367</v>
      </c>
      <c r="J118" t="s">
        <v>1416</v>
      </c>
      <c r="K118" t="s">
        <v>1422</v>
      </c>
    </row>
    <row r="119" spans="1:11" x14ac:dyDescent="0.3">
      <c r="A119" t="s">
        <v>1545</v>
      </c>
      <c r="B119" s="2">
        <v>45328</v>
      </c>
      <c r="C119" t="s">
        <v>426</v>
      </c>
      <c r="D119" t="s">
        <v>1014</v>
      </c>
      <c r="E119">
        <v>5</v>
      </c>
      <c r="F119">
        <v>15</v>
      </c>
      <c r="G119">
        <v>4.6100000000000003</v>
      </c>
      <c r="H119" t="s">
        <v>1181</v>
      </c>
      <c r="I119" t="s">
        <v>1380</v>
      </c>
      <c r="J119" t="s">
        <v>1415</v>
      </c>
      <c r="K119" t="s">
        <v>1421</v>
      </c>
    </row>
    <row r="120" spans="1:11" x14ac:dyDescent="0.3">
      <c r="A120" t="s">
        <v>1546</v>
      </c>
      <c r="B120" s="2">
        <v>45328</v>
      </c>
      <c r="C120" t="s">
        <v>681</v>
      </c>
      <c r="D120" t="s">
        <v>1015</v>
      </c>
      <c r="E120">
        <v>4</v>
      </c>
      <c r="F120">
        <v>10</v>
      </c>
      <c r="G120">
        <v>3.17</v>
      </c>
      <c r="H120" t="s">
        <v>1143</v>
      </c>
      <c r="I120" t="s">
        <v>1342</v>
      </c>
      <c r="J120" t="s">
        <v>1414</v>
      </c>
      <c r="K120" t="s">
        <v>1422</v>
      </c>
    </row>
    <row r="121" spans="1:11" x14ac:dyDescent="0.3">
      <c r="A121" t="s">
        <v>1547</v>
      </c>
      <c r="B121" s="2">
        <v>45328</v>
      </c>
      <c r="C121" t="s">
        <v>756</v>
      </c>
      <c r="D121" t="s">
        <v>1012</v>
      </c>
      <c r="E121">
        <v>5</v>
      </c>
      <c r="F121">
        <v>40</v>
      </c>
      <c r="G121">
        <v>11.02</v>
      </c>
      <c r="H121" t="s">
        <v>1044</v>
      </c>
      <c r="I121" t="s">
        <v>1243</v>
      </c>
      <c r="J121" t="s">
        <v>1414</v>
      </c>
      <c r="K121" t="s">
        <v>1418</v>
      </c>
    </row>
    <row r="122" spans="1:11" x14ac:dyDescent="0.3">
      <c r="A122" t="s">
        <v>1548</v>
      </c>
      <c r="B122" s="2">
        <v>45328</v>
      </c>
      <c r="C122" t="s">
        <v>870</v>
      </c>
      <c r="D122" t="s">
        <v>1012</v>
      </c>
      <c r="E122">
        <v>1</v>
      </c>
      <c r="F122">
        <v>40</v>
      </c>
      <c r="G122">
        <v>12.28</v>
      </c>
      <c r="H122" t="s">
        <v>1136</v>
      </c>
      <c r="I122" t="s">
        <v>1335</v>
      </c>
      <c r="J122" t="s">
        <v>1414</v>
      </c>
      <c r="K122" t="s">
        <v>1424</v>
      </c>
    </row>
    <row r="123" spans="1:11" x14ac:dyDescent="0.3">
      <c r="A123" t="s">
        <v>1549</v>
      </c>
      <c r="B123" s="2">
        <v>45329</v>
      </c>
      <c r="C123" t="s">
        <v>440</v>
      </c>
      <c r="D123" t="s">
        <v>1011</v>
      </c>
      <c r="E123">
        <v>10</v>
      </c>
      <c r="F123">
        <v>12</v>
      </c>
      <c r="G123">
        <v>3.91</v>
      </c>
      <c r="H123" t="s">
        <v>1138</v>
      </c>
      <c r="I123" t="s">
        <v>1337</v>
      </c>
      <c r="J123" t="s">
        <v>1416</v>
      </c>
      <c r="K123" t="s">
        <v>1421</v>
      </c>
    </row>
    <row r="124" spans="1:11" x14ac:dyDescent="0.3">
      <c r="A124" t="s">
        <v>1550</v>
      </c>
      <c r="B124" s="2">
        <v>45329</v>
      </c>
      <c r="C124" t="s">
        <v>942</v>
      </c>
      <c r="D124" t="s">
        <v>1012</v>
      </c>
      <c r="E124">
        <v>6</v>
      </c>
      <c r="F124">
        <v>40</v>
      </c>
      <c r="G124">
        <v>15</v>
      </c>
      <c r="H124" t="s">
        <v>1078</v>
      </c>
      <c r="I124" t="s">
        <v>1277</v>
      </c>
      <c r="J124" t="s">
        <v>1414</v>
      </c>
      <c r="K124" t="s">
        <v>1420</v>
      </c>
    </row>
    <row r="125" spans="1:11" x14ac:dyDescent="0.3">
      <c r="A125" t="s">
        <v>1551</v>
      </c>
      <c r="B125" s="2">
        <v>45330</v>
      </c>
      <c r="C125" t="s">
        <v>445</v>
      </c>
      <c r="D125" t="s">
        <v>1014</v>
      </c>
      <c r="E125">
        <v>7</v>
      </c>
      <c r="F125">
        <v>15</v>
      </c>
      <c r="G125">
        <v>5.54</v>
      </c>
      <c r="H125" t="s">
        <v>1193</v>
      </c>
      <c r="I125" t="s">
        <v>1392</v>
      </c>
      <c r="J125" t="s">
        <v>1416</v>
      </c>
      <c r="K125" t="s">
        <v>1422</v>
      </c>
    </row>
    <row r="126" spans="1:11" x14ac:dyDescent="0.3">
      <c r="A126" t="s">
        <v>1552</v>
      </c>
      <c r="B126" s="2">
        <v>45330</v>
      </c>
      <c r="C126" t="s">
        <v>618</v>
      </c>
      <c r="D126" t="s">
        <v>1014</v>
      </c>
      <c r="E126">
        <v>7</v>
      </c>
      <c r="F126">
        <v>15</v>
      </c>
      <c r="G126">
        <v>3.16</v>
      </c>
      <c r="H126" t="s">
        <v>1113</v>
      </c>
      <c r="I126" t="s">
        <v>1312</v>
      </c>
      <c r="J126" t="s">
        <v>1414</v>
      </c>
      <c r="K126" t="s">
        <v>1422</v>
      </c>
    </row>
    <row r="127" spans="1:11" x14ac:dyDescent="0.3">
      <c r="A127" t="s">
        <v>1553</v>
      </c>
      <c r="B127" s="2">
        <v>45330</v>
      </c>
      <c r="C127" t="s">
        <v>687</v>
      </c>
      <c r="D127" t="s">
        <v>1014</v>
      </c>
      <c r="E127">
        <v>5</v>
      </c>
      <c r="F127">
        <v>15</v>
      </c>
      <c r="G127">
        <v>4.28</v>
      </c>
      <c r="H127" t="s">
        <v>1176</v>
      </c>
      <c r="I127" t="s">
        <v>1375</v>
      </c>
      <c r="J127" t="s">
        <v>1416</v>
      </c>
      <c r="K127" t="s">
        <v>1420</v>
      </c>
    </row>
    <row r="128" spans="1:11" x14ac:dyDescent="0.3">
      <c r="A128" t="s">
        <v>1554</v>
      </c>
      <c r="B128" s="2">
        <v>45331</v>
      </c>
      <c r="C128" t="s">
        <v>390</v>
      </c>
      <c r="D128" t="s">
        <v>1011</v>
      </c>
      <c r="E128">
        <v>6</v>
      </c>
      <c r="F128">
        <v>12</v>
      </c>
      <c r="G128">
        <v>3.5</v>
      </c>
      <c r="H128" t="s">
        <v>1185</v>
      </c>
      <c r="I128" t="s">
        <v>1384</v>
      </c>
      <c r="J128" t="s">
        <v>1414</v>
      </c>
      <c r="K128" t="s">
        <v>1421</v>
      </c>
    </row>
    <row r="129" spans="1:11" x14ac:dyDescent="0.3">
      <c r="A129" t="s">
        <v>1555</v>
      </c>
      <c r="B129" s="2">
        <v>45332</v>
      </c>
      <c r="C129" t="s">
        <v>95</v>
      </c>
      <c r="D129" t="s">
        <v>1011</v>
      </c>
      <c r="E129">
        <v>10</v>
      </c>
      <c r="F129">
        <v>12</v>
      </c>
      <c r="G129">
        <v>2.52</v>
      </c>
      <c r="H129" t="s">
        <v>1081</v>
      </c>
      <c r="I129" t="s">
        <v>1280</v>
      </c>
      <c r="J129" t="s">
        <v>1414</v>
      </c>
      <c r="K129" t="s">
        <v>1420</v>
      </c>
    </row>
    <row r="130" spans="1:11" x14ac:dyDescent="0.3">
      <c r="A130" t="s">
        <v>1556</v>
      </c>
      <c r="B130" s="2">
        <v>45334</v>
      </c>
      <c r="C130" t="s">
        <v>226</v>
      </c>
      <c r="D130" t="s">
        <v>1013</v>
      </c>
      <c r="E130">
        <v>8</v>
      </c>
      <c r="F130">
        <v>25</v>
      </c>
      <c r="G130">
        <v>8.44</v>
      </c>
      <c r="H130" t="s">
        <v>1118</v>
      </c>
      <c r="I130" t="s">
        <v>1317</v>
      </c>
      <c r="J130" t="s">
        <v>1417</v>
      </c>
      <c r="K130" t="s">
        <v>1422</v>
      </c>
    </row>
    <row r="131" spans="1:11" x14ac:dyDescent="0.3">
      <c r="A131" t="s">
        <v>1557</v>
      </c>
      <c r="B131" s="2">
        <v>45335</v>
      </c>
      <c r="C131" t="s">
        <v>150</v>
      </c>
      <c r="D131" t="s">
        <v>1015</v>
      </c>
      <c r="E131">
        <v>9</v>
      </c>
      <c r="F131">
        <v>10</v>
      </c>
      <c r="G131">
        <v>3.45</v>
      </c>
      <c r="H131" t="s">
        <v>1121</v>
      </c>
      <c r="I131" t="s">
        <v>1320</v>
      </c>
      <c r="J131" t="s">
        <v>1414</v>
      </c>
      <c r="K131" t="s">
        <v>1418</v>
      </c>
    </row>
    <row r="132" spans="1:11" x14ac:dyDescent="0.3">
      <c r="A132" t="s">
        <v>1558</v>
      </c>
      <c r="B132" s="2">
        <v>45335</v>
      </c>
      <c r="C132" t="s">
        <v>197</v>
      </c>
      <c r="D132" t="s">
        <v>1014</v>
      </c>
      <c r="E132">
        <v>3</v>
      </c>
      <c r="F132">
        <v>15</v>
      </c>
      <c r="G132">
        <v>4.2699999999999996</v>
      </c>
      <c r="H132" t="s">
        <v>1068</v>
      </c>
      <c r="I132" t="s">
        <v>1267</v>
      </c>
      <c r="J132" t="s">
        <v>1416</v>
      </c>
      <c r="K132" t="s">
        <v>1422</v>
      </c>
    </row>
    <row r="133" spans="1:11" x14ac:dyDescent="0.3">
      <c r="A133" t="s">
        <v>1559</v>
      </c>
      <c r="B133" s="2">
        <v>45335</v>
      </c>
      <c r="C133" t="s">
        <v>857</v>
      </c>
      <c r="D133" t="s">
        <v>1015</v>
      </c>
      <c r="E133">
        <v>9</v>
      </c>
      <c r="F133">
        <v>10</v>
      </c>
      <c r="G133">
        <v>3.07</v>
      </c>
      <c r="H133" t="s">
        <v>1176</v>
      </c>
      <c r="I133" t="s">
        <v>1375</v>
      </c>
      <c r="J133" t="s">
        <v>1416</v>
      </c>
      <c r="K133" t="s">
        <v>1421</v>
      </c>
    </row>
    <row r="134" spans="1:11" x14ac:dyDescent="0.3">
      <c r="A134" t="s">
        <v>1560</v>
      </c>
      <c r="B134" s="2">
        <v>45336</v>
      </c>
      <c r="C134" t="s">
        <v>20</v>
      </c>
      <c r="D134" t="s">
        <v>1012</v>
      </c>
      <c r="E134">
        <v>7</v>
      </c>
      <c r="F134">
        <v>40</v>
      </c>
      <c r="G134">
        <v>12.58</v>
      </c>
      <c r="H134" t="s">
        <v>1025</v>
      </c>
      <c r="I134" t="s">
        <v>1224</v>
      </c>
      <c r="J134" t="s">
        <v>1415</v>
      </c>
      <c r="K134" t="s">
        <v>1425</v>
      </c>
    </row>
    <row r="135" spans="1:11" x14ac:dyDescent="0.3">
      <c r="A135" t="s">
        <v>1561</v>
      </c>
      <c r="B135" s="2">
        <v>45336</v>
      </c>
      <c r="C135" t="s">
        <v>84</v>
      </c>
      <c r="D135" t="s">
        <v>1012</v>
      </c>
      <c r="E135">
        <v>2</v>
      </c>
      <c r="F135">
        <v>40</v>
      </c>
      <c r="G135">
        <v>9.66</v>
      </c>
      <c r="H135" t="s">
        <v>1074</v>
      </c>
      <c r="I135" t="s">
        <v>1273</v>
      </c>
      <c r="J135" t="s">
        <v>1417</v>
      </c>
      <c r="K135" t="s">
        <v>1422</v>
      </c>
    </row>
    <row r="136" spans="1:11" x14ac:dyDescent="0.3">
      <c r="A136" t="s">
        <v>1562</v>
      </c>
      <c r="B136" s="2">
        <v>45336</v>
      </c>
      <c r="C136" t="s">
        <v>880</v>
      </c>
      <c r="D136" t="s">
        <v>1013</v>
      </c>
      <c r="E136">
        <v>2</v>
      </c>
      <c r="F136">
        <v>25</v>
      </c>
      <c r="G136">
        <v>9.7100000000000009</v>
      </c>
      <c r="H136" t="s">
        <v>1128</v>
      </c>
      <c r="I136" t="s">
        <v>1327</v>
      </c>
      <c r="J136" t="s">
        <v>1414</v>
      </c>
      <c r="K136" t="s">
        <v>1422</v>
      </c>
    </row>
    <row r="137" spans="1:11" x14ac:dyDescent="0.3">
      <c r="A137" t="s">
        <v>1563</v>
      </c>
      <c r="B137" s="2">
        <v>45337</v>
      </c>
      <c r="C137" t="s">
        <v>508</v>
      </c>
      <c r="D137" t="s">
        <v>1012</v>
      </c>
      <c r="E137">
        <v>10</v>
      </c>
      <c r="F137">
        <v>40</v>
      </c>
      <c r="G137">
        <v>14.95</v>
      </c>
      <c r="H137" t="s">
        <v>1122</v>
      </c>
      <c r="I137" t="s">
        <v>1321</v>
      </c>
      <c r="J137" t="s">
        <v>1414</v>
      </c>
      <c r="K137" t="s">
        <v>1427</v>
      </c>
    </row>
    <row r="138" spans="1:11" x14ac:dyDescent="0.3">
      <c r="A138" t="s">
        <v>1564</v>
      </c>
      <c r="B138" s="2">
        <v>45337</v>
      </c>
      <c r="C138" t="s">
        <v>672</v>
      </c>
      <c r="D138" t="s">
        <v>1011</v>
      </c>
      <c r="E138">
        <v>5</v>
      </c>
      <c r="F138">
        <v>12</v>
      </c>
      <c r="G138">
        <v>3.63</v>
      </c>
      <c r="H138" t="s">
        <v>1113</v>
      </c>
      <c r="I138" t="s">
        <v>1312</v>
      </c>
      <c r="J138" t="s">
        <v>1414</v>
      </c>
      <c r="K138" t="s">
        <v>1420</v>
      </c>
    </row>
    <row r="139" spans="1:11" x14ac:dyDescent="0.3">
      <c r="A139" t="s">
        <v>1565</v>
      </c>
      <c r="B139" s="2">
        <v>45337</v>
      </c>
      <c r="C139" t="s">
        <v>784</v>
      </c>
      <c r="D139" t="s">
        <v>1013</v>
      </c>
      <c r="E139">
        <v>2</v>
      </c>
      <c r="F139">
        <v>25</v>
      </c>
      <c r="G139">
        <v>8.08</v>
      </c>
      <c r="H139" t="s">
        <v>1121</v>
      </c>
      <c r="I139" t="s">
        <v>1320</v>
      </c>
      <c r="J139" t="s">
        <v>1414</v>
      </c>
      <c r="K139" t="s">
        <v>1420</v>
      </c>
    </row>
    <row r="140" spans="1:11" x14ac:dyDescent="0.3">
      <c r="A140" t="s">
        <v>1566</v>
      </c>
      <c r="B140" s="2">
        <v>45337</v>
      </c>
      <c r="C140" t="s">
        <v>823</v>
      </c>
      <c r="D140" t="s">
        <v>1015</v>
      </c>
      <c r="E140">
        <v>9</v>
      </c>
      <c r="F140">
        <v>10</v>
      </c>
      <c r="G140">
        <v>3.45</v>
      </c>
      <c r="H140" t="s">
        <v>1119</v>
      </c>
      <c r="I140" t="s">
        <v>1318</v>
      </c>
      <c r="J140" t="s">
        <v>1416</v>
      </c>
      <c r="K140" t="s">
        <v>1419</v>
      </c>
    </row>
    <row r="141" spans="1:11" x14ac:dyDescent="0.3">
      <c r="A141" t="s">
        <v>1567</v>
      </c>
      <c r="B141" s="2">
        <v>45337</v>
      </c>
      <c r="C141" t="s">
        <v>913</v>
      </c>
      <c r="D141" t="s">
        <v>1011</v>
      </c>
      <c r="E141">
        <v>5</v>
      </c>
      <c r="F141">
        <v>12</v>
      </c>
      <c r="G141">
        <v>4.0199999999999996</v>
      </c>
      <c r="H141" t="s">
        <v>1043</v>
      </c>
      <c r="I141" t="s">
        <v>1242</v>
      </c>
      <c r="J141" t="s">
        <v>1414</v>
      </c>
      <c r="K141" t="s">
        <v>1425</v>
      </c>
    </row>
    <row r="142" spans="1:11" x14ac:dyDescent="0.3">
      <c r="A142" t="s">
        <v>1568</v>
      </c>
      <c r="B142" s="2">
        <v>45338</v>
      </c>
      <c r="C142" t="s">
        <v>52</v>
      </c>
      <c r="D142" t="s">
        <v>1013</v>
      </c>
      <c r="E142">
        <v>4</v>
      </c>
      <c r="G142">
        <v>8</v>
      </c>
      <c r="H142" t="s">
        <v>1051</v>
      </c>
      <c r="I142" t="s">
        <v>1250</v>
      </c>
      <c r="J142" t="s">
        <v>1414</v>
      </c>
      <c r="K142" t="s">
        <v>1420</v>
      </c>
    </row>
    <row r="143" spans="1:11" x14ac:dyDescent="0.3">
      <c r="A143" t="s">
        <v>1569</v>
      </c>
      <c r="B143" s="2">
        <v>45338</v>
      </c>
      <c r="C143" t="s">
        <v>583</v>
      </c>
      <c r="D143" t="s">
        <v>1014</v>
      </c>
      <c r="E143">
        <v>1</v>
      </c>
      <c r="F143">
        <v>15</v>
      </c>
      <c r="G143">
        <v>5.45</v>
      </c>
      <c r="H143" t="s">
        <v>1177</v>
      </c>
      <c r="I143" t="s">
        <v>1376</v>
      </c>
      <c r="J143" t="s">
        <v>1414</v>
      </c>
      <c r="K143" t="s">
        <v>1419</v>
      </c>
    </row>
    <row r="144" spans="1:11" x14ac:dyDescent="0.3">
      <c r="A144" t="s">
        <v>1570</v>
      </c>
      <c r="B144" s="2">
        <v>45338</v>
      </c>
      <c r="C144" t="s">
        <v>695</v>
      </c>
      <c r="D144" t="s">
        <v>1014</v>
      </c>
      <c r="E144">
        <v>1</v>
      </c>
      <c r="F144">
        <v>15</v>
      </c>
      <c r="G144">
        <v>3.59</v>
      </c>
      <c r="H144" t="s">
        <v>1152</v>
      </c>
      <c r="I144" t="s">
        <v>1351</v>
      </c>
      <c r="J144" t="s">
        <v>1415</v>
      </c>
      <c r="K144" t="s">
        <v>1426</v>
      </c>
    </row>
    <row r="145" spans="1:11" x14ac:dyDescent="0.3">
      <c r="A145" t="s">
        <v>1571</v>
      </c>
      <c r="B145" s="2">
        <v>45339</v>
      </c>
      <c r="C145" t="s">
        <v>507</v>
      </c>
      <c r="D145" t="s">
        <v>1012</v>
      </c>
      <c r="E145">
        <v>3</v>
      </c>
      <c r="F145">
        <v>40</v>
      </c>
      <c r="G145">
        <v>13.47</v>
      </c>
      <c r="H145" t="s">
        <v>1170</v>
      </c>
      <c r="I145" t="s">
        <v>1369</v>
      </c>
      <c r="J145" t="s">
        <v>1416</v>
      </c>
      <c r="K145" t="s">
        <v>1420</v>
      </c>
    </row>
    <row r="146" spans="1:11" x14ac:dyDescent="0.3">
      <c r="A146" t="s">
        <v>1572</v>
      </c>
      <c r="B146" s="2">
        <v>45339</v>
      </c>
      <c r="C146" t="s">
        <v>516</v>
      </c>
      <c r="D146" t="s">
        <v>1011</v>
      </c>
      <c r="E146">
        <v>8</v>
      </c>
      <c r="F146">
        <v>12</v>
      </c>
      <c r="G146">
        <v>2.72</v>
      </c>
      <c r="H146" t="s">
        <v>1124</v>
      </c>
      <c r="I146" t="s">
        <v>1323</v>
      </c>
      <c r="J146" t="s">
        <v>1414</v>
      </c>
      <c r="K146" t="s">
        <v>1421</v>
      </c>
    </row>
    <row r="147" spans="1:11" x14ac:dyDescent="0.3">
      <c r="A147" t="s">
        <v>1573</v>
      </c>
      <c r="B147" s="2">
        <v>45339</v>
      </c>
      <c r="C147" t="s">
        <v>577</v>
      </c>
      <c r="D147" t="s">
        <v>1014</v>
      </c>
      <c r="E147">
        <v>1</v>
      </c>
      <c r="F147">
        <v>15</v>
      </c>
      <c r="G147">
        <v>3.43</v>
      </c>
      <c r="H147" t="s">
        <v>1036</v>
      </c>
      <c r="I147" t="s">
        <v>1235</v>
      </c>
      <c r="J147" t="s">
        <v>1414</v>
      </c>
      <c r="K147" t="s">
        <v>1425</v>
      </c>
    </row>
    <row r="148" spans="1:11" x14ac:dyDescent="0.3">
      <c r="A148" t="s">
        <v>1574</v>
      </c>
      <c r="B148" s="2">
        <v>45340</v>
      </c>
      <c r="C148" t="s">
        <v>614</v>
      </c>
      <c r="D148" t="s">
        <v>1015</v>
      </c>
      <c r="E148">
        <v>1</v>
      </c>
      <c r="F148">
        <v>10</v>
      </c>
      <c r="G148">
        <v>3.27</v>
      </c>
      <c r="H148" t="s">
        <v>1171</v>
      </c>
      <c r="I148" t="s">
        <v>1370</v>
      </c>
      <c r="J148" t="s">
        <v>1416</v>
      </c>
      <c r="K148" t="s">
        <v>1419</v>
      </c>
    </row>
    <row r="149" spans="1:11" x14ac:dyDescent="0.3">
      <c r="A149" t="s">
        <v>1575</v>
      </c>
      <c r="B149" s="2">
        <v>45340</v>
      </c>
      <c r="C149" t="s">
        <v>703</v>
      </c>
      <c r="D149" t="s">
        <v>1015</v>
      </c>
      <c r="E149">
        <v>6</v>
      </c>
      <c r="F149">
        <v>10</v>
      </c>
      <c r="G149">
        <v>3.92</v>
      </c>
      <c r="H149" t="s">
        <v>1098</v>
      </c>
      <c r="I149" t="s">
        <v>1297</v>
      </c>
      <c r="J149" t="s">
        <v>1414</v>
      </c>
      <c r="K149" t="s">
        <v>1420</v>
      </c>
    </row>
    <row r="150" spans="1:11" x14ac:dyDescent="0.3">
      <c r="A150" t="s">
        <v>1576</v>
      </c>
      <c r="B150" s="2">
        <v>45340</v>
      </c>
      <c r="C150" t="s">
        <v>809</v>
      </c>
      <c r="D150" t="s">
        <v>1012</v>
      </c>
      <c r="E150">
        <v>10</v>
      </c>
      <c r="F150">
        <v>40</v>
      </c>
      <c r="G150">
        <v>10.39</v>
      </c>
      <c r="H150" t="s">
        <v>1177</v>
      </c>
      <c r="I150" t="s">
        <v>1376</v>
      </c>
      <c r="J150" t="s">
        <v>1414</v>
      </c>
      <c r="K150" t="s">
        <v>1422</v>
      </c>
    </row>
    <row r="151" spans="1:11" x14ac:dyDescent="0.3">
      <c r="A151" t="s">
        <v>1577</v>
      </c>
      <c r="B151" s="2">
        <v>45341</v>
      </c>
      <c r="C151" t="s">
        <v>933</v>
      </c>
      <c r="D151" t="s">
        <v>1011</v>
      </c>
      <c r="E151">
        <v>1</v>
      </c>
      <c r="F151">
        <v>12</v>
      </c>
      <c r="G151">
        <v>3.88</v>
      </c>
      <c r="H151" t="s">
        <v>1140</v>
      </c>
      <c r="I151" t="s">
        <v>1339</v>
      </c>
      <c r="J151" t="s">
        <v>1414</v>
      </c>
      <c r="K151" t="s">
        <v>1426</v>
      </c>
    </row>
    <row r="152" spans="1:11" x14ac:dyDescent="0.3">
      <c r="A152" t="s">
        <v>1578</v>
      </c>
      <c r="B152" s="2">
        <v>45341</v>
      </c>
      <c r="C152" t="s">
        <v>934</v>
      </c>
      <c r="D152" t="s">
        <v>1012</v>
      </c>
      <c r="E152">
        <v>9</v>
      </c>
      <c r="F152">
        <v>40</v>
      </c>
      <c r="G152">
        <v>13.95</v>
      </c>
      <c r="H152" t="s">
        <v>1069</v>
      </c>
      <c r="I152" t="s">
        <v>1268</v>
      </c>
      <c r="J152" t="s">
        <v>1414</v>
      </c>
      <c r="K152" t="s">
        <v>1418</v>
      </c>
    </row>
    <row r="153" spans="1:11" x14ac:dyDescent="0.3">
      <c r="A153" t="s">
        <v>1579</v>
      </c>
      <c r="B153" s="2">
        <v>45342</v>
      </c>
      <c r="C153" t="s">
        <v>50</v>
      </c>
      <c r="D153" t="s">
        <v>1012</v>
      </c>
      <c r="E153">
        <v>6</v>
      </c>
      <c r="F153">
        <v>40</v>
      </c>
      <c r="G153">
        <v>11.41</v>
      </c>
      <c r="H153" t="s">
        <v>1049</v>
      </c>
      <c r="I153" t="s">
        <v>1248</v>
      </c>
      <c r="J153" t="s">
        <v>1416</v>
      </c>
      <c r="K153" t="s">
        <v>1418</v>
      </c>
    </row>
    <row r="154" spans="1:11" x14ac:dyDescent="0.3">
      <c r="A154" t="s">
        <v>1580</v>
      </c>
      <c r="B154" s="2">
        <v>45343</v>
      </c>
      <c r="C154" t="s">
        <v>207</v>
      </c>
      <c r="D154" t="s">
        <v>1012</v>
      </c>
      <c r="E154">
        <v>10</v>
      </c>
      <c r="F154">
        <v>40</v>
      </c>
      <c r="G154">
        <v>15.1</v>
      </c>
      <c r="H154" t="s">
        <v>1040</v>
      </c>
      <c r="I154" t="s">
        <v>1239</v>
      </c>
      <c r="J154" t="s">
        <v>1414</v>
      </c>
      <c r="K154" t="s">
        <v>1420</v>
      </c>
    </row>
    <row r="155" spans="1:11" x14ac:dyDescent="0.3">
      <c r="A155" t="s">
        <v>1581</v>
      </c>
      <c r="B155" s="2">
        <v>45343</v>
      </c>
      <c r="C155" t="s">
        <v>574</v>
      </c>
      <c r="D155" t="s">
        <v>1011</v>
      </c>
      <c r="E155">
        <v>3</v>
      </c>
      <c r="F155">
        <v>12</v>
      </c>
      <c r="G155">
        <v>4.78</v>
      </c>
      <c r="H155" t="s">
        <v>1127</v>
      </c>
      <c r="I155" t="s">
        <v>1326</v>
      </c>
      <c r="J155" t="s">
        <v>1414</v>
      </c>
      <c r="K155" t="s">
        <v>1424</v>
      </c>
    </row>
    <row r="156" spans="1:11" x14ac:dyDescent="0.3">
      <c r="A156" t="s">
        <v>1582</v>
      </c>
      <c r="B156" s="2">
        <v>45343</v>
      </c>
      <c r="C156" t="s">
        <v>645</v>
      </c>
      <c r="D156" t="s">
        <v>1014</v>
      </c>
      <c r="E156">
        <v>5</v>
      </c>
      <c r="F156">
        <v>15</v>
      </c>
      <c r="G156">
        <v>5.09</v>
      </c>
      <c r="H156" t="s">
        <v>1092</v>
      </c>
      <c r="I156" t="s">
        <v>1291</v>
      </c>
      <c r="J156" t="s">
        <v>1414</v>
      </c>
      <c r="K156" t="s">
        <v>1424</v>
      </c>
    </row>
    <row r="157" spans="1:11" x14ac:dyDescent="0.3">
      <c r="A157" t="s">
        <v>1583</v>
      </c>
      <c r="B157" s="2">
        <v>45344</v>
      </c>
      <c r="C157" t="s">
        <v>233</v>
      </c>
      <c r="D157" t="s">
        <v>1014</v>
      </c>
      <c r="E157">
        <v>5</v>
      </c>
      <c r="G157">
        <v>3.54</v>
      </c>
      <c r="H157" t="s">
        <v>1089</v>
      </c>
      <c r="I157" t="s">
        <v>1288</v>
      </c>
      <c r="J157" t="s">
        <v>1414</v>
      </c>
      <c r="K157" t="s">
        <v>1427</v>
      </c>
    </row>
    <row r="158" spans="1:11" x14ac:dyDescent="0.3">
      <c r="A158" t="s">
        <v>1584</v>
      </c>
      <c r="B158" s="2">
        <v>45345</v>
      </c>
      <c r="C158" t="s">
        <v>251</v>
      </c>
      <c r="D158" t="s">
        <v>1012</v>
      </c>
      <c r="E158">
        <v>3</v>
      </c>
      <c r="F158">
        <v>40</v>
      </c>
      <c r="G158">
        <v>13.26</v>
      </c>
      <c r="H158" t="s">
        <v>1094</v>
      </c>
      <c r="I158" t="s">
        <v>1293</v>
      </c>
      <c r="J158" t="s">
        <v>1414</v>
      </c>
      <c r="K158" t="s">
        <v>1418</v>
      </c>
    </row>
    <row r="159" spans="1:11" x14ac:dyDescent="0.3">
      <c r="A159" t="s">
        <v>1585</v>
      </c>
      <c r="B159" s="2">
        <v>45345</v>
      </c>
      <c r="C159" t="s">
        <v>280</v>
      </c>
      <c r="D159" t="s">
        <v>1012</v>
      </c>
      <c r="E159">
        <v>7</v>
      </c>
      <c r="G159">
        <v>8.94</v>
      </c>
      <c r="H159" t="s">
        <v>1039</v>
      </c>
      <c r="I159" t="s">
        <v>1238</v>
      </c>
      <c r="J159" t="s">
        <v>1414</v>
      </c>
      <c r="K159" t="s">
        <v>1425</v>
      </c>
    </row>
    <row r="160" spans="1:11" x14ac:dyDescent="0.3">
      <c r="A160" t="s">
        <v>1586</v>
      </c>
      <c r="B160" s="2">
        <v>45345</v>
      </c>
      <c r="C160" t="s">
        <v>659</v>
      </c>
      <c r="D160" t="s">
        <v>1011</v>
      </c>
      <c r="E160">
        <v>2</v>
      </c>
      <c r="F160">
        <v>12</v>
      </c>
      <c r="G160">
        <v>2.78</v>
      </c>
      <c r="H160" t="s">
        <v>1068</v>
      </c>
      <c r="I160" t="s">
        <v>1267</v>
      </c>
      <c r="J160" t="s">
        <v>1414</v>
      </c>
      <c r="K160" t="s">
        <v>1418</v>
      </c>
    </row>
    <row r="161" spans="1:11" x14ac:dyDescent="0.3">
      <c r="A161" t="s">
        <v>1587</v>
      </c>
      <c r="B161" s="2">
        <v>45345</v>
      </c>
      <c r="C161" t="s">
        <v>876</v>
      </c>
      <c r="D161" t="s">
        <v>1012</v>
      </c>
      <c r="E161">
        <v>10</v>
      </c>
      <c r="F161">
        <v>40</v>
      </c>
      <c r="G161">
        <v>9.31</v>
      </c>
      <c r="H161" t="s">
        <v>1052</v>
      </c>
      <c r="I161" t="s">
        <v>1251</v>
      </c>
      <c r="J161" t="s">
        <v>1414</v>
      </c>
      <c r="K161" t="s">
        <v>1423</v>
      </c>
    </row>
    <row r="162" spans="1:11" x14ac:dyDescent="0.3">
      <c r="A162" t="s">
        <v>1588</v>
      </c>
      <c r="B162" s="2">
        <v>45346</v>
      </c>
      <c r="C162" t="s">
        <v>596</v>
      </c>
      <c r="D162" t="s">
        <v>1014</v>
      </c>
      <c r="E162">
        <v>1</v>
      </c>
      <c r="F162">
        <v>15</v>
      </c>
      <c r="G162">
        <v>4.33</v>
      </c>
      <c r="H162" t="s">
        <v>1108</v>
      </c>
      <c r="I162" t="s">
        <v>1307</v>
      </c>
      <c r="J162" t="s">
        <v>1414</v>
      </c>
      <c r="K162" t="s">
        <v>1422</v>
      </c>
    </row>
    <row r="163" spans="1:11" x14ac:dyDescent="0.3">
      <c r="A163" t="s">
        <v>1589</v>
      </c>
      <c r="B163" s="2">
        <v>45346</v>
      </c>
      <c r="C163" t="s">
        <v>598</v>
      </c>
      <c r="D163" t="s">
        <v>1012</v>
      </c>
      <c r="E163">
        <v>10</v>
      </c>
      <c r="F163">
        <v>40</v>
      </c>
      <c r="G163">
        <v>9.86</v>
      </c>
      <c r="H163" t="s">
        <v>1068</v>
      </c>
      <c r="I163" t="s">
        <v>1267</v>
      </c>
      <c r="J163" t="s">
        <v>1416</v>
      </c>
      <c r="K163" t="s">
        <v>1427</v>
      </c>
    </row>
    <row r="164" spans="1:11" x14ac:dyDescent="0.3">
      <c r="A164" t="s">
        <v>1590</v>
      </c>
      <c r="B164" s="2">
        <v>45346</v>
      </c>
      <c r="C164" t="s">
        <v>709</v>
      </c>
      <c r="D164" t="s">
        <v>1011</v>
      </c>
      <c r="E164">
        <v>8</v>
      </c>
      <c r="F164">
        <v>12</v>
      </c>
      <c r="G164">
        <v>4.18</v>
      </c>
      <c r="H164" t="s">
        <v>1119</v>
      </c>
      <c r="I164" t="s">
        <v>1318</v>
      </c>
      <c r="J164" t="s">
        <v>1417</v>
      </c>
      <c r="K164" t="s">
        <v>1425</v>
      </c>
    </row>
    <row r="165" spans="1:11" x14ac:dyDescent="0.3">
      <c r="A165" t="s">
        <v>1591</v>
      </c>
      <c r="B165" s="2">
        <v>45347</v>
      </c>
      <c r="C165" t="s">
        <v>290</v>
      </c>
      <c r="D165" t="s">
        <v>1012</v>
      </c>
      <c r="E165">
        <v>7</v>
      </c>
      <c r="F165">
        <v>40</v>
      </c>
      <c r="G165">
        <v>8.01</v>
      </c>
      <c r="H165" t="s">
        <v>1056</v>
      </c>
      <c r="I165" t="s">
        <v>1255</v>
      </c>
      <c r="J165" t="s">
        <v>1416</v>
      </c>
      <c r="K165" t="s">
        <v>1424</v>
      </c>
    </row>
    <row r="166" spans="1:11" x14ac:dyDescent="0.3">
      <c r="A166" t="s">
        <v>1592</v>
      </c>
      <c r="B166" s="2">
        <v>45347</v>
      </c>
      <c r="C166" t="s">
        <v>396</v>
      </c>
      <c r="D166" t="s">
        <v>1015</v>
      </c>
      <c r="E166">
        <v>8</v>
      </c>
      <c r="F166">
        <v>10</v>
      </c>
      <c r="G166">
        <v>2.31</v>
      </c>
      <c r="H166" t="s">
        <v>1132</v>
      </c>
      <c r="I166" t="s">
        <v>1331</v>
      </c>
      <c r="J166" t="s">
        <v>1415</v>
      </c>
      <c r="K166" t="s">
        <v>1423</v>
      </c>
    </row>
    <row r="167" spans="1:11" x14ac:dyDescent="0.3">
      <c r="A167" t="s">
        <v>1593</v>
      </c>
      <c r="B167" s="2">
        <v>45347</v>
      </c>
      <c r="C167" t="s">
        <v>416</v>
      </c>
      <c r="D167" t="s">
        <v>1014</v>
      </c>
      <c r="E167">
        <v>9</v>
      </c>
      <c r="F167">
        <v>15</v>
      </c>
      <c r="G167">
        <v>3.27</v>
      </c>
      <c r="H167" t="s">
        <v>1159</v>
      </c>
      <c r="I167" t="s">
        <v>1358</v>
      </c>
      <c r="J167" t="s">
        <v>1416</v>
      </c>
      <c r="K167" t="s">
        <v>1424</v>
      </c>
    </row>
    <row r="168" spans="1:11" x14ac:dyDescent="0.3">
      <c r="A168" t="s">
        <v>1594</v>
      </c>
      <c r="B168" s="2">
        <v>45347</v>
      </c>
      <c r="C168" t="s">
        <v>436</v>
      </c>
      <c r="D168" t="s">
        <v>1012</v>
      </c>
      <c r="E168">
        <v>8</v>
      </c>
      <c r="F168">
        <v>40</v>
      </c>
      <c r="G168">
        <v>15.81</v>
      </c>
      <c r="H168" t="s">
        <v>1162</v>
      </c>
      <c r="I168" t="s">
        <v>1361</v>
      </c>
      <c r="J168" t="s">
        <v>1416</v>
      </c>
      <c r="K168" t="s">
        <v>1419</v>
      </c>
    </row>
    <row r="169" spans="1:11" x14ac:dyDescent="0.3">
      <c r="A169" t="s">
        <v>1595</v>
      </c>
      <c r="B169" s="2">
        <v>45348</v>
      </c>
      <c r="C169" t="s">
        <v>108</v>
      </c>
      <c r="D169" t="s">
        <v>1012</v>
      </c>
      <c r="E169">
        <v>7</v>
      </c>
      <c r="F169">
        <v>40</v>
      </c>
      <c r="G169">
        <v>9.9700000000000006</v>
      </c>
      <c r="H169" t="s">
        <v>1090</v>
      </c>
      <c r="I169" t="s">
        <v>1289</v>
      </c>
      <c r="J169" t="s">
        <v>1414</v>
      </c>
      <c r="K169" t="s">
        <v>1419</v>
      </c>
    </row>
    <row r="170" spans="1:11" x14ac:dyDescent="0.3">
      <c r="A170" t="s">
        <v>1596</v>
      </c>
      <c r="B170" s="2">
        <v>45348</v>
      </c>
      <c r="C170" t="s">
        <v>204</v>
      </c>
      <c r="D170" t="s">
        <v>1013</v>
      </c>
      <c r="E170">
        <v>3</v>
      </c>
      <c r="F170">
        <v>25</v>
      </c>
      <c r="G170">
        <v>5.54</v>
      </c>
      <c r="H170" t="s">
        <v>1140</v>
      </c>
      <c r="I170" t="s">
        <v>1339</v>
      </c>
      <c r="J170" t="s">
        <v>1416</v>
      </c>
      <c r="K170" t="s">
        <v>1421</v>
      </c>
    </row>
    <row r="171" spans="1:11" x14ac:dyDescent="0.3">
      <c r="A171" t="s">
        <v>1597</v>
      </c>
      <c r="B171" s="2">
        <v>45348</v>
      </c>
      <c r="C171" t="s">
        <v>701</v>
      </c>
      <c r="D171" t="s">
        <v>1014</v>
      </c>
      <c r="E171">
        <v>6</v>
      </c>
      <c r="F171">
        <v>15</v>
      </c>
      <c r="G171">
        <v>3.31</v>
      </c>
      <c r="H171" t="s">
        <v>1052</v>
      </c>
      <c r="I171" t="s">
        <v>1251</v>
      </c>
      <c r="J171" t="s">
        <v>1417</v>
      </c>
      <c r="K171" t="s">
        <v>1421</v>
      </c>
    </row>
    <row r="172" spans="1:11" x14ac:dyDescent="0.3">
      <c r="A172" t="s">
        <v>1598</v>
      </c>
      <c r="B172" s="2">
        <v>45348</v>
      </c>
      <c r="C172" t="s">
        <v>759</v>
      </c>
      <c r="D172" t="s">
        <v>1015</v>
      </c>
      <c r="E172">
        <v>10</v>
      </c>
      <c r="F172">
        <v>10</v>
      </c>
      <c r="G172">
        <v>2.98</v>
      </c>
      <c r="H172" t="s">
        <v>1019</v>
      </c>
      <c r="I172" t="s">
        <v>1218</v>
      </c>
      <c r="J172" t="s">
        <v>1414</v>
      </c>
      <c r="K172" t="s">
        <v>1423</v>
      </c>
    </row>
    <row r="173" spans="1:11" x14ac:dyDescent="0.3">
      <c r="A173" t="s">
        <v>1599</v>
      </c>
      <c r="B173" s="2">
        <v>45349</v>
      </c>
      <c r="C173" t="s">
        <v>294</v>
      </c>
      <c r="D173" t="s">
        <v>1013</v>
      </c>
      <c r="E173">
        <v>10</v>
      </c>
      <c r="F173">
        <v>25</v>
      </c>
      <c r="G173">
        <v>6.26</v>
      </c>
      <c r="H173" t="s">
        <v>1160</v>
      </c>
      <c r="I173" t="s">
        <v>1359</v>
      </c>
      <c r="J173" t="s">
        <v>1414</v>
      </c>
      <c r="K173" t="s">
        <v>1427</v>
      </c>
    </row>
    <row r="174" spans="1:11" x14ac:dyDescent="0.3">
      <c r="A174" t="s">
        <v>1600</v>
      </c>
      <c r="B174" s="2">
        <v>45349</v>
      </c>
      <c r="C174" t="s">
        <v>317</v>
      </c>
      <c r="D174" t="s">
        <v>1012</v>
      </c>
      <c r="E174">
        <v>5</v>
      </c>
      <c r="F174">
        <v>40</v>
      </c>
      <c r="G174">
        <v>15.18</v>
      </c>
      <c r="H174" t="s">
        <v>1035</v>
      </c>
      <c r="I174" t="s">
        <v>1234</v>
      </c>
      <c r="J174" t="s">
        <v>1416</v>
      </c>
      <c r="K174" t="s">
        <v>1419</v>
      </c>
    </row>
    <row r="175" spans="1:11" x14ac:dyDescent="0.3">
      <c r="A175" t="s">
        <v>1601</v>
      </c>
      <c r="B175" s="2">
        <v>45349</v>
      </c>
      <c r="C175" t="s">
        <v>553</v>
      </c>
      <c r="D175" t="s">
        <v>1012</v>
      </c>
      <c r="E175">
        <v>1</v>
      </c>
      <c r="F175">
        <v>40</v>
      </c>
      <c r="G175">
        <v>9.3699999999999992</v>
      </c>
      <c r="H175" t="s">
        <v>1128</v>
      </c>
      <c r="I175" t="s">
        <v>1327</v>
      </c>
      <c r="J175" t="s">
        <v>1416</v>
      </c>
      <c r="K175" t="s">
        <v>1424</v>
      </c>
    </row>
    <row r="176" spans="1:11" x14ac:dyDescent="0.3">
      <c r="A176" t="s">
        <v>1602</v>
      </c>
      <c r="B176" s="2">
        <v>45349</v>
      </c>
      <c r="C176" t="s">
        <v>556</v>
      </c>
      <c r="D176" t="s">
        <v>1013</v>
      </c>
      <c r="E176">
        <v>5</v>
      </c>
      <c r="F176">
        <v>25</v>
      </c>
      <c r="G176">
        <v>6.89</v>
      </c>
      <c r="H176" t="s">
        <v>1080</v>
      </c>
      <c r="I176" t="s">
        <v>1279</v>
      </c>
      <c r="J176" t="s">
        <v>1416</v>
      </c>
      <c r="K176" t="s">
        <v>1421</v>
      </c>
    </row>
    <row r="177" spans="1:11" x14ac:dyDescent="0.3">
      <c r="A177" t="s">
        <v>1603</v>
      </c>
      <c r="B177" s="2">
        <v>45349</v>
      </c>
      <c r="C177" t="s">
        <v>607</v>
      </c>
      <c r="D177" t="s">
        <v>1012</v>
      </c>
      <c r="E177">
        <v>10</v>
      </c>
      <c r="F177">
        <v>40</v>
      </c>
      <c r="G177">
        <v>11.7</v>
      </c>
      <c r="H177" t="s">
        <v>1165</v>
      </c>
      <c r="I177" t="s">
        <v>1364</v>
      </c>
      <c r="J177" t="s">
        <v>1417</v>
      </c>
      <c r="K177" t="s">
        <v>1426</v>
      </c>
    </row>
    <row r="178" spans="1:11" x14ac:dyDescent="0.3">
      <c r="A178" t="s">
        <v>1604</v>
      </c>
      <c r="B178" s="2">
        <v>45351</v>
      </c>
      <c r="C178" t="s">
        <v>594</v>
      </c>
      <c r="D178" t="s">
        <v>1013</v>
      </c>
      <c r="E178">
        <v>2</v>
      </c>
      <c r="F178">
        <v>25</v>
      </c>
      <c r="G178">
        <v>7.19</v>
      </c>
      <c r="H178" t="s">
        <v>1036</v>
      </c>
      <c r="I178" t="s">
        <v>1235</v>
      </c>
      <c r="J178" t="s">
        <v>1414</v>
      </c>
      <c r="K178" t="s">
        <v>1424</v>
      </c>
    </row>
    <row r="179" spans="1:11" x14ac:dyDescent="0.3">
      <c r="A179" t="s">
        <v>1605</v>
      </c>
      <c r="B179" s="2">
        <v>45352</v>
      </c>
      <c r="C179" t="s">
        <v>234</v>
      </c>
      <c r="D179" t="s">
        <v>1015</v>
      </c>
      <c r="E179">
        <v>8</v>
      </c>
      <c r="F179">
        <v>10</v>
      </c>
      <c r="G179">
        <v>3.89</v>
      </c>
      <c r="H179" t="s">
        <v>1042</v>
      </c>
      <c r="I179" t="s">
        <v>1241</v>
      </c>
      <c r="J179" t="s">
        <v>1416</v>
      </c>
      <c r="K179" t="s">
        <v>1419</v>
      </c>
    </row>
    <row r="180" spans="1:11" x14ac:dyDescent="0.3">
      <c r="A180" t="s">
        <v>1606</v>
      </c>
      <c r="B180" s="2">
        <v>45352</v>
      </c>
      <c r="C180" t="s">
        <v>459</v>
      </c>
      <c r="D180" t="s">
        <v>1013</v>
      </c>
      <c r="E180">
        <v>2</v>
      </c>
      <c r="F180">
        <v>25</v>
      </c>
      <c r="G180">
        <v>5.81</v>
      </c>
      <c r="H180" t="s">
        <v>1187</v>
      </c>
      <c r="I180" t="s">
        <v>1386</v>
      </c>
      <c r="J180" t="s">
        <v>1414</v>
      </c>
      <c r="K180" t="s">
        <v>1425</v>
      </c>
    </row>
    <row r="181" spans="1:11" x14ac:dyDescent="0.3">
      <c r="A181" t="s">
        <v>1607</v>
      </c>
      <c r="B181" s="2">
        <v>45353</v>
      </c>
      <c r="C181" t="s">
        <v>208</v>
      </c>
      <c r="D181" t="s">
        <v>1014</v>
      </c>
      <c r="E181">
        <v>5</v>
      </c>
      <c r="G181">
        <v>4.7</v>
      </c>
      <c r="H181" t="s">
        <v>1142</v>
      </c>
      <c r="I181" t="s">
        <v>1341</v>
      </c>
      <c r="J181" t="s">
        <v>1416</v>
      </c>
      <c r="K181" t="s">
        <v>1422</v>
      </c>
    </row>
    <row r="182" spans="1:11" x14ac:dyDescent="0.3">
      <c r="A182" t="s">
        <v>1608</v>
      </c>
      <c r="B182" s="2">
        <v>45353</v>
      </c>
      <c r="C182" t="s">
        <v>518</v>
      </c>
      <c r="D182" t="s">
        <v>1012</v>
      </c>
      <c r="E182">
        <v>9</v>
      </c>
      <c r="F182">
        <v>40</v>
      </c>
      <c r="G182">
        <v>9.41</v>
      </c>
      <c r="H182" t="s">
        <v>1079</v>
      </c>
      <c r="I182" t="s">
        <v>1278</v>
      </c>
      <c r="J182" t="s">
        <v>1415</v>
      </c>
      <c r="K182" t="s">
        <v>1424</v>
      </c>
    </row>
    <row r="183" spans="1:11" x14ac:dyDescent="0.3">
      <c r="A183" t="s">
        <v>1609</v>
      </c>
      <c r="B183" s="2">
        <v>45353</v>
      </c>
      <c r="C183" t="s">
        <v>572</v>
      </c>
      <c r="D183" t="s">
        <v>1014</v>
      </c>
      <c r="E183">
        <v>4</v>
      </c>
      <c r="F183">
        <v>15</v>
      </c>
      <c r="G183">
        <v>4.91</v>
      </c>
      <c r="H183" t="s">
        <v>1168</v>
      </c>
      <c r="I183" t="s">
        <v>1367</v>
      </c>
      <c r="J183" t="s">
        <v>1417</v>
      </c>
      <c r="K183" t="s">
        <v>1424</v>
      </c>
    </row>
    <row r="184" spans="1:11" x14ac:dyDescent="0.3">
      <c r="A184" t="s">
        <v>1610</v>
      </c>
      <c r="B184" s="2">
        <v>45353</v>
      </c>
      <c r="C184" t="s">
        <v>662</v>
      </c>
      <c r="D184" t="s">
        <v>1014</v>
      </c>
      <c r="E184">
        <v>8</v>
      </c>
      <c r="F184">
        <v>15</v>
      </c>
      <c r="G184">
        <v>3.02</v>
      </c>
      <c r="H184" t="s">
        <v>1050</v>
      </c>
      <c r="I184" t="s">
        <v>1249</v>
      </c>
      <c r="J184" t="s">
        <v>1414</v>
      </c>
      <c r="K184" t="s">
        <v>1426</v>
      </c>
    </row>
    <row r="185" spans="1:11" x14ac:dyDescent="0.3">
      <c r="A185" t="s">
        <v>1611</v>
      </c>
      <c r="B185" s="2">
        <v>45353</v>
      </c>
      <c r="C185" t="s">
        <v>966</v>
      </c>
      <c r="D185" t="s">
        <v>1013</v>
      </c>
      <c r="E185">
        <v>1</v>
      </c>
      <c r="F185">
        <v>25</v>
      </c>
      <c r="G185">
        <v>5.23</v>
      </c>
      <c r="H185" t="s">
        <v>1017</v>
      </c>
      <c r="I185" t="s">
        <v>1216</v>
      </c>
      <c r="J185" t="s">
        <v>1414</v>
      </c>
      <c r="K185" t="s">
        <v>1422</v>
      </c>
    </row>
    <row r="186" spans="1:11" x14ac:dyDescent="0.3">
      <c r="A186" t="s">
        <v>1612</v>
      </c>
      <c r="B186" s="2">
        <v>45354</v>
      </c>
      <c r="C186" t="s">
        <v>611</v>
      </c>
      <c r="D186" t="s">
        <v>1013</v>
      </c>
      <c r="E186">
        <v>8</v>
      </c>
      <c r="F186">
        <v>25</v>
      </c>
      <c r="G186">
        <v>6.86</v>
      </c>
      <c r="H186" t="s">
        <v>1165</v>
      </c>
      <c r="I186" t="s">
        <v>1364</v>
      </c>
      <c r="J186" t="s">
        <v>1415</v>
      </c>
      <c r="K186" t="s">
        <v>1427</v>
      </c>
    </row>
    <row r="187" spans="1:11" x14ac:dyDescent="0.3">
      <c r="A187" t="s">
        <v>1613</v>
      </c>
      <c r="B187" s="2">
        <v>45354</v>
      </c>
      <c r="C187" t="s">
        <v>812</v>
      </c>
      <c r="D187" t="s">
        <v>1014</v>
      </c>
      <c r="E187">
        <v>1</v>
      </c>
      <c r="F187">
        <v>15</v>
      </c>
      <c r="G187">
        <v>3.91</v>
      </c>
      <c r="H187" t="s">
        <v>1040</v>
      </c>
      <c r="I187" t="s">
        <v>1239</v>
      </c>
      <c r="J187" t="s">
        <v>1416</v>
      </c>
      <c r="K187" t="s">
        <v>1422</v>
      </c>
    </row>
    <row r="188" spans="1:11" x14ac:dyDescent="0.3">
      <c r="A188" t="s">
        <v>1614</v>
      </c>
      <c r="B188" s="2">
        <v>45354</v>
      </c>
      <c r="C188" t="s">
        <v>851</v>
      </c>
      <c r="D188" t="s">
        <v>1012</v>
      </c>
      <c r="E188">
        <v>8</v>
      </c>
      <c r="G188">
        <v>14.99</v>
      </c>
      <c r="H188" t="s">
        <v>1022</v>
      </c>
      <c r="I188" t="s">
        <v>1221</v>
      </c>
      <c r="J188" t="s">
        <v>1414</v>
      </c>
      <c r="K188" t="s">
        <v>1425</v>
      </c>
    </row>
    <row r="189" spans="1:11" x14ac:dyDescent="0.3">
      <c r="A189" t="s">
        <v>1615</v>
      </c>
      <c r="B189" s="2">
        <v>45355</v>
      </c>
      <c r="C189" t="s">
        <v>303</v>
      </c>
      <c r="D189" t="s">
        <v>1014</v>
      </c>
      <c r="E189">
        <v>3</v>
      </c>
      <c r="F189">
        <v>15</v>
      </c>
      <c r="G189">
        <v>3.87</v>
      </c>
      <c r="H189" t="s">
        <v>1095</v>
      </c>
      <c r="I189" t="s">
        <v>1294</v>
      </c>
      <c r="J189" t="s">
        <v>1414</v>
      </c>
      <c r="K189" t="s">
        <v>1420</v>
      </c>
    </row>
    <row r="190" spans="1:11" x14ac:dyDescent="0.3">
      <c r="A190" t="s">
        <v>1616</v>
      </c>
      <c r="B190" s="2">
        <v>45355</v>
      </c>
      <c r="C190" t="s">
        <v>421</v>
      </c>
      <c r="D190" t="s">
        <v>1011</v>
      </c>
      <c r="E190">
        <v>5</v>
      </c>
      <c r="F190">
        <v>12</v>
      </c>
      <c r="G190">
        <v>2.98</v>
      </c>
      <c r="H190" t="s">
        <v>1168</v>
      </c>
      <c r="I190" t="s">
        <v>1367</v>
      </c>
      <c r="J190" t="s">
        <v>1414</v>
      </c>
      <c r="K190" t="s">
        <v>1424</v>
      </c>
    </row>
    <row r="191" spans="1:11" x14ac:dyDescent="0.3">
      <c r="A191" t="s">
        <v>1617</v>
      </c>
      <c r="B191" s="2">
        <v>45355</v>
      </c>
      <c r="C191" t="s">
        <v>653</v>
      </c>
      <c r="D191" t="s">
        <v>1011</v>
      </c>
      <c r="E191">
        <v>1</v>
      </c>
      <c r="F191">
        <v>12</v>
      </c>
      <c r="G191">
        <v>3.44</v>
      </c>
      <c r="H191" t="s">
        <v>1211</v>
      </c>
      <c r="I191" t="s">
        <v>1410</v>
      </c>
      <c r="J191" t="s">
        <v>1416</v>
      </c>
      <c r="K191" t="s">
        <v>1424</v>
      </c>
    </row>
    <row r="192" spans="1:11" x14ac:dyDescent="0.3">
      <c r="A192" t="s">
        <v>1618</v>
      </c>
      <c r="B192" s="2">
        <v>45356</v>
      </c>
      <c r="C192" t="s">
        <v>489</v>
      </c>
      <c r="D192" t="s">
        <v>1014</v>
      </c>
      <c r="E192">
        <v>7</v>
      </c>
      <c r="F192">
        <v>15</v>
      </c>
      <c r="G192">
        <v>5.35</v>
      </c>
      <c r="H192" t="s">
        <v>1057</v>
      </c>
      <c r="I192" t="s">
        <v>1256</v>
      </c>
      <c r="J192" t="s">
        <v>1414</v>
      </c>
      <c r="K192" t="s">
        <v>1418</v>
      </c>
    </row>
    <row r="193" spans="1:11" x14ac:dyDescent="0.3">
      <c r="A193" t="s">
        <v>1619</v>
      </c>
      <c r="B193" s="2">
        <v>45357</v>
      </c>
      <c r="C193" t="s">
        <v>56</v>
      </c>
      <c r="D193" t="s">
        <v>1014</v>
      </c>
      <c r="E193">
        <v>7</v>
      </c>
      <c r="F193">
        <v>15</v>
      </c>
      <c r="G193">
        <v>5.0999999999999996</v>
      </c>
      <c r="H193" t="s">
        <v>1054</v>
      </c>
      <c r="I193" t="s">
        <v>1253</v>
      </c>
      <c r="J193" t="s">
        <v>1414</v>
      </c>
      <c r="K193" t="s">
        <v>1422</v>
      </c>
    </row>
    <row r="194" spans="1:11" x14ac:dyDescent="0.3">
      <c r="A194" t="s">
        <v>1620</v>
      </c>
      <c r="B194" s="2">
        <v>45357</v>
      </c>
      <c r="C194" t="s">
        <v>91</v>
      </c>
      <c r="D194" t="s">
        <v>1011</v>
      </c>
      <c r="E194">
        <v>2</v>
      </c>
      <c r="F194">
        <v>12</v>
      </c>
      <c r="G194">
        <v>4.1100000000000003</v>
      </c>
      <c r="H194" t="s">
        <v>1055</v>
      </c>
      <c r="I194" t="s">
        <v>1254</v>
      </c>
      <c r="J194" t="s">
        <v>1416</v>
      </c>
      <c r="K194" t="s">
        <v>1420</v>
      </c>
    </row>
    <row r="195" spans="1:11" x14ac:dyDescent="0.3">
      <c r="A195" t="s">
        <v>1621</v>
      </c>
      <c r="B195" s="2">
        <v>45357</v>
      </c>
      <c r="C195" t="s">
        <v>173</v>
      </c>
      <c r="D195" t="s">
        <v>1015</v>
      </c>
      <c r="E195">
        <v>3</v>
      </c>
      <c r="F195">
        <v>10</v>
      </c>
      <c r="G195">
        <v>3.11</v>
      </c>
      <c r="H195" t="s">
        <v>1128</v>
      </c>
      <c r="I195" t="s">
        <v>1327</v>
      </c>
      <c r="J195" t="s">
        <v>1414</v>
      </c>
      <c r="K195" t="s">
        <v>1420</v>
      </c>
    </row>
    <row r="196" spans="1:11" x14ac:dyDescent="0.3">
      <c r="A196" t="s">
        <v>1622</v>
      </c>
      <c r="B196" s="2">
        <v>45357</v>
      </c>
      <c r="C196" t="s">
        <v>685</v>
      </c>
      <c r="D196" t="s">
        <v>1015</v>
      </c>
      <c r="E196">
        <v>5</v>
      </c>
      <c r="F196">
        <v>10</v>
      </c>
      <c r="G196">
        <v>2.19</v>
      </c>
      <c r="H196" t="s">
        <v>1180</v>
      </c>
      <c r="I196" t="s">
        <v>1379</v>
      </c>
      <c r="J196" t="s">
        <v>1415</v>
      </c>
      <c r="K196" t="s">
        <v>1422</v>
      </c>
    </row>
    <row r="197" spans="1:11" x14ac:dyDescent="0.3">
      <c r="A197" t="s">
        <v>1623</v>
      </c>
      <c r="B197" s="2">
        <v>45357</v>
      </c>
      <c r="C197" t="s">
        <v>690</v>
      </c>
      <c r="D197" t="s">
        <v>1011</v>
      </c>
      <c r="E197">
        <v>7</v>
      </c>
      <c r="F197">
        <v>12</v>
      </c>
      <c r="G197">
        <v>3.6</v>
      </c>
      <c r="H197" t="s">
        <v>1030</v>
      </c>
      <c r="I197" t="s">
        <v>1229</v>
      </c>
      <c r="J197" t="s">
        <v>1416</v>
      </c>
      <c r="K197" t="s">
        <v>1420</v>
      </c>
    </row>
    <row r="198" spans="1:11" x14ac:dyDescent="0.3">
      <c r="A198" t="s">
        <v>1624</v>
      </c>
      <c r="B198" s="2">
        <v>45357</v>
      </c>
      <c r="C198" t="s">
        <v>827</v>
      </c>
      <c r="D198" t="s">
        <v>1015</v>
      </c>
      <c r="E198">
        <v>2</v>
      </c>
      <c r="F198">
        <v>10</v>
      </c>
      <c r="G198">
        <v>3.92</v>
      </c>
      <c r="H198" t="s">
        <v>1126</v>
      </c>
      <c r="I198" t="s">
        <v>1325</v>
      </c>
      <c r="J198" t="s">
        <v>1414</v>
      </c>
      <c r="K198" t="s">
        <v>1427</v>
      </c>
    </row>
    <row r="199" spans="1:11" x14ac:dyDescent="0.3">
      <c r="A199" t="s">
        <v>1625</v>
      </c>
      <c r="B199" s="2">
        <v>45357</v>
      </c>
      <c r="C199" t="s">
        <v>974</v>
      </c>
      <c r="D199" t="s">
        <v>1013</v>
      </c>
      <c r="E199">
        <v>10</v>
      </c>
      <c r="F199">
        <v>25</v>
      </c>
      <c r="G199">
        <v>6.02</v>
      </c>
      <c r="H199" t="s">
        <v>1193</v>
      </c>
      <c r="I199" t="s">
        <v>1392</v>
      </c>
      <c r="J199" t="s">
        <v>1417</v>
      </c>
      <c r="K199" t="s">
        <v>1424</v>
      </c>
    </row>
    <row r="200" spans="1:11" x14ac:dyDescent="0.3">
      <c r="A200" t="s">
        <v>1626</v>
      </c>
      <c r="B200" s="2">
        <v>45358</v>
      </c>
      <c r="C200" t="s">
        <v>520</v>
      </c>
      <c r="D200" t="s">
        <v>1013</v>
      </c>
      <c r="E200">
        <v>2</v>
      </c>
      <c r="G200">
        <v>5.62</v>
      </c>
      <c r="H200" t="s">
        <v>1028</v>
      </c>
      <c r="I200" t="s">
        <v>1227</v>
      </c>
      <c r="J200" t="s">
        <v>1416</v>
      </c>
      <c r="K200" t="s">
        <v>1418</v>
      </c>
    </row>
    <row r="201" spans="1:11" x14ac:dyDescent="0.3">
      <c r="A201" t="s">
        <v>1627</v>
      </c>
      <c r="B201" s="2">
        <v>45358</v>
      </c>
      <c r="C201" t="s">
        <v>817</v>
      </c>
      <c r="D201" t="s">
        <v>1011</v>
      </c>
      <c r="E201">
        <v>7</v>
      </c>
      <c r="F201">
        <v>12</v>
      </c>
      <c r="G201">
        <v>4.74</v>
      </c>
      <c r="H201" t="s">
        <v>1093</v>
      </c>
      <c r="I201" t="s">
        <v>1292</v>
      </c>
      <c r="J201" t="s">
        <v>1416</v>
      </c>
      <c r="K201" t="s">
        <v>1427</v>
      </c>
    </row>
    <row r="202" spans="1:11" x14ac:dyDescent="0.3">
      <c r="A202" t="s">
        <v>1628</v>
      </c>
      <c r="B202" s="2">
        <v>45359</v>
      </c>
      <c r="C202" t="s">
        <v>29</v>
      </c>
      <c r="D202" t="s">
        <v>1013</v>
      </c>
      <c r="E202">
        <v>3</v>
      </c>
      <c r="F202">
        <v>25</v>
      </c>
      <c r="G202">
        <v>8.43</v>
      </c>
      <c r="H202" t="s">
        <v>1032</v>
      </c>
      <c r="I202" t="s">
        <v>1231</v>
      </c>
      <c r="J202" t="s">
        <v>1416</v>
      </c>
      <c r="K202" t="s">
        <v>1423</v>
      </c>
    </row>
    <row r="203" spans="1:11" x14ac:dyDescent="0.3">
      <c r="A203" t="s">
        <v>1629</v>
      </c>
      <c r="B203" s="2">
        <v>45359</v>
      </c>
      <c r="C203" t="s">
        <v>113</v>
      </c>
      <c r="D203" t="s">
        <v>1012</v>
      </c>
      <c r="E203">
        <v>10</v>
      </c>
      <c r="F203">
        <v>40</v>
      </c>
      <c r="G203">
        <v>14.31</v>
      </c>
      <c r="H203" t="s">
        <v>1094</v>
      </c>
      <c r="I203" t="s">
        <v>1293</v>
      </c>
      <c r="J203" t="s">
        <v>1414</v>
      </c>
      <c r="K203" t="s">
        <v>1419</v>
      </c>
    </row>
    <row r="204" spans="1:11" x14ac:dyDescent="0.3">
      <c r="A204" t="s">
        <v>1630</v>
      </c>
      <c r="B204" s="2">
        <v>45359</v>
      </c>
      <c r="C204" t="s">
        <v>321</v>
      </c>
      <c r="D204" t="s">
        <v>1015</v>
      </c>
      <c r="E204">
        <v>9</v>
      </c>
      <c r="F204">
        <v>10</v>
      </c>
      <c r="G204">
        <v>2.67</v>
      </c>
      <c r="H204" t="s">
        <v>1097</v>
      </c>
      <c r="I204" t="s">
        <v>1296</v>
      </c>
      <c r="J204" t="s">
        <v>1416</v>
      </c>
      <c r="K204" t="s">
        <v>1426</v>
      </c>
    </row>
    <row r="205" spans="1:11" x14ac:dyDescent="0.3">
      <c r="A205" t="s">
        <v>1631</v>
      </c>
      <c r="B205" s="2">
        <v>45359</v>
      </c>
      <c r="C205" t="s">
        <v>506</v>
      </c>
      <c r="D205" t="s">
        <v>1011</v>
      </c>
      <c r="E205">
        <v>4</v>
      </c>
      <c r="F205">
        <v>12</v>
      </c>
      <c r="G205">
        <v>2.87</v>
      </c>
      <c r="H205" t="s">
        <v>1154</v>
      </c>
      <c r="I205" t="s">
        <v>1353</v>
      </c>
      <c r="J205" t="s">
        <v>1414</v>
      </c>
      <c r="K205" t="s">
        <v>1418</v>
      </c>
    </row>
    <row r="206" spans="1:11" x14ac:dyDescent="0.3">
      <c r="A206" t="s">
        <v>1632</v>
      </c>
      <c r="B206" s="2">
        <v>45359</v>
      </c>
      <c r="C206" t="s">
        <v>578</v>
      </c>
      <c r="D206" t="s">
        <v>1013</v>
      </c>
      <c r="E206">
        <v>10</v>
      </c>
      <c r="G206">
        <v>8.3699999999999992</v>
      </c>
      <c r="H206" t="s">
        <v>1168</v>
      </c>
      <c r="I206" t="s">
        <v>1367</v>
      </c>
      <c r="J206" t="s">
        <v>1414</v>
      </c>
      <c r="K206" t="s">
        <v>1421</v>
      </c>
    </row>
    <row r="207" spans="1:11" x14ac:dyDescent="0.3">
      <c r="A207" t="s">
        <v>1633</v>
      </c>
      <c r="B207" s="2">
        <v>45359</v>
      </c>
      <c r="C207" t="s">
        <v>747</v>
      </c>
      <c r="D207" t="s">
        <v>1012</v>
      </c>
      <c r="E207">
        <v>4</v>
      </c>
      <c r="F207">
        <v>40</v>
      </c>
      <c r="G207">
        <v>12.92</v>
      </c>
      <c r="H207" t="s">
        <v>1036</v>
      </c>
      <c r="I207" t="s">
        <v>1235</v>
      </c>
      <c r="J207" t="s">
        <v>1414</v>
      </c>
      <c r="K207" t="s">
        <v>1423</v>
      </c>
    </row>
    <row r="208" spans="1:11" x14ac:dyDescent="0.3">
      <c r="A208" t="s">
        <v>1634</v>
      </c>
      <c r="B208" s="2">
        <v>45360</v>
      </c>
      <c r="C208" t="s">
        <v>210</v>
      </c>
      <c r="D208" t="s">
        <v>1015</v>
      </c>
      <c r="E208">
        <v>6</v>
      </c>
      <c r="F208">
        <v>10</v>
      </c>
      <c r="G208">
        <v>3.16</v>
      </c>
      <c r="H208" t="s">
        <v>1143</v>
      </c>
      <c r="I208" t="s">
        <v>1342</v>
      </c>
      <c r="J208" t="s">
        <v>1414</v>
      </c>
      <c r="K208" t="s">
        <v>1426</v>
      </c>
    </row>
    <row r="209" spans="1:11" x14ac:dyDescent="0.3">
      <c r="A209" t="s">
        <v>1635</v>
      </c>
      <c r="B209" s="2">
        <v>45360</v>
      </c>
      <c r="C209" t="s">
        <v>398</v>
      </c>
      <c r="D209" t="s">
        <v>1015</v>
      </c>
      <c r="E209">
        <v>9</v>
      </c>
      <c r="F209">
        <v>10</v>
      </c>
      <c r="G209">
        <v>2.2999999999999998</v>
      </c>
      <c r="H209" t="s">
        <v>1108</v>
      </c>
      <c r="I209" t="s">
        <v>1307</v>
      </c>
      <c r="J209" t="s">
        <v>1414</v>
      </c>
      <c r="K209" t="s">
        <v>1418</v>
      </c>
    </row>
    <row r="210" spans="1:11" x14ac:dyDescent="0.3">
      <c r="A210" t="s">
        <v>1636</v>
      </c>
      <c r="B210" s="2">
        <v>45360</v>
      </c>
      <c r="C210" t="s">
        <v>450</v>
      </c>
      <c r="D210" t="s">
        <v>1013</v>
      </c>
      <c r="E210">
        <v>1</v>
      </c>
      <c r="F210">
        <v>25</v>
      </c>
      <c r="G210">
        <v>8.83</v>
      </c>
      <c r="H210" t="s">
        <v>1031</v>
      </c>
      <c r="I210" t="s">
        <v>1230</v>
      </c>
      <c r="J210" t="s">
        <v>1414</v>
      </c>
      <c r="K210" t="s">
        <v>1423</v>
      </c>
    </row>
    <row r="211" spans="1:11" x14ac:dyDescent="0.3">
      <c r="A211" t="s">
        <v>1637</v>
      </c>
      <c r="B211" s="2">
        <v>45361</v>
      </c>
      <c r="C211" t="s">
        <v>94</v>
      </c>
      <c r="D211" t="s">
        <v>1014</v>
      </c>
      <c r="E211">
        <v>9</v>
      </c>
      <c r="F211">
        <v>15</v>
      </c>
      <c r="G211">
        <v>5.95</v>
      </c>
      <c r="H211" t="s">
        <v>1080</v>
      </c>
      <c r="I211" t="s">
        <v>1279</v>
      </c>
      <c r="J211" t="s">
        <v>1416</v>
      </c>
      <c r="K211" t="s">
        <v>1418</v>
      </c>
    </row>
    <row r="212" spans="1:11" x14ac:dyDescent="0.3">
      <c r="A212" t="s">
        <v>1638</v>
      </c>
      <c r="B212" s="2">
        <v>45361</v>
      </c>
      <c r="C212" t="s">
        <v>184</v>
      </c>
      <c r="D212" t="s">
        <v>1012</v>
      </c>
      <c r="E212">
        <v>2</v>
      </c>
      <c r="F212">
        <v>40</v>
      </c>
      <c r="G212">
        <v>12.52</v>
      </c>
      <c r="H212" t="s">
        <v>1042</v>
      </c>
      <c r="I212" t="s">
        <v>1241</v>
      </c>
      <c r="J212" t="s">
        <v>1414</v>
      </c>
      <c r="K212" t="s">
        <v>1425</v>
      </c>
    </row>
    <row r="213" spans="1:11" x14ac:dyDescent="0.3">
      <c r="A213" t="s">
        <v>1639</v>
      </c>
      <c r="B213" s="2">
        <v>45361</v>
      </c>
      <c r="C213" t="s">
        <v>429</v>
      </c>
      <c r="D213" t="s">
        <v>1012</v>
      </c>
      <c r="E213">
        <v>8</v>
      </c>
      <c r="F213">
        <v>40</v>
      </c>
      <c r="G213">
        <v>12.66</v>
      </c>
      <c r="H213" t="s">
        <v>1183</v>
      </c>
      <c r="I213" t="s">
        <v>1382</v>
      </c>
      <c r="J213" t="s">
        <v>1414</v>
      </c>
      <c r="K213" t="s">
        <v>1420</v>
      </c>
    </row>
    <row r="214" spans="1:11" x14ac:dyDescent="0.3">
      <c r="A214" t="s">
        <v>1640</v>
      </c>
      <c r="B214" s="2">
        <v>45361</v>
      </c>
      <c r="C214" t="s">
        <v>493</v>
      </c>
      <c r="D214" t="s">
        <v>1013</v>
      </c>
      <c r="E214">
        <v>7</v>
      </c>
      <c r="F214">
        <v>25</v>
      </c>
      <c r="G214">
        <v>7.98</v>
      </c>
      <c r="H214" t="s">
        <v>1053</v>
      </c>
      <c r="I214" t="s">
        <v>1252</v>
      </c>
      <c r="J214" t="s">
        <v>1417</v>
      </c>
      <c r="K214" t="s">
        <v>1423</v>
      </c>
    </row>
    <row r="215" spans="1:11" x14ac:dyDescent="0.3">
      <c r="A215" t="s">
        <v>1641</v>
      </c>
      <c r="B215" s="2">
        <v>45361</v>
      </c>
      <c r="C215" t="s">
        <v>744</v>
      </c>
      <c r="D215" t="s">
        <v>1012</v>
      </c>
      <c r="E215">
        <v>7</v>
      </c>
      <c r="F215">
        <v>40</v>
      </c>
      <c r="G215">
        <v>8.81</v>
      </c>
      <c r="H215" t="s">
        <v>1143</v>
      </c>
      <c r="I215" t="s">
        <v>1342</v>
      </c>
      <c r="J215" t="s">
        <v>1414</v>
      </c>
      <c r="K215" t="s">
        <v>1418</v>
      </c>
    </row>
    <row r="216" spans="1:11" x14ac:dyDescent="0.3">
      <c r="A216" t="s">
        <v>1642</v>
      </c>
      <c r="B216" s="2">
        <v>45361</v>
      </c>
      <c r="C216" t="s">
        <v>943</v>
      </c>
      <c r="D216" t="s">
        <v>1014</v>
      </c>
      <c r="E216">
        <v>5</v>
      </c>
      <c r="F216">
        <v>15</v>
      </c>
      <c r="G216">
        <v>5.82</v>
      </c>
      <c r="H216" t="s">
        <v>1200</v>
      </c>
      <c r="I216" t="s">
        <v>1399</v>
      </c>
      <c r="J216" t="s">
        <v>1414</v>
      </c>
      <c r="K216" t="s">
        <v>1425</v>
      </c>
    </row>
    <row r="217" spans="1:11" x14ac:dyDescent="0.3">
      <c r="A217" t="s">
        <v>1643</v>
      </c>
      <c r="B217" s="2">
        <v>45362</v>
      </c>
      <c r="C217" t="s">
        <v>181</v>
      </c>
      <c r="D217" t="s">
        <v>1015</v>
      </c>
      <c r="E217">
        <v>8</v>
      </c>
      <c r="F217">
        <v>10</v>
      </c>
      <c r="G217">
        <v>2.13</v>
      </c>
      <c r="H217" t="s">
        <v>1109</v>
      </c>
      <c r="I217" t="s">
        <v>1308</v>
      </c>
      <c r="J217" t="s">
        <v>1415</v>
      </c>
      <c r="K217" t="s">
        <v>1419</v>
      </c>
    </row>
    <row r="218" spans="1:11" x14ac:dyDescent="0.3">
      <c r="A218" t="s">
        <v>1644</v>
      </c>
      <c r="B218" s="2">
        <v>45362</v>
      </c>
      <c r="C218" t="s">
        <v>239</v>
      </c>
      <c r="D218" t="s">
        <v>1011</v>
      </c>
      <c r="E218">
        <v>2</v>
      </c>
      <c r="F218">
        <v>12</v>
      </c>
      <c r="G218">
        <v>3.59</v>
      </c>
      <c r="H218" t="s">
        <v>1027</v>
      </c>
      <c r="I218" t="s">
        <v>1226</v>
      </c>
      <c r="J218" t="s">
        <v>1415</v>
      </c>
      <c r="K218" t="s">
        <v>1419</v>
      </c>
    </row>
    <row r="219" spans="1:11" x14ac:dyDescent="0.3">
      <c r="A219" t="s">
        <v>1645</v>
      </c>
      <c r="B219" s="2">
        <v>45362</v>
      </c>
      <c r="C219" t="s">
        <v>811</v>
      </c>
      <c r="D219" t="s">
        <v>1015</v>
      </c>
      <c r="E219">
        <v>5</v>
      </c>
      <c r="F219">
        <v>10</v>
      </c>
      <c r="G219">
        <v>2.5099999999999998</v>
      </c>
      <c r="H219" t="s">
        <v>1046</v>
      </c>
      <c r="I219" t="s">
        <v>1245</v>
      </c>
      <c r="J219" t="s">
        <v>1416</v>
      </c>
      <c r="K219" t="s">
        <v>1421</v>
      </c>
    </row>
    <row r="220" spans="1:11" x14ac:dyDescent="0.3">
      <c r="A220" t="s">
        <v>1646</v>
      </c>
      <c r="B220" s="2">
        <v>45363</v>
      </c>
      <c r="C220" t="s">
        <v>732</v>
      </c>
      <c r="D220" t="s">
        <v>1013</v>
      </c>
      <c r="E220">
        <v>4</v>
      </c>
      <c r="F220">
        <v>25</v>
      </c>
      <c r="G220">
        <v>8.09</v>
      </c>
      <c r="H220" t="s">
        <v>1081</v>
      </c>
      <c r="I220" t="s">
        <v>1280</v>
      </c>
      <c r="J220" t="s">
        <v>1417</v>
      </c>
      <c r="K220" t="s">
        <v>1423</v>
      </c>
    </row>
    <row r="221" spans="1:11" x14ac:dyDescent="0.3">
      <c r="A221" t="s">
        <v>1647</v>
      </c>
      <c r="B221" s="2">
        <v>45364</v>
      </c>
      <c r="C221" t="s">
        <v>737</v>
      </c>
      <c r="D221" t="s">
        <v>1011</v>
      </c>
      <c r="E221">
        <v>10</v>
      </c>
      <c r="F221">
        <v>12</v>
      </c>
      <c r="G221">
        <v>2.69</v>
      </c>
      <c r="H221" t="s">
        <v>1019</v>
      </c>
      <c r="I221" t="s">
        <v>1218</v>
      </c>
      <c r="J221" t="s">
        <v>1415</v>
      </c>
      <c r="K221" t="s">
        <v>1424</v>
      </c>
    </row>
    <row r="222" spans="1:11" x14ac:dyDescent="0.3">
      <c r="A222" t="s">
        <v>1648</v>
      </c>
      <c r="B222" s="2">
        <v>45365</v>
      </c>
      <c r="C222" t="s">
        <v>889</v>
      </c>
      <c r="D222" t="s">
        <v>1011</v>
      </c>
      <c r="E222">
        <v>1</v>
      </c>
      <c r="F222">
        <v>12</v>
      </c>
      <c r="G222">
        <v>4.71</v>
      </c>
      <c r="H222" t="s">
        <v>1113</v>
      </c>
      <c r="I222" t="s">
        <v>1312</v>
      </c>
      <c r="J222" t="s">
        <v>1416</v>
      </c>
      <c r="K222" t="s">
        <v>1426</v>
      </c>
    </row>
    <row r="223" spans="1:11" x14ac:dyDescent="0.3">
      <c r="A223" t="s">
        <v>1649</v>
      </c>
      <c r="B223" s="2">
        <v>45366</v>
      </c>
      <c r="C223" t="s">
        <v>132</v>
      </c>
      <c r="D223" t="s">
        <v>1015</v>
      </c>
      <c r="E223">
        <v>5</v>
      </c>
      <c r="F223">
        <v>10</v>
      </c>
      <c r="G223">
        <v>3.65</v>
      </c>
      <c r="H223" t="s">
        <v>1109</v>
      </c>
      <c r="I223" t="s">
        <v>1308</v>
      </c>
      <c r="J223" t="s">
        <v>1414</v>
      </c>
      <c r="K223" t="s">
        <v>1422</v>
      </c>
    </row>
    <row r="224" spans="1:11" x14ac:dyDescent="0.3">
      <c r="A224" t="s">
        <v>1650</v>
      </c>
      <c r="B224" s="2">
        <v>45366</v>
      </c>
      <c r="C224" t="s">
        <v>473</v>
      </c>
      <c r="D224" t="s">
        <v>1015</v>
      </c>
      <c r="E224">
        <v>9</v>
      </c>
      <c r="F224">
        <v>10</v>
      </c>
      <c r="G224">
        <v>2.21</v>
      </c>
      <c r="H224" t="s">
        <v>1036</v>
      </c>
      <c r="I224" t="s">
        <v>1235</v>
      </c>
      <c r="J224" t="s">
        <v>1414</v>
      </c>
      <c r="K224" t="s">
        <v>1420</v>
      </c>
    </row>
    <row r="225" spans="1:11" x14ac:dyDescent="0.3">
      <c r="A225" t="s">
        <v>1651</v>
      </c>
      <c r="B225" s="2">
        <v>45366</v>
      </c>
      <c r="C225" t="s">
        <v>490</v>
      </c>
      <c r="D225" t="s">
        <v>1015</v>
      </c>
      <c r="E225">
        <v>3</v>
      </c>
      <c r="F225">
        <v>10</v>
      </c>
      <c r="G225">
        <v>2.73</v>
      </c>
      <c r="H225" t="s">
        <v>1073</v>
      </c>
      <c r="I225" t="s">
        <v>1272</v>
      </c>
      <c r="J225" t="s">
        <v>1414</v>
      </c>
      <c r="K225" t="s">
        <v>1427</v>
      </c>
    </row>
    <row r="226" spans="1:11" x14ac:dyDescent="0.3">
      <c r="A226" t="s">
        <v>1652</v>
      </c>
      <c r="B226" s="2">
        <v>45367</v>
      </c>
      <c r="C226" t="s">
        <v>397</v>
      </c>
      <c r="D226" t="s">
        <v>1014</v>
      </c>
      <c r="E226">
        <v>8</v>
      </c>
      <c r="F226">
        <v>15</v>
      </c>
      <c r="G226">
        <v>5.9</v>
      </c>
      <c r="H226" t="s">
        <v>1093</v>
      </c>
      <c r="I226" t="s">
        <v>1292</v>
      </c>
      <c r="J226" t="s">
        <v>1414</v>
      </c>
      <c r="K226" t="s">
        <v>1426</v>
      </c>
    </row>
    <row r="227" spans="1:11" x14ac:dyDescent="0.3">
      <c r="A227" t="s">
        <v>1653</v>
      </c>
      <c r="B227" s="2">
        <v>45367</v>
      </c>
      <c r="C227" t="s">
        <v>532</v>
      </c>
      <c r="D227" t="s">
        <v>1011</v>
      </c>
      <c r="E227">
        <v>2</v>
      </c>
      <c r="F227">
        <v>12</v>
      </c>
      <c r="G227">
        <v>3.27</v>
      </c>
      <c r="H227" t="s">
        <v>1127</v>
      </c>
      <c r="I227" t="s">
        <v>1326</v>
      </c>
      <c r="J227" t="s">
        <v>1416</v>
      </c>
      <c r="K227" t="s">
        <v>1421</v>
      </c>
    </row>
    <row r="228" spans="1:11" x14ac:dyDescent="0.3">
      <c r="A228" t="s">
        <v>1654</v>
      </c>
      <c r="B228" s="2">
        <v>45367</v>
      </c>
      <c r="C228" t="s">
        <v>838</v>
      </c>
      <c r="D228" t="s">
        <v>1014</v>
      </c>
      <c r="E228">
        <v>2</v>
      </c>
      <c r="F228">
        <v>15</v>
      </c>
      <c r="G228">
        <v>4.99</v>
      </c>
      <c r="H228" t="s">
        <v>1064</v>
      </c>
      <c r="I228" t="s">
        <v>1263</v>
      </c>
      <c r="J228" t="s">
        <v>1417</v>
      </c>
      <c r="K228" t="s">
        <v>1425</v>
      </c>
    </row>
    <row r="229" spans="1:11" x14ac:dyDescent="0.3">
      <c r="A229" t="s">
        <v>1655</v>
      </c>
      <c r="B229" s="2">
        <v>45367</v>
      </c>
      <c r="C229" t="s">
        <v>948</v>
      </c>
      <c r="D229" t="s">
        <v>1015</v>
      </c>
      <c r="E229">
        <v>6</v>
      </c>
      <c r="F229">
        <v>10</v>
      </c>
      <c r="G229">
        <v>2.0299999999999998</v>
      </c>
      <c r="H229" t="s">
        <v>1071</v>
      </c>
      <c r="I229" t="s">
        <v>1270</v>
      </c>
      <c r="J229" t="s">
        <v>1417</v>
      </c>
      <c r="K229" t="s">
        <v>1420</v>
      </c>
    </row>
    <row r="230" spans="1:11" x14ac:dyDescent="0.3">
      <c r="A230" t="s">
        <v>1656</v>
      </c>
      <c r="B230" s="2">
        <v>45368</v>
      </c>
      <c r="C230" t="s">
        <v>31</v>
      </c>
      <c r="D230" t="s">
        <v>1014</v>
      </c>
      <c r="E230">
        <v>6</v>
      </c>
      <c r="F230">
        <v>15</v>
      </c>
      <c r="G230">
        <v>3.55</v>
      </c>
      <c r="H230" t="s">
        <v>1034</v>
      </c>
      <c r="I230" t="s">
        <v>1233</v>
      </c>
      <c r="J230" t="s">
        <v>1414</v>
      </c>
      <c r="K230" t="s">
        <v>1426</v>
      </c>
    </row>
    <row r="231" spans="1:11" x14ac:dyDescent="0.3">
      <c r="A231" t="s">
        <v>1657</v>
      </c>
      <c r="B231" s="2">
        <v>45368</v>
      </c>
      <c r="C231" t="s">
        <v>218</v>
      </c>
      <c r="D231" t="s">
        <v>1013</v>
      </c>
      <c r="E231">
        <v>9</v>
      </c>
      <c r="F231">
        <v>25</v>
      </c>
      <c r="G231">
        <v>6.29</v>
      </c>
      <c r="H231" t="s">
        <v>1046</v>
      </c>
      <c r="I231" t="s">
        <v>1245</v>
      </c>
      <c r="J231" t="s">
        <v>1414</v>
      </c>
      <c r="K231" t="s">
        <v>1419</v>
      </c>
    </row>
    <row r="232" spans="1:11" x14ac:dyDescent="0.3">
      <c r="A232" t="s">
        <v>1658</v>
      </c>
      <c r="B232" s="2">
        <v>45368</v>
      </c>
      <c r="C232" t="s">
        <v>525</v>
      </c>
      <c r="D232" t="s">
        <v>1015</v>
      </c>
      <c r="E232">
        <v>4</v>
      </c>
      <c r="F232">
        <v>10</v>
      </c>
      <c r="G232">
        <v>3.87</v>
      </c>
      <c r="H232" t="s">
        <v>1043</v>
      </c>
      <c r="I232" t="s">
        <v>1242</v>
      </c>
      <c r="J232" t="s">
        <v>1414</v>
      </c>
      <c r="K232" t="s">
        <v>1425</v>
      </c>
    </row>
    <row r="233" spans="1:11" x14ac:dyDescent="0.3">
      <c r="A233" t="s">
        <v>1659</v>
      </c>
      <c r="B233" s="2">
        <v>45368</v>
      </c>
      <c r="C233" t="s">
        <v>624</v>
      </c>
      <c r="D233" t="s">
        <v>1012</v>
      </c>
      <c r="E233">
        <v>1</v>
      </c>
      <c r="F233">
        <v>40</v>
      </c>
      <c r="G233">
        <v>9.98</v>
      </c>
      <c r="H233" t="s">
        <v>1023</v>
      </c>
      <c r="I233" t="s">
        <v>1222</v>
      </c>
      <c r="J233" t="s">
        <v>1414</v>
      </c>
      <c r="K233" t="s">
        <v>1420</v>
      </c>
    </row>
    <row r="234" spans="1:11" x14ac:dyDescent="0.3">
      <c r="A234" t="s">
        <v>1660</v>
      </c>
      <c r="B234" s="2">
        <v>45369</v>
      </c>
      <c r="C234" t="s">
        <v>801</v>
      </c>
      <c r="D234" t="s">
        <v>1013</v>
      </c>
      <c r="E234">
        <v>3</v>
      </c>
      <c r="F234">
        <v>25</v>
      </c>
      <c r="G234">
        <v>8.7100000000000009</v>
      </c>
      <c r="H234" t="s">
        <v>1082</v>
      </c>
      <c r="I234" t="s">
        <v>1281</v>
      </c>
      <c r="J234" t="s">
        <v>1414</v>
      </c>
      <c r="K234" t="s">
        <v>1425</v>
      </c>
    </row>
    <row r="235" spans="1:11" x14ac:dyDescent="0.3">
      <c r="A235" t="s">
        <v>1661</v>
      </c>
      <c r="B235" s="2">
        <v>45370</v>
      </c>
      <c r="C235" t="s">
        <v>522</v>
      </c>
      <c r="D235" t="s">
        <v>1013</v>
      </c>
      <c r="E235">
        <v>8</v>
      </c>
      <c r="F235">
        <v>25</v>
      </c>
      <c r="G235">
        <v>9.14</v>
      </c>
      <c r="H235" t="s">
        <v>1176</v>
      </c>
      <c r="I235" t="s">
        <v>1375</v>
      </c>
      <c r="J235" t="s">
        <v>1414</v>
      </c>
      <c r="K235" t="s">
        <v>1421</v>
      </c>
    </row>
    <row r="236" spans="1:11" x14ac:dyDescent="0.3">
      <c r="A236" t="s">
        <v>1662</v>
      </c>
      <c r="B236" s="2">
        <v>45370</v>
      </c>
      <c r="C236" t="s">
        <v>831</v>
      </c>
      <c r="D236" t="s">
        <v>1015</v>
      </c>
      <c r="E236">
        <v>1</v>
      </c>
      <c r="F236">
        <v>10</v>
      </c>
      <c r="G236">
        <v>3.91</v>
      </c>
      <c r="H236" t="s">
        <v>1023</v>
      </c>
      <c r="I236" t="s">
        <v>1222</v>
      </c>
      <c r="J236" t="s">
        <v>1414</v>
      </c>
      <c r="K236" t="s">
        <v>1427</v>
      </c>
    </row>
    <row r="237" spans="1:11" x14ac:dyDescent="0.3">
      <c r="A237" t="s">
        <v>1663</v>
      </c>
      <c r="B237" s="2">
        <v>45371</v>
      </c>
      <c r="C237" t="s">
        <v>855</v>
      </c>
      <c r="D237" t="s">
        <v>1013</v>
      </c>
      <c r="E237">
        <v>3</v>
      </c>
      <c r="F237">
        <v>25</v>
      </c>
      <c r="G237">
        <v>5.7</v>
      </c>
      <c r="H237" t="s">
        <v>1058</v>
      </c>
      <c r="I237" t="s">
        <v>1257</v>
      </c>
      <c r="J237" t="s">
        <v>1416</v>
      </c>
      <c r="K237" t="s">
        <v>1422</v>
      </c>
    </row>
    <row r="238" spans="1:11" x14ac:dyDescent="0.3">
      <c r="A238" t="s">
        <v>1664</v>
      </c>
      <c r="B238" s="2">
        <v>45372</v>
      </c>
      <c r="C238" t="s">
        <v>272</v>
      </c>
      <c r="D238" t="s">
        <v>1011</v>
      </c>
      <c r="E238">
        <v>8</v>
      </c>
      <c r="F238">
        <v>12</v>
      </c>
      <c r="G238">
        <v>2.88</v>
      </c>
      <c r="H238" t="s">
        <v>1020</v>
      </c>
      <c r="I238" t="s">
        <v>1219</v>
      </c>
      <c r="J238" t="s">
        <v>1417</v>
      </c>
      <c r="K238" t="s">
        <v>1419</v>
      </c>
    </row>
    <row r="239" spans="1:11" x14ac:dyDescent="0.3">
      <c r="A239" t="s">
        <v>1665</v>
      </c>
      <c r="B239" s="2">
        <v>45372</v>
      </c>
      <c r="C239" t="s">
        <v>309</v>
      </c>
      <c r="D239" t="s">
        <v>1011</v>
      </c>
      <c r="E239">
        <v>1</v>
      </c>
      <c r="F239">
        <v>12</v>
      </c>
      <c r="G239">
        <v>3.25</v>
      </c>
      <c r="H239" t="s">
        <v>1064</v>
      </c>
      <c r="I239" t="s">
        <v>1263</v>
      </c>
      <c r="J239" t="s">
        <v>1417</v>
      </c>
      <c r="K239" t="s">
        <v>1425</v>
      </c>
    </row>
    <row r="240" spans="1:11" x14ac:dyDescent="0.3">
      <c r="A240" t="s">
        <v>1666</v>
      </c>
      <c r="B240" s="2">
        <v>45372</v>
      </c>
      <c r="C240" t="s">
        <v>457</v>
      </c>
      <c r="D240" t="s">
        <v>1014</v>
      </c>
      <c r="E240">
        <v>7</v>
      </c>
      <c r="F240">
        <v>15</v>
      </c>
      <c r="G240">
        <v>3.63</v>
      </c>
      <c r="H240" t="s">
        <v>1102</v>
      </c>
      <c r="I240" t="s">
        <v>1301</v>
      </c>
      <c r="J240" t="s">
        <v>1414</v>
      </c>
      <c r="K240" t="s">
        <v>1426</v>
      </c>
    </row>
    <row r="241" spans="1:11" x14ac:dyDescent="0.3">
      <c r="A241" t="s">
        <v>1667</v>
      </c>
      <c r="B241" s="2">
        <v>45372</v>
      </c>
      <c r="C241" t="s">
        <v>765</v>
      </c>
      <c r="D241" t="s">
        <v>1015</v>
      </c>
      <c r="E241">
        <v>5</v>
      </c>
      <c r="F241">
        <v>10</v>
      </c>
      <c r="G241">
        <v>3.98</v>
      </c>
      <c r="H241" t="s">
        <v>1139</v>
      </c>
      <c r="I241" t="s">
        <v>1338</v>
      </c>
      <c r="J241" t="s">
        <v>1414</v>
      </c>
      <c r="K241" t="s">
        <v>1427</v>
      </c>
    </row>
    <row r="242" spans="1:11" x14ac:dyDescent="0.3">
      <c r="A242" t="s">
        <v>1668</v>
      </c>
      <c r="B242" s="2">
        <v>45373</v>
      </c>
      <c r="C242" t="s">
        <v>410</v>
      </c>
      <c r="D242" t="s">
        <v>1014</v>
      </c>
      <c r="E242">
        <v>4</v>
      </c>
      <c r="F242">
        <v>15</v>
      </c>
      <c r="G242">
        <v>3.4</v>
      </c>
      <c r="H242" t="s">
        <v>1080</v>
      </c>
      <c r="I242" t="s">
        <v>1279</v>
      </c>
      <c r="J242" t="s">
        <v>1416</v>
      </c>
      <c r="K242" t="s">
        <v>1426</v>
      </c>
    </row>
    <row r="243" spans="1:11" x14ac:dyDescent="0.3">
      <c r="A243" t="s">
        <v>1669</v>
      </c>
      <c r="B243" s="2">
        <v>45373</v>
      </c>
      <c r="C243" t="s">
        <v>722</v>
      </c>
      <c r="D243" t="s">
        <v>1012</v>
      </c>
      <c r="E243">
        <v>9</v>
      </c>
      <c r="F243">
        <v>40</v>
      </c>
      <c r="G243">
        <v>10.92</v>
      </c>
      <c r="H243" t="s">
        <v>1211</v>
      </c>
      <c r="I243" t="s">
        <v>1410</v>
      </c>
      <c r="J243" t="s">
        <v>1417</v>
      </c>
      <c r="K243" t="s">
        <v>1420</v>
      </c>
    </row>
    <row r="244" spans="1:11" x14ac:dyDescent="0.3">
      <c r="A244" t="s">
        <v>1670</v>
      </c>
      <c r="B244" s="2">
        <v>45373</v>
      </c>
      <c r="C244" t="s">
        <v>786</v>
      </c>
      <c r="D244" t="s">
        <v>1015</v>
      </c>
      <c r="E244">
        <v>3</v>
      </c>
      <c r="F244">
        <v>10</v>
      </c>
      <c r="G244">
        <v>2.91</v>
      </c>
      <c r="H244" t="s">
        <v>1166</v>
      </c>
      <c r="I244" t="s">
        <v>1365</v>
      </c>
      <c r="J244" t="s">
        <v>1416</v>
      </c>
      <c r="K244" t="s">
        <v>1424</v>
      </c>
    </row>
    <row r="245" spans="1:11" x14ac:dyDescent="0.3">
      <c r="A245" t="s">
        <v>1671</v>
      </c>
      <c r="B245" s="2">
        <v>45373</v>
      </c>
      <c r="C245" t="s">
        <v>899</v>
      </c>
      <c r="D245" t="s">
        <v>1012</v>
      </c>
      <c r="E245">
        <v>2</v>
      </c>
      <c r="F245">
        <v>40</v>
      </c>
      <c r="G245">
        <v>11.01</v>
      </c>
      <c r="H245" t="s">
        <v>1202</v>
      </c>
      <c r="I245" t="s">
        <v>1401</v>
      </c>
      <c r="J245" t="s">
        <v>1416</v>
      </c>
      <c r="K245" t="s">
        <v>1421</v>
      </c>
    </row>
    <row r="246" spans="1:11" x14ac:dyDescent="0.3">
      <c r="A246" t="s">
        <v>1672</v>
      </c>
      <c r="B246" s="2">
        <v>45374</v>
      </c>
      <c r="C246" t="s">
        <v>17</v>
      </c>
      <c r="D246" t="s">
        <v>1014</v>
      </c>
      <c r="E246">
        <v>2</v>
      </c>
      <c r="F246">
        <v>15</v>
      </c>
      <c r="G246">
        <v>4.99</v>
      </c>
      <c r="H246" t="s">
        <v>1022</v>
      </c>
      <c r="I246" t="s">
        <v>1221</v>
      </c>
      <c r="J246" t="s">
        <v>1414</v>
      </c>
      <c r="K246" t="s">
        <v>1423</v>
      </c>
    </row>
    <row r="247" spans="1:11" x14ac:dyDescent="0.3">
      <c r="A247" t="s">
        <v>1673</v>
      </c>
      <c r="B247" s="2">
        <v>45374</v>
      </c>
      <c r="C247" t="s">
        <v>110</v>
      </c>
      <c r="D247" t="s">
        <v>1012</v>
      </c>
      <c r="E247">
        <v>2</v>
      </c>
      <c r="F247">
        <v>40</v>
      </c>
      <c r="G247">
        <v>10.69</v>
      </c>
      <c r="H247" t="s">
        <v>1092</v>
      </c>
      <c r="I247" t="s">
        <v>1291</v>
      </c>
      <c r="J247" t="s">
        <v>1414</v>
      </c>
      <c r="K247" t="s">
        <v>1421</v>
      </c>
    </row>
    <row r="248" spans="1:11" x14ac:dyDescent="0.3">
      <c r="A248" t="s">
        <v>1674</v>
      </c>
      <c r="B248" s="2">
        <v>45375</v>
      </c>
      <c r="C248" t="s">
        <v>117</v>
      </c>
      <c r="D248" t="s">
        <v>1012</v>
      </c>
      <c r="E248">
        <v>10</v>
      </c>
      <c r="F248">
        <v>40</v>
      </c>
      <c r="G248">
        <v>9.1</v>
      </c>
      <c r="H248" t="s">
        <v>1097</v>
      </c>
      <c r="I248" t="s">
        <v>1296</v>
      </c>
      <c r="J248" t="s">
        <v>1414</v>
      </c>
      <c r="K248" t="s">
        <v>1425</v>
      </c>
    </row>
    <row r="249" spans="1:11" x14ac:dyDescent="0.3">
      <c r="A249" t="s">
        <v>1675</v>
      </c>
      <c r="B249" s="2">
        <v>45375</v>
      </c>
      <c r="C249" t="s">
        <v>141</v>
      </c>
      <c r="D249" t="s">
        <v>1012</v>
      </c>
      <c r="E249">
        <v>5</v>
      </c>
      <c r="F249">
        <v>40</v>
      </c>
      <c r="G249">
        <v>11.38</v>
      </c>
      <c r="H249" t="s">
        <v>1115</v>
      </c>
      <c r="I249" t="s">
        <v>1314</v>
      </c>
      <c r="J249" t="s">
        <v>1414</v>
      </c>
      <c r="K249" t="s">
        <v>1421</v>
      </c>
    </row>
    <row r="250" spans="1:11" x14ac:dyDescent="0.3">
      <c r="A250" t="s">
        <v>1676</v>
      </c>
      <c r="B250" s="2">
        <v>45375</v>
      </c>
      <c r="C250" t="s">
        <v>263</v>
      </c>
      <c r="D250" t="s">
        <v>1012</v>
      </c>
      <c r="E250">
        <v>2</v>
      </c>
      <c r="F250">
        <v>40</v>
      </c>
      <c r="G250">
        <v>13.29</v>
      </c>
      <c r="H250" t="s">
        <v>1153</v>
      </c>
      <c r="I250" t="s">
        <v>1352</v>
      </c>
      <c r="J250" t="s">
        <v>1414</v>
      </c>
      <c r="K250" t="s">
        <v>1426</v>
      </c>
    </row>
    <row r="251" spans="1:11" x14ac:dyDescent="0.3">
      <c r="A251" t="s">
        <v>1677</v>
      </c>
      <c r="B251" s="2">
        <v>45375</v>
      </c>
      <c r="C251" t="s">
        <v>917</v>
      </c>
      <c r="D251" t="s">
        <v>1012</v>
      </c>
      <c r="E251">
        <v>1</v>
      </c>
      <c r="F251">
        <v>40</v>
      </c>
      <c r="G251">
        <v>14.99</v>
      </c>
      <c r="H251" t="s">
        <v>1080</v>
      </c>
      <c r="I251" t="s">
        <v>1279</v>
      </c>
      <c r="J251" t="s">
        <v>1417</v>
      </c>
      <c r="K251" t="s">
        <v>1420</v>
      </c>
    </row>
    <row r="252" spans="1:11" x14ac:dyDescent="0.3">
      <c r="A252" t="s">
        <v>1678</v>
      </c>
      <c r="B252" s="2">
        <v>45375</v>
      </c>
      <c r="C252" t="s">
        <v>921</v>
      </c>
      <c r="D252" t="s">
        <v>1013</v>
      </c>
      <c r="E252">
        <v>2</v>
      </c>
      <c r="F252">
        <v>25</v>
      </c>
      <c r="G252">
        <v>5.01</v>
      </c>
      <c r="H252" t="s">
        <v>1102</v>
      </c>
      <c r="I252" t="s">
        <v>1301</v>
      </c>
      <c r="J252" t="s">
        <v>1416</v>
      </c>
      <c r="K252" t="s">
        <v>1426</v>
      </c>
    </row>
    <row r="253" spans="1:11" x14ac:dyDescent="0.3">
      <c r="A253" t="s">
        <v>1679</v>
      </c>
      <c r="B253" s="2">
        <v>45377</v>
      </c>
      <c r="C253" t="s">
        <v>386</v>
      </c>
      <c r="D253" t="s">
        <v>1011</v>
      </c>
      <c r="E253">
        <v>9</v>
      </c>
      <c r="F253">
        <v>12</v>
      </c>
      <c r="G253">
        <v>2.99</v>
      </c>
      <c r="H253" t="s">
        <v>1032</v>
      </c>
      <c r="I253" t="s">
        <v>1231</v>
      </c>
      <c r="J253" t="s">
        <v>1414</v>
      </c>
      <c r="K253" t="s">
        <v>1424</v>
      </c>
    </row>
    <row r="254" spans="1:11" x14ac:dyDescent="0.3">
      <c r="A254" t="s">
        <v>1680</v>
      </c>
      <c r="B254" s="2">
        <v>45377</v>
      </c>
      <c r="C254" t="s">
        <v>510</v>
      </c>
      <c r="D254" t="s">
        <v>1012</v>
      </c>
      <c r="E254">
        <v>3</v>
      </c>
      <c r="F254">
        <v>40</v>
      </c>
      <c r="G254">
        <v>12.12</v>
      </c>
      <c r="H254" t="s">
        <v>1164</v>
      </c>
      <c r="I254" t="s">
        <v>1363</v>
      </c>
      <c r="J254" t="s">
        <v>1414</v>
      </c>
      <c r="K254" t="s">
        <v>1427</v>
      </c>
    </row>
    <row r="255" spans="1:11" x14ac:dyDescent="0.3">
      <c r="A255" t="s">
        <v>1681</v>
      </c>
      <c r="B255" s="2">
        <v>45377</v>
      </c>
      <c r="C255" t="s">
        <v>939</v>
      </c>
      <c r="D255" t="s">
        <v>1011</v>
      </c>
      <c r="E255">
        <v>1</v>
      </c>
      <c r="F255">
        <v>12</v>
      </c>
      <c r="G255">
        <v>3.21</v>
      </c>
      <c r="H255" t="s">
        <v>1171</v>
      </c>
      <c r="I255" t="s">
        <v>1370</v>
      </c>
      <c r="J255" t="s">
        <v>1416</v>
      </c>
      <c r="K255" t="s">
        <v>1420</v>
      </c>
    </row>
    <row r="256" spans="1:11" x14ac:dyDescent="0.3">
      <c r="A256" t="s">
        <v>1682</v>
      </c>
      <c r="B256" s="2">
        <v>45378</v>
      </c>
      <c r="C256" t="s">
        <v>11</v>
      </c>
      <c r="D256" t="s">
        <v>1011</v>
      </c>
      <c r="E256">
        <v>5</v>
      </c>
      <c r="F256">
        <v>12</v>
      </c>
      <c r="G256">
        <v>3.41</v>
      </c>
      <c r="H256" t="s">
        <v>1016</v>
      </c>
      <c r="I256" t="s">
        <v>1215</v>
      </c>
      <c r="J256" t="s">
        <v>1414</v>
      </c>
      <c r="K256" t="s">
        <v>1418</v>
      </c>
    </row>
    <row r="257" spans="1:11" x14ac:dyDescent="0.3">
      <c r="A257" t="s">
        <v>1683</v>
      </c>
      <c r="B257" s="2">
        <v>45378</v>
      </c>
      <c r="C257" t="s">
        <v>53</v>
      </c>
      <c r="D257" t="s">
        <v>1014</v>
      </c>
      <c r="E257">
        <v>9</v>
      </c>
      <c r="F257">
        <v>15</v>
      </c>
      <c r="G257">
        <v>3.88</v>
      </c>
      <c r="H257" t="s">
        <v>1052</v>
      </c>
      <c r="I257" t="s">
        <v>1251</v>
      </c>
      <c r="J257" t="s">
        <v>1414</v>
      </c>
      <c r="K257" t="s">
        <v>1425</v>
      </c>
    </row>
    <row r="258" spans="1:11" x14ac:dyDescent="0.3">
      <c r="A258" t="s">
        <v>1684</v>
      </c>
      <c r="B258" s="2">
        <v>45378</v>
      </c>
      <c r="C258" t="s">
        <v>384</v>
      </c>
      <c r="D258" t="s">
        <v>1012</v>
      </c>
      <c r="E258">
        <v>10</v>
      </c>
      <c r="F258">
        <v>40</v>
      </c>
      <c r="G258">
        <v>11.05</v>
      </c>
      <c r="H258" t="s">
        <v>1109</v>
      </c>
      <c r="I258" t="s">
        <v>1308</v>
      </c>
      <c r="J258" t="s">
        <v>1414</v>
      </c>
      <c r="K258" t="s">
        <v>1426</v>
      </c>
    </row>
    <row r="259" spans="1:11" x14ac:dyDescent="0.3">
      <c r="A259" t="s">
        <v>1685</v>
      </c>
      <c r="B259" s="2">
        <v>45378</v>
      </c>
      <c r="C259" t="s">
        <v>752</v>
      </c>
      <c r="D259" t="s">
        <v>1015</v>
      </c>
      <c r="E259">
        <v>2</v>
      </c>
      <c r="F259">
        <v>10</v>
      </c>
      <c r="G259">
        <v>3.43</v>
      </c>
      <c r="H259" t="s">
        <v>1080</v>
      </c>
      <c r="I259" t="s">
        <v>1279</v>
      </c>
      <c r="J259" t="s">
        <v>1415</v>
      </c>
      <c r="K259" t="s">
        <v>1426</v>
      </c>
    </row>
    <row r="260" spans="1:11" x14ac:dyDescent="0.3">
      <c r="A260" t="s">
        <v>1686</v>
      </c>
      <c r="B260" s="2">
        <v>45379</v>
      </c>
      <c r="C260" t="s">
        <v>187</v>
      </c>
      <c r="D260" t="s">
        <v>1013</v>
      </c>
      <c r="E260">
        <v>2</v>
      </c>
      <c r="F260">
        <v>25</v>
      </c>
      <c r="G260">
        <v>6.89</v>
      </c>
      <c r="H260" t="s">
        <v>1134</v>
      </c>
      <c r="I260" t="s">
        <v>1333</v>
      </c>
      <c r="J260" t="s">
        <v>1415</v>
      </c>
      <c r="K260" t="s">
        <v>1427</v>
      </c>
    </row>
    <row r="261" spans="1:11" x14ac:dyDescent="0.3">
      <c r="A261" t="s">
        <v>1687</v>
      </c>
      <c r="B261" s="2">
        <v>45379</v>
      </c>
      <c r="C261" t="s">
        <v>202</v>
      </c>
      <c r="D261" t="s">
        <v>1015</v>
      </c>
      <c r="E261">
        <v>7</v>
      </c>
      <c r="F261">
        <v>10</v>
      </c>
      <c r="G261">
        <v>2.2000000000000002</v>
      </c>
      <c r="H261" t="s">
        <v>1109</v>
      </c>
      <c r="I261" t="s">
        <v>1308</v>
      </c>
      <c r="J261" t="s">
        <v>1416</v>
      </c>
      <c r="K261" t="s">
        <v>1418</v>
      </c>
    </row>
    <row r="262" spans="1:11" x14ac:dyDescent="0.3">
      <c r="A262" t="s">
        <v>1688</v>
      </c>
      <c r="B262" s="2">
        <v>45379</v>
      </c>
      <c r="C262" t="s">
        <v>243</v>
      </c>
      <c r="D262" t="s">
        <v>1013</v>
      </c>
      <c r="E262">
        <v>7</v>
      </c>
      <c r="F262">
        <v>25</v>
      </c>
      <c r="G262">
        <v>5.89</v>
      </c>
      <c r="H262" t="s">
        <v>1153</v>
      </c>
      <c r="I262" t="s">
        <v>1352</v>
      </c>
      <c r="J262" t="s">
        <v>1414</v>
      </c>
      <c r="K262" t="s">
        <v>1424</v>
      </c>
    </row>
    <row r="263" spans="1:11" x14ac:dyDescent="0.3">
      <c r="A263" t="s">
        <v>1689</v>
      </c>
      <c r="B263" s="2">
        <v>45379</v>
      </c>
      <c r="C263" t="s">
        <v>537</v>
      </c>
      <c r="D263" t="s">
        <v>1013</v>
      </c>
      <c r="E263">
        <v>8</v>
      </c>
      <c r="F263">
        <v>25</v>
      </c>
      <c r="G263">
        <v>8.61</v>
      </c>
      <c r="H263" t="s">
        <v>1197</v>
      </c>
      <c r="I263" t="s">
        <v>1396</v>
      </c>
      <c r="J263" t="s">
        <v>1414</v>
      </c>
      <c r="K263" t="s">
        <v>1418</v>
      </c>
    </row>
    <row r="264" spans="1:11" x14ac:dyDescent="0.3">
      <c r="A264" t="s">
        <v>1690</v>
      </c>
      <c r="B264" s="2">
        <v>45380</v>
      </c>
      <c r="C264" t="s">
        <v>104</v>
      </c>
      <c r="D264" t="s">
        <v>1015</v>
      </c>
      <c r="E264">
        <v>5</v>
      </c>
      <c r="F264">
        <v>10</v>
      </c>
      <c r="G264">
        <v>2.82</v>
      </c>
      <c r="H264" t="s">
        <v>1087</v>
      </c>
      <c r="I264" t="s">
        <v>1286</v>
      </c>
      <c r="J264" t="s">
        <v>1414</v>
      </c>
      <c r="K264" t="s">
        <v>1427</v>
      </c>
    </row>
    <row r="265" spans="1:11" x14ac:dyDescent="0.3">
      <c r="A265" t="s">
        <v>1691</v>
      </c>
      <c r="B265" s="2">
        <v>45380</v>
      </c>
      <c r="C265" t="s">
        <v>195</v>
      </c>
      <c r="D265" t="s">
        <v>1012</v>
      </c>
      <c r="E265">
        <v>10</v>
      </c>
      <c r="F265">
        <v>40</v>
      </c>
      <c r="G265">
        <v>11.87</v>
      </c>
      <c r="H265" t="s">
        <v>1138</v>
      </c>
      <c r="I265" t="s">
        <v>1337</v>
      </c>
      <c r="J265" t="s">
        <v>1414</v>
      </c>
      <c r="K265" t="s">
        <v>1425</v>
      </c>
    </row>
    <row r="266" spans="1:11" x14ac:dyDescent="0.3">
      <c r="A266" t="s">
        <v>1692</v>
      </c>
      <c r="B266" s="2">
        <v>45381</v>
      </c>
      <c r="C266" t="s">
        <v>87</v>
      </c>
      <c r="D266" t="s">
        <v>1014</v>
      </c>
      <c r="E266">
        <v>1</v>
      </c>
      <c r="F266">
        <v>15</v>
      </c>
      <c r="G266">
        <v>5.3</v>
      </c>
      <c r="H266" t="s">
        <v>1066</v>
      </c>
      <c r="I266" t="s">
        <v>1265</v>
      </c>
      <c r="J266" t="s">
        <v>1414</v>
      </c>
      <c r="K266" t="s">
        <v>1420</v>
      </c>
    </row>
    <row r="267" spans="1:11" x14ac:dyDescent="0.3">
      <c r="A267" t="s">
        <v>1693</v>
      </c>
      <c r="B267" s="2">
        <v>45381</v>
      </c>
      <c r="C267" t="s">
        <v>992</v>
      </c>
      <c r="D267" t="s">
        <v>1013</v>
      </c>
      <c r="E267">
        <v>4</v>
      </c>
      <c r="F267">
        <v>25</v>
      </c>
      <c r="G267">
        <v>9.4600000000000009</v>
      </c>
      <c r="H267" t="s">
        <v>1181</v>
      </c>
      <c r="I267" t="s">
        <v>1380</v>
      </c>
      <c r="J267" t="s">
        <v>1415</v>
      </c>
      <c r="K267" t="s">
        <v>1426</v>
      </c>
    </row>
    <row r="268" spans="1:11" x14ac:dyDescent="0.3">
      <c r="A268" t="s">
        <v>1694</v>
      </c>
      <c r="B268" s="2">
        <v>45382</v>
      </c>
      <c r="C268" t="s">
        <v>79</v>
      </c>
      <c r="D268" t="s">
        <v>1012</v>
      </c>
      <c r="E268">
        <v>1</v>
      </c>
      <c r="F268">
        <v>40</v>
      </c>
      <c r="G268">
        <v>12.13</v>
      </c>
      <c r="H268" t="s">
        <v>1043</v>
      </c>
      <c r="I268" t="s">
        <v>1242</v>
      </c>
      <c r="J268" t="s">
        <v>1417</v>
      </c>
      <c r="K268" t="s">
        <v>1419</v>
      </c>
    </row>
    <row r="269" spans="1:11" x14ac:dyDescent="0.3">
      <c r="A269" t="s">
        <v>1695</v>
      </c>
      <c r="B269" s="2">
        <v>45382</v>
      </c>
      <c r="C269" t="s">
        <v>318</v>
      </c>
      <c r="D269" t="s">
        <v>1011</v>
      </c>
      <c r="E269">
        <v>4</v>
      </c>
      <c r="F269">
        <v>12</v>
      </c>
      <c r="G269">
        <v>3.9</v>
      </c>
      <c r="H269" t="s">
        <v>1153</v>
      </c>
      <c r="I269" t="s">
        <v>1352</v>
      </c>
      <c r="J269" t="s">
        <v>1414</v>
      </c>
      <c r="K269" t="s">
        <v>1427</v>
      </c>
    </row>
    <row r="270" spans="1:11" x14ac:dyDescent="0.3">
      <c r="A270" t="s">
        <v>1696</v>
      </c>
      <c r="B270" s="2">
        <v>45382</v>
      </c>
      <c r="C270" t="s">
        <v>443</v>
      </c>
      <c r="D270" t="s">
        <v>1015</v>
      </c>
      <c r="E270">
        <v>3</v>
      </c>
      <c r="F270">
        <v>10</v>
      </c>
      <c r="G270">
        <v>2.69</v>
      </c>
      <c r="H270" t="s">
        <v>1183</v>
      </c>
      <c r="I270" t="s">
        <v>1382</v>
      </c>
      <c r="J270" t="s">
        <v>1417</v>
      </c>
      <c r="K270" t="s">
        <v>1424</v>
      </c>
    </row>
    <row r="271" spans="1:11" x14ac:dyDescent="0.3">
      <c r="A271" t="s">
        <v>1697</v>
      </c>
      <c r="B271" s="2">
        <v>45382</v>
      </c>
      <c r="C271" t="s">
        <v>549</v>
      </c>
      <c r="D271" t="s">
        <v>1012</v>
      </c>
      <c r="E271">
        <v>3</v>
      </c>
      <c r="F271">
        <v>40</v>
      </c>
      <c r="G271">
        <v>12.8</v>
      </c>
      <c r="H271" t="s">
        <v>1107</v>
      </c>
      <c r="I271" t="s">
        <v>1306</v>
      </c>
      <c r="J271" t="s">
        <v>1414</v>
      </c>
      <c r="K271" t="s">
        <v>1421</v>
      </c>
    </row>
    <row r="272" spans="1:11" x14ac:dyDescent="0.3">
      <c r="A272" t="s">
        <v>1698</v>
      </c>
      <c r="B272" s="2">
        <v>45382</v>
      </c>
      <c r="C272" t="s">
        <v>904</v>
      </c>
      <c r="D272" t="s">
        <v>1014</v>
      </c>
      <c r="E272">
        <v>8</v>
      </c>
      <c r="F272">
        <v>15</v>
      </c>
      <c r="G272">
        <v>3.64</v>
      </c>
      <c r="H272" t="s">
        <v>1077</v>
      </c>
      <c r="I272" t="s">
        <v>1276</v>
      </c>
      <c r="J272" t="s">
        <v>1414</v>
      </c>
      <c r="K272" t="s">
        <v>1422</v>
      </c>
    </row>
    <row r="273" spans="1:11" x14ac:dyDescent="0.3">
      <c r="A273" t="s">
        <v>1699</v>
      </c>
      <c r="B273" s="2">
        <v>45382</v>
      </c>
      <c r="C273" t="s">
        <v>1002</v>
      </c>
      <c r="D273" t="s">
        <v>1015</v>
      </c>
      <c r="E273">
        <v>9</v>
      </c>
      <c r="F273">
        <v>10</v>
      </c>
      <c r="G273">
        <v>3.6</v>
      </c>
      <c r="H273" t="s">
        <v>1117</v>
      </c>
      <c r="I273" t="s">
        <v>1316</v>
      </c>
      <c r="J273" t="s">
        <v>1414</v>
      </c>
      <c r="K273" t="s">
        <v>1421</v>
      </c>
    </row>
    <row r="274" spans="1:11" x14ac:dyDescent="0.3">
      <c r="A274" t="s">
        <v>1700</v>
      </c>
      <c r="B274" s="2">
        <v>45383</v>
      </c>
      <c r="C274" t="s">
        <v>178</v>
      </c>
      <c r="D274" t="s">
        <v>1013</v>
      </c>
      <c r="E274">
        <v>7</v>
      </c>
      <c r="G274">
        <v>5.07</v>
      </c>
      <c r="H274" t="s">
        <v>1042</v>
      </c>
      <c r="I274" t="s">
        <v>1241</v>
      </c>
      <c r="J274" t="s">
        <v>1414</v>
      </c>
      <c r="K274" t="s">
        <v>1423</v>
      </c>
    </row>
    <row r="275" spans="1:11" x14ac:dyDescent="0.3">
      <c r="A275" t="s">
        <v>1701</v>
      </c>
      <c r="B275" s="2">
        <v>45383</v>
      </c>
      <c r="C275" t="s">
        <v>540</v>
      </c>
      <c r="D275" t="s">
        <v>1011</v>
      </c>
      <c r="E275">
        <v>3</v>
      </c>
      <c r="F275">
        <v>12</v>
      </c>
      <c r="G275">
        <v>3.17</v>
      </c>
      <c r="H275" t="s">
        <v>1197</v>
      </c>
      <c r="I275" t="s">
        <v>1396</v>
      </c>
      <c r="J275" t="s">
        <v>1414</v>
      </c>
      <c r="K275" t="s">
        <v>1422</v>
      </c>
    </row>
    <row r="276" spans="1:11" x14ac:dyDescent="0.3">
      <c r="A276" t="s">
        <v>1702</v>
      </c>
      <c r="B276" s="2">
        <v>45384</v>
      </c>
      <c r="C276" t="s">
        <v>608</v>
      </c>
      <c r="D276" t="s">
        <v>1011</v>
      </c>
      <c r="E276">
        <v>10</v>
      </c>
      <c r="F276">
        <v>12</v>
      </c>
      <c r="G276">
        <v>3.9</v>
      </c>
      <c r="H276" t="s">
        <v>1111</v>
      </c>
      <c r="I276" t="s">
        <v>1310</v>
      </c>
      <c r="J276" t="s">
        <v>1414</v>
      </c>
      <c r="K276" t="s">
        <v>1427</v>
      </c>
    </row>
    <row r="277" spans="1:11" x14ac:dyDescent="0.3">
      <c r="A277" t="s">
        <v>1703</v>
      </c>
      <c r="B277" s="2">
        <v>45384</v>
      </c>
      <c r="C277" t="s">
        <v>617</v>
      </c>
      <c r="D277" t="s">
        <v>1014</v>
      </c>
      <c r="E277">
        <v>8</v>
      </c>
      <c r="F277">
        <v>15</v>
      </c>
      <c r="G277">
        <v>4.9400000000000004</v>
      </c>
      <c r="H277" t="s">
        <v>1091</v>
      </c>
      <c r="I277" t="s">
        <v>1290</v>
      </c>
      <c r="J277" t="s">
        <v>1414</v>
      </c>
      <c r="K277" t="s">
        <v>1420</v>
      </c>
    </row>
    <row r="278" spans="1:11" x14ac:dyDescent="0.3">
      <c r="A278" t="s">
        <v>1704</v>
      </c>
      <c r="B278" s="2">
        <v>45384</v>
      </c>
      <c r="C278" t="s">
        <v>962</v>
      </c>
      <c r="D278" t="s">
        <v>1014</v>
      </c>
      <c r="E278">
        <v>1</v>
      </c>
      <c r="F278">
        <v>15</v>
      </c>
      <c r="G278">
        <v>5.04</v>
      </c>
      <c r="H278" t="s">
        <v>1179</v>
      </c>
      <c r="I278" t="s">
        <v>1378</v>
      </c>
      <c r="J278" t="s">
        <v>1414</v>
      </c>
      <c r="K278" t="s">
        <v>1423</v>
      </c>
    </row>
    <row r="279" spans="1:11" x14ac:dyDescent="0.3">
      <c r="A279" t="s">
        <v>1705</v>
      </c>
      <c r="B279" s="2">
        <v>45385</v>
      </c>
      <c r="C279" t="s">
        <v>323</v>
      </c>
      <c r="D279" t="s">
        <v>1012</v>
      </c>
      <c r="E279">
        <v>9</v>
      </c>
      <c r="F279">
        <v>40</v>
      </c>
      <c r="G279">
        <v>12.88</v>
      </c>
      <c r="H279" t="s">
        <v>1047</v>
      </c>
      <c r="I279" t="s">
        <v>1246</v>
      </c>
      <c r="J279" t="s">
        <v>1416</v>
      </c>
      <c r="K279" t="s">
        <v>1422</v>
      </c>
    </row>
    <row r="280" spans="1:11" x14ac:dyDescent="0.3">
      <c r="A280" t="s">
        <v>1706</v>
      </c>
      <c r="B280" s="2">
        <v>45385</v>
      </c>
      <c r="C280" t="s">
        <v>487</v>
      </c>
      <c r="D280" t="s">
        <v>1014</v>
      </c>
      <c r="E280">
        <v>2</v>
      </c>
      <c r="F280">
        <v>15</v>
      </c>
      <c r="G280">
        <v>5.45</v>
      </c>
      <c r="H280" t="s">
        <v>1072</v>
      </c>
      <c r="I280" t="s">
        <v>1271</v>
      </c>
      <c r="J280" t="s">
        <v>1416</v>
      </c>
      <c r="K280" t="s">
        <v>1420</v>
      </c>
    </row>
    <row r="281" spans="1:11" x14ac:dyDescent="0.3">
      <c r="A281" t="s">
        <v>1707</v>
      </c>
      <c r="B281" s="2">
        <v>45385</v>
      </c>
      <c r="C281" t="s">
        <v>821</v>
      </c>
      <c r="D281" t="s">
        <v>1011</v>
      </c>
      <c r="E281">
        <v>5</v>
      </c>
      <c r="F281">
        <v>12</v>
      </c>
      <c r="G281">
        <v>3.06</v>
      </c>
      <c r="H281" t="s">
        <v>1114</v>
      </c>
      <c r="I281" t="s">
        <v>1313</v>
      </c>
      <c r="J281" t="s">
        <v>1414</v>
      </c>
      <c r="K281" t="s">
        <v>1423</v>
      </c>
    </row>
    <row r="282" spans="1:11" x14ac:dyDescent="0.3">
      <c r="A282" t="s">
        <v>1708</v>
      </c>
      <c r="B282" s="2">
        <v>45386</v>
      </c>
      <c r="C282" t="s">
        <v>122</v>
      </c>
      <c r="D282" t="s">
        <v>1015</v>
      </c>
      <c r="E282">
        <v>9</v>
      </c>
      <c r="F282">
        <v>10</v>
      </c>
      <c r="G282">
        <v>2.23</v>
      </c>
      <c r="H282" t="s">
        <v>1099</v>
      </c>
      <c r="I282" t="s">
        <v>1298</v>
      </c>
      <c r="J282" t="s">
        <v>1416</v>
      </c>
      <c r="K282" t="s">
        <v>1423</v>
      </c>
    </row>
    <row r="283" spans="1:11" x14ac:dyDescent="0.3">
      <c r="A283" t="s">
        <v>1709</v>
      </c>
      <c r="B283" s="2">
        <v>45386</v>
      </c>
      <c r="C283" t="s">
        <v>343</v>
      </c>
      <c r="D283" t="s">
        <v>1013</v>
      </c>
      <c r="E283">
        <v>3</v>
      </c>
      <c r="F283">
        <v>25</v>
      </c>
      <c r="G283">
        <v>8.42</v>
      </c>
      <c r="H283" t="s">
        <v>1176</v>
      </c>
      <c r="I283" t="s">
        <v>1375</v>
      </c>
      <c r="J283" t="s">
        <v>1414</v>
      </c>
      <c r="K283" t="s">
        <v>1420</v>
      </c>
    </row>
    <row r="284" spans="1:11" x14ac:dyDescent="0.3">
      <c r="A284" t="s">
        <v>1710</v>
      </c>
      <c r="B284" s="2">
        <v>45386</v>
      </c>
      <c r="C284" t="s">
        <v>474</v>
      </c>
      <c r="D284" t="s">
        <v>1012</v>
      </c>
      <c r="E284">
        <v>10</v>
      </c>
      <c r="F284">
        <v>40</v>
      </c>
      <c r="G284">
        <v>12.79</v>
      </c>
      <c r="H284" t="s">
        <v>1198</v>
      </c>
      <c r="I284" t="s">
        <v>1397</v>
      </c>
      <c r="J284" t="s">
        <v>1415</v>
      </c>
      <c r="K284" t="s">
        <v>1426</v>
      </c>
    </row>
    <row r="285" spans="1:11" x14ac:dyDescent="0.3">
      <c r="A285" t="s">
        <v>1711</v>
      </c>
      <c r="B285" s="2">
        <v>45386</v>
      </c>
      <c r="C285" t="s">
        <v>841</v>
      </c>
      <c r="D285" t="s">
        <v>1015</v>
      </c>
      <c r="E285">
        <v>8</v>
      </c>
      <c r="F285">
        <v>10</v>
      </c>
      <c r="G285">
        <v>2.65</v>
      </c>
      <c r="H285" t="s">
        <v>1038</v>
      </c>
      <c r="I285" t="s">
        <v>1237</v>
      </c>
      <c r="J285" t="s">
        <v>1414</v>
      </c>
      <c r="K285" t="s">
        <v>1425</v>
      </c>
    </row>
    <row r="286" spans="1:11" x14ac:dyDescent="0.3">
      <c r="A286" t="s">
        <v>1712</v>
      </c>
      <c r="B286" s="2">
        <v>45387</v>
      </c>
      <c r="C286" t="s">
        <v>924</v>
      </c>
      <c r="D286" t="s">
        <v>1012</v>
      </c>
      <c r="E286">
        <v>5</v>
      </c>
      <c r="F286">
        <v>40</v>
      </c>
      <c r="G286">
        <v>8.31</v>
      </c>
      <c r="H286" t="s">
        <v>1151</v>
      </c>
      <c r="I286" t="s">
        <v>1350</v>
      </c>
      <c r="J286" t="s">
        <v>1416</v>
      </c>
      <c r="K286" t="s">
        <v>1423</v>
      </c>
    </row>
    <row r="287" spans="1:11" x14ac:dyDescent="0.3">
      <c r="A287" t="s">
        <v>1713</v>
      </c>
      <c r="B287" s="2">
        <v>45388</v>
      </c>
      <c r="C287" t="s">
        <v>22</v>
      </c>
      <c r="D287" t="s">
        <v>1012</v>
      </c>
      <c r="E287">
        <v>8</v>
      </c>
      <c r="F287">
        <v>40</v>
      </c>
      <c r="G287">
        <v>10.88</v>
      </c>
      <c r="H287" t="s">
        <v>1026</v>
      </c>
      <c r="I287" t="s">
        <v>1225</v>
      </c>
      <c r="J287" t="s">
        <v>1416</v>
      </c>
      <c r="K287" t="s">
        <v>1426</v>
      </c>
    </row>
    <row r="288" spans="1:11" x14ac:dyDescent="0.3">
      <c r="A288" t="s">
        <v>1714</v>
      </c>
      <c r="B288" s="2">
        <v>45388</v>
      </c>
      <c r="C288" t="s">
        <v>736</v>
      </c>
      <c r="D288" t="s">
        <v>1011</v>
      </c>
      <c r="E288">
        <v>6</v>
      </c>
      <c r="F288">
        <v>12</v>
      </c>
      <c r="G288">
        <v>4.78</v>
      </c>
      <c r="H288" t="s">
        <v>1111</v>
      </c>
      <c r="I288" t="s">
        <v>1310</v>
      </c>
      <c r="J288" t="s">
        <v>1416</v>
      </c>
      <c r="K288" t="s">
        <v>1427</v>
      </c>
    </row>
    <row r="289" spans="1:11" x14ac:dyDescent="0.3">
      <c r="A289" t="s">
        <v>1715</v>
      </c>
      <c r="B289" s="2">
        <v>45388</v>
      </c>
      <c r="C289" t="s">
        <v>997</v>
      </c>
      <c r="D289" t="s">
        <v>1013</v>
      </c>
      <c r="E289">
        <v>1</v>
      </c>
      <c r="F289">
        <v>25</v>
      </c>
      <c r="G289">
        <v>9.26</v>
      </c>
      <c r="H289" t="s">
        <v>1151</v>
      </c>
      <c r="I289" t="s">
        <v>1350</v>
      </c>
      <c r="J289" t="s">
        <v>1414</v>
      </c>
      <c r="K289" t="s">
        <v>1427</v>
      </c>
    </row>
    <row r="290" spans="1:11" x14ac:dyDescent="0.3">
      <c r="A290" t="s">
        <v>1716</v>
      </c>
      <c r="B290" s="2">
        <v>45389</v>
      </c>
      <c r="C290" t="s">
        <v>102</v>
      </c>
      <c r="D290" t="s">
        <v>1013</v>
      </c>
      <c r="E290">
        <v>9</v>
      </c>
      <c r="F290">
        <v>25</v>
      </c>
      <c r="G290">
        <v>8.39</v>
      </c>
      <c r="H290" t="s">
        <v>1086</v>
      </c>
      <c r="I290" t="s">
        <v>1285</v>
      </c>
      <c r="J290" t="s">
        <v>1416</v>
      </c>
      <c r="K290" t="s">
        <v>1420</v>
      </c>
    </row>
    <row r="291" spans="1:11" x14ac:dyDescent="0.3">
      <c r="A291" t="s">
        <v>1717</v>
      </c>
      <c r="B291" s="2">
        <v>45389</v>
      </c>
      <c r="C291" t="s">
        <v>256</v>
      </c>
      <c r="D291" t="s">
        <v>1013</v>
      </c>
      <c r="E291">
        <v>4</v>
      </c>
      <c r="F291">
        <v>25</v>
      </c>
      <c r="G291">
        <v>6.45</v>
      </c>
      <c r="H291" t="s">
        <v>1103</v>
      </c>
      <c r="I291" t="s">
        <v>1302</v>
      </c>
      <c r="J291" t="s">
        <v>1414</v>
      </c>
      <c r="K291" t="s">
        <v>1421</v>
      </c>
    </row>
    <row r="292" spans="1:11" x14ac:dyDescent="0.3">
      <c r="A292" t="s">
        <v>1718</v>
      </c>
      <c r="B292" s="2">
        <v>45389</v>
      </c>
      <c r="C292" t="s">
        <v>871</v>
      </c>
      <c r="D292" t="s">
        <v>1013</v>
      </c>
      <c r="E292">
        <v>4</v>
      </c>
      <c r="F292">
        <v>25</v>
      </c>
      <c r="G292">
        <v>8.35</v>
      </c>
      <c r="H292" t="s">
        <v>1126</v>
      </c>
      <c r="I292" t="s">
        <v>1325</v>
      </c>
      <c r="J292" t="s">
        <v>1414</v>
      </c>
      <c r="K292" t="s">
        <v>1425</v>
      </c>
    </row>
    <row r="293" spans="1:11" x14ac:dyDescent="0.3">
      <c r="A293" t="s">
        <v>1719</v>
      </c>
      <c r="B293" s="2">
        <v>45390</v>
      </c>
      <c r="C293" t="s">
        <v>162</v>
      </c>
      <c r="D293" t="s">
        <v>1014</v>
      </c>
      <c r="E293">
        <v>7</v>
      </c>
      <c r="F293">
        <v>15</v>
      </c>
      <c r="G293">
        <v>5.75</v>
      </c>
      <c r="H293" t="s">
        <v>1026</v>
      </c>
      <c r="I293" t="s">
        <v>1225</v>
      </c>
      <c r="J293" t="s">
        <v>1416</v>
      </c>
      <c r="K293" t="s">
        <v>1425</v>
      </c>
    </row>
    <row r="294" spans="1:11" x14ac:dyDescent="0.3">
      <c r="A294" t="s">
        <v>1720</v>
      </c>
      <c r="B294" s="2">
        <v>45390</v>
      </c>
      <c r="C294" t="s">
        <v>350</v>
      </c>
      <c r="D294" t="s">
        <v>1011</v>
      </c>
      <c r="E294">
        <v>7</v>
      </c>
      <c r="F294">
        <v>12</v>
      </c>
      <c r="G294">
        <v>3.53</v>
      </c>
      <c r="H294" t="s">
        <v>1136</v>
      </c>
      <c r="I294" t="s">
        <v>1335</v>
      </c>
      <c r="J294" t="s">
        <v>1415</v>
      </c>
      <c r="K294" t="s">
        <v>1425</v>
      </c>
    </row>
    <row r="295" spans="1:11" x14ac:dyDescent="0.3">
      <c r="A295" t="s">
        <v>1721</v>
      </c>
      <c r="B295" s="2">
        <v>45390</v>
      </c>
      <c r="C295" t="s">
        <v>541</v>
      </c>
      <c r="D295" t="s">
        <v>1013</v>
      </c>
      <c r="E295">
        <v>9</v>
      </c>
      <c r="F295">
        <v>25</v>
      </c>
      <c r="G295">
        <v>5.36</v>
      </c>
      <c r="H295" t="s">
        <v>1077</v>
      </c>
      <c r="I295" t="s">
        <v>1276</v>
      </c>
      <c r="J295" t="s">
        <v>1414</v>
      </c>
      <c r="K295" t="s">
        <v>1419</v>
      </c>
    </row>
    <row r="296" spans="1:11" x14ac:dyDescent="0.3">
      <c r="A296" t="s">
        <v>1722</v>
      </c>
      <c r="B296" s="2">
        <v>45390</v>
      </c>
      <c r="C296" t="s">
        <v>604</v>
      </c>
      <c r="D296" t="s">
        <v>1015</v>
      </c>
      <c r="E296">
        <v>8</v>
      </c>
      <c r="F296">
        <v>10</v>
      </c>
      <c r="G296">
        <v>3.52</v>
      </c>
      <c r="H296" t="s">
        <v>1157</v>
      </c>
      <c r="I296" t="s">
        <v>1356</v>
      </c>
      <c r="J296" t="s">
        <v>1414</v>
      </c>
      <c r="K296" t="s">
        <v>1426</v>
      </c>
    </row>
    <row r="297" spans="1:11" x14ac:dyDescent="0.3">
      <c r="A297" t="s">
        <v>1723</v>
      </c>
      <c r="B297" s="2">
        <v>45391</v>
      </c>
      <c r="C297" t="s">
        <v>221</v>
      </c>
      <c r="D297" t="s">
        <v>1015</v>
      </c>
      <c r="E297">
        <v>10</v>
      </c>
      <c r="F297">
        <v>10</v>
      </c>
      <c r="G297">
        <v>2.86</v>
      </c>
      <c r="H297" t="s">
        <v>1069</v>
      </c>
      <c r="I297" t="s">
        <v>1268</v>
      </c>
      <c r="J297" t="s">
        <v>1414</v>
      </c>
      <c r="K297" t="s">
        <v>1422</v>
      </c>
    </row>
    <row r="298" spans="1:11" x14ac:dyDescent="0.3">
      <c r="A298" t="s">
        <v>1724</v>
      </c>
      <c r="B298" s="2">
        <v>45391</v>
      </c>
      <c r="C298" t="s">
        <v>632</v>
      </c>
      <c r="D298" t="s">
        <v>1015</v>
      </c>
      <c r="E298">
        <v>3</v>
      </c>
      <c r="F298">
        <v>10</v>
      </c>
      <c r="G298">
        <v>2.5299999999999998</v>
      </c>
      <c r="H298" t="s">
        <v>1059</v>
      </c>
      <c r="I298" t="s">
        <v>1258</v>
      </c>
      <c r="J298" t="s">
        <v>1414</v>
      </c>
      <c r="K298" t="s">
        <v>1427</v>
      </c>
    </row>
    <row r="299" spans="1:11" x14ac:dyDescent="0.3">
      <c r="A299" t="s">
        <v>1725</v>
      </c>
      <c r="B299" s="2">
        <v>45391</v>
      </c>
      <c r="C299" t="s">
        <v>727</v>
      </c>
      <c r="D299" t="s">
        <v>1015</v>
      </c>
      <c r="E299">
        <v>2</v>
      </c>
      <c r="F299">
        <v>10</v>
      </c>
      <c r="G299">
        <v>3.58</v>
      </c>
      <c r="H299" t="s">
        <v>1177</v>
      </c>
      <c r="I299" t="s">
        <v>1376</v>
      </c>
      <c r="J299" t="s">
        <v>1416</v>
      </c>
      <c r="K299" t="s">
        <v>1421</v>
      </c>
    </row>
    <row r="300" spans="1:11" x14ac:dyDescent="0.3">
      <c r="A300" t="s">
        <v>1726</v>
      </c>
      <c r="B300" s="2">
        <v>45392</v>
      </c>
      <c r="C300" t="s">
        <v>481</v>
      </c>
      <c r="D300" t="s">
        <v>1014</v>
      </c>
      <c r="E300">
        <v>10</v>
      </c>
      <c r="F300">
        <v>15</v>
      </c>
      <c r="G300">
        <v>5.89</v>
      </c>
      <c r="H300" t="s">
        <v>1194</v>
      </c>
      <c r="I300" t="s">
        <v>1393</v>
      </c>
      <c r="J300" t="s">
        <v>1416</v>
      </c>
      <c r="K300" t="s">
        <v>1419</v>
      </c>
    </row>
    <row r="301" spans="1:11" x14ac:dyDescent="0.3">
      <c r="A301" t="s">
        <v>1727</v>
      </c>
      <c r="B301" s="2">
        <v>45392</v>
      </c>
      <c r="C301" t="s">
        <v>515</v>
      </c>
      <c r="D301" t="s">
        <v>1013</v>
      </c>
      <c r="E301">
        <v>3</v>
      </c>
      <c r="F301">
        <v>25</v>
      </c>
      <c r="G301">
        <v>5.6</v>
      </c>
      <c r="H301" t="s">
        <v>1204</v>
      </c>
      <c r="I301" t="s">
        <v>1403</v>
      </c>
      <c r="J301" t="s">
        <v>1414</v>
      </c>
      <c r="K301" t="s">
        <v>1426</v>
      </c>
    </row>
    <row r="302" spans="1:11" x14ac:dyDescent="0.3">
      <c r="A302" t="s">
        <v>1728</v>
      </c>
      <c r="B302" s="2">
        <v>45392</v>
      </c>
      <c r="C302" t="s">
        <v>773</v>
      </c>
      <c r="D302" t="s">
        <v>1015</v>
      </c>
      <c r="E302">
        <v>4</v>
      </c>
      <c r="F302">
        <v>10</v>
      </c>
      <c r="G302">
        <v>2.4300000000000002</v>
      </c>
      <c r="H302" t="s">
        <v>1075</v>
      </c>
      <c r="I302" t="s">
        <v>1274</v>
      </c>
      <c r="J302" t="s">
        <v>1414</v>
      </c>
      <c r="K302" t="s">
        <v>1419</v>
      </c>
    </row>
    <row r="303" spans="1:11" x14ac:dyDescent="0.3">
      <c r="A303" t="s">
        <v>1729</v>
      </c>
      <c r="B303" s="2">
        <v>45393</v>
      </c>
      <c r="C303" t="s">
        <v>374</v>
      </c>
      <c r="D303" t="s">
        <v>1012</v>
      </c>
      <c r="E303">
        <v>3</v>
      </c>
      <c r="F303">
        <v>40</v>
      </c>
      <c r="G303">
        <v>15.83</v>
      </c>
      <c r="H303" t="s">
        <v>1101</v>
      </c>
      <c r="I303" t="s">
        <v>1300</v>
      </c>
      <c r="J303" t="s">
        <v>1414</v>
      </c>
      <c r="K303" t="s">
        <v>1426</v>
      </c>
    </row>
    <row r="304" spans="1:11" x14ac:dyDescent="0.3">
      <c r="A304" t="s">
        <v>1730</v>
      </c>
      <c r="B304" s="2">
        <v>45394</v>
      </c>
      <c r="C304" t="s">
        <v>107</v>
      </c>
      <c r="D304" t="s">
        <v>1012</v>
      </c>
      <c r="E304">
        <v>4</v>
      </c>
      <c r="F304">
        <v>40</v>
      </c>
      <c r="G304">
        <v>8.26</v>
      </c>
      <c r="H304" t="s">
        <v>1089</v>
      </c>
      <c r="I304" t="s">
        <v>1288</v>
      </c>
      <c r="J304" t="s">
        <v>1415</v>
      </c>
      <c r="K304" t="s">
        <v>1424</v>
      </c>
    </row>
    <row r="305" spans="1:11" x14ac:dyDescent="0.3">
      <c r="A305" t="s">
        <v>1731</v>
      </c>
      <c r="B305" s="2">
        <v>45394</v>
      </c>
      <c r="C305" t="s">
        <v>252</v>
      </c>
      <c r="D305" t="s">
        <v>1012</v>
      </c>
      <c r="E305">
        <v>2</v>
      </c>
      <c r="F305">
        <v>40</v>
      </c>
      <c r="G305">
        <v>8.09</v>
      </c>
      <c r="H305" t="s">
        <v>1075</v>
      </c>
      <c r="I305" t="s">
        <v>1274</v>
      </c>
      <c r="J305" t="s">
        <v>1415</v>
      </c>
      <c r="K305" t="s">
        <v>1420</v>
      </c>
    </row>
    <row r="306" spans="1:11" x14ac:dyDescent="0.3">
      <c r="A306" t="s">
        <v>1732</v>
      </c>
      <c r="B306" s="2">
        <v>45394</v>
      </c>
      <c r="C306" t="s">
        <v>582</v>
      </c>
      <c r="D306" t="s">
        <v>1012</v>
      </c>
      <c r="E306">
        <v>10</v>
      </c>
      <c r="F306">
        <v>40</v>
      </c>
      <c r="G306">
        <v>8.0399999999999991</v>
      </c>
      <c r="H306" t="s">
        <v>1051</v>
      </c>
      <c r="I306" t="s">
        <v>1250</v>
      </c>
      <c r="J306" t="s">
        <v>1414</v>
      </c>
      <c r="K306" t="s">
        <v>1420</v>
      </c>
    </row>
    <row r="307" spans="1:11" x14ac:dyDescent="0.3">
      <c r="A307" t="s">
        <v>1733</v>
      </c>
      <c r="B307" s="2">
        <v>45395</v>
      </c>
      <c r="C307" t="s">
        <v>14</v>
      </c>
      <c r="D307" t="s">
        <v>1013</v>
      </c>
      <c r="E307">
        <v>8</v>
      </c>
      <c r="F307">
        <v>25</v>
      </c>
      <c r="G307">
        <v>5.87</v>
      </c>
      <c r="H307" t="s">
        <v>1019</v>
      </c>
      <c r="I307" t="s">
        <v>1218</v>
      </c>
      <c r="J307" t="s">
        <v>1414</v>
      </c>
      <c r="K307" t="s">
        <v>1420</v>
      </c>
    </row>
    <row r="308" spans="1:11" x14ac:dyDescent="0.3">
      <c r="A308" t="s">
        <v>1734</v>
      </c>
      <c r="B308" s="2">
        <v>45395</v>
      </c>
      <c r="C308" t="s">
        <v>526</v>
      </c>
      <c r="D308" t="s">
        <v>1014</v>
      </c>
      <c r="E308">
        <v>1</v>
      </c>
      <c r="F308">
        <v>15</v>
      </c>
      <c r="G308">
        <v>5.9</v>
      </c>
      <c r="H308" t="s">
        <v>1157</v>
      </c>
      <c r="I308" t="s">
        <v>1356</v>
      </c>
      <c r="J308" t="s">
        <v>1414</v>
      </c>
      <c r="K308" t="s">
        <v>1425</v>
      </c>
    </row>
    <row r="309" spans="1:11" x14ac:dyDescent="0.3">
      <c r="A309" t="s">
        <v>1735</v>
      </c>
      <c r="B309" s="2">
        <v>45395</v>
      </c>
      <c r="C309" t="s">
        <v>581</v>
      </c>
      <c r="D309" t="s">
        <v>1012</v>
      </c>
      <c r="E309">
        <v>3</v>
      </c>
      <c r="F309">
        <v>40</v>
      </c>
      <c r="G309">
        <v>14.85</v>
      </c>
      <c r="H309" t="s">
        <v>1094</v>
      </c>
      <c r="I309" t="s">
        <v>1293</v>
      </c>
      <c r="J309" t="s">
        <v>1415</v>
      </c>
      <c r="K309" t="s">
        <v>1424</v>
      </c>
    </row>
    <row r="310" spans="1:11" x14ac:dyDescent="0.3">
      <c r="A310" t="s">
        <v>1736</v>
      </c>
      <c r="B310" s="2">
        <v>45396</v>
      </c>
      <c r="C310" t="s">
        <v>413</v>
      </c>
      <c r="D310" t="s">
        <v>1012</v>
      </c>
      <c r="E310">
        <v>4</v>
      </c>
      <c r="F310">
        <v>40</v>
      </c>
      <c r="G310">
        <v>15.39</v>
      </c>
      <c r="H310" t="s">
        <v>1071</v>
      </c>
      <c r="I310" t="s">
        <v>1270</v>
      </c>
      <c r="J310" t="s">
        <v>1416</v>
      </c>
      <c r="K310" t="s">
        <v>1425</v>
      </c>
    </row>
    <row r="311" spans="1:11" x14ac:dyDescent="0.3">
      <c r="A311" t="s">
        <v>1737</v>
      </c>
      <c r="B311" s="2">
        <v>45396</v>
      </c>
      <c r="C311" t="s">
        <v>862</v>
      </c>
      <c r="D311" t="s">
        <v>1011</v>
      </c>
      <c r="E311">
        <v>2</v>
      </c>
      <c r="F311">
        <v>12</v>
      </c>
      <c r="G311">
        <v>3.33</v>
      </c>
      <c r="H311" t="s">
        <v>1113</v>
      </c>
      <c r="I311" t="s">
        <v>1312</v>
      </c>
      <c r="J311" t="s">
        <v>1414</v>
      </c>
      <c r="K311" t="s">
        <v>1420</v>
      </c>
    </row>
    <row r="312" spans="1:11" x14ac:dyDescent="0.3">
      <c r="A312" t="s">
        <v>1738</v>
      </c>
      <c r="B312" s="2">
        <v>45396</v>
      </c>
      <c r="C312" t="s">
        <v>927</v>
      </c>
      <c r="D312" t="s">
        <v>1012</v>
      </c>
      <c r="E312">
        <v>8</v>
      </c>
      <c r="F312">
        <v>40</v>
      </c>
      <c r="G312">
        <v>8.81</v>
      </c>
      <c r="H312" t="s">
        <v>1193</v>
      </c>
      <c r="I312" t="s">
        <v>1392</v>
      </c>
      <c r="J312" t="s">
        <v>1414</v>
      </c>
      <c r="K312" t="s">
        <v>1421</v>
      </c>
    </row>
    <row r="313" spans="1:11" x14ac:dyDescent="0.3">
      <c r="A313" t="s">
        <v>1739</v>
      </c>
      <c r="B313" s="2">
        <v>45397</v>
      </c>
      <c r="C313" t="s">
        <v>167</v>
      </c>
      <c r="D313" t="s">
        <v>1012</v>
      </c>
      <c r="E313">
        <v>5</v>
      </c>
      <c r="F313">
        <v>40</v>
      </c>
      <c r="G313">
        <v>15.08</v>
      </c>
      <c r="H313" t="s">
        <v>1079</v>
      </c>
      <c r="I313" t="s">
        <v>1278</v>
      </c>
      <c r="J313" t="s">
        <v>1416</v>
      </c>
      <c r="K313" t="s">
        <v>1418</v>
      </c>
    </row>
    <row r="314" spans="1:11" x14ac:dyDescent="0.3">
      <c r="A314" t="s">
        <v>1740</v>
      </c>
      <c r="B314" s="2">
        <v>45397</v>
      </c>
      <c r="C314" t="s">
        <v>409</v>
      </c>
      <c r="D314" t="s">
        <v>1012</v>
      </c>
      <c r="E314">
        <v>8</v>
      </c>
      <c r="F314">
        <v>40</v>
      </c>
      <c r="G314">
        <v>11.5</v>
      </c>
      <c r="H314" t="s">
        <v>1103</v>
      </c>
      <c r="I314" t="s">
        <v>1302</v>
      </c>
      <c r="J314" t="s">
        <v>1415</v>
      </c>
      <c r="K314" t="s">
        <v>1426</v>
      </c>
    </row>
    <row r="315" spans="1:11" x14ac:dyDescent="0.3">
      <c r="A315" t="s">
        <v>1741</v>
      </c>
      <c r="B315" s="2">
        <v>45397</v>
      </c>
      <c r="C315" t="s">
        <v>1005</v>
      </c>
      <c r="D315" t="s">
        <v>1015</v>
      </c>
      <c r="E315">
        <v>9</v>
      </c>
      <c r="F315">
        <v>10</v>
      </c>
      <c r="G315">
        <v>2.65</v>
      </c>
      <c r="H315" t="s">
        <v>1034</v>
      </c>
      <c r="I315" t="s">
        <v>1233</v>
      </c>
      <c r="J315" t="s">
        <v>1414</v>
      </c>
      <c r="K315" t="s">
        <v>1425</v>
      </c>
    </row>
    <row r="316" spans="1:11" x14ac:dyDescent="0.3">
      <c r="A316" t="s">
        <v>1742</v>
      </c>
      <c r="B316" s="2">
        <v>45398</v>
      </c>
      <c r="C316" t="s">
        <v>424</v>
      </c>
      <c r="D316" t="s">
        <v>1015</v>
      </c>
      <c r="E316">
        <v>2</v>
      </c>
      <c r="F316">
        <v>10</v>
      </c>
      <c r="G316">
        <v>3.22</v>
      </c>
      <c r="H316" t="s">
        <v>1163</v>
      </c>
      <c r="I316" t="s">
        <v>1362</v>
      </c>
      <c r="J316" t="s">
        <v>1414</v>
      </c>
      <c r="K316" t="s">
        <v>1421</v>
      </c>
    </row>
    <row r="317" spans="1:11" x14ac:dyDescent="0.3">
      <c r="A317" t="s">
        <v>1743</v>
      </c>
      <c r="B317" s="2">
        <v>45398</v>
      </c>
      <c r="C317" t="s">
        <v>989</v>
      </c>
      <c r="D317" t="s">
        <v>1013</v>
      </c>
      <c r="E317">
        <v>6</v>
      </c>
      <c r="F317">
        <v>25</v>
      </c>
      <c r="G317">
        <v>7.37</v>
      </c>
      <c r="H317" t="s">
        <v>1166</v>
      </c>
      <c r="I317" t="s">
        <v>1365</v>
      </c>
      <c r="J317" t="s">
        <v>1416</v>
      </c>
      <c r="K317" t="s">
        <v>1420</v>
      </c>
    </row>
    <row r="318" spans="1:11" x14ac:dyDescent="0.3">
      <c r="A318" t="s">
        <v>1744</v>
      </c>
      <c r="B318" s="2">
        <v>45399</v>
      </c>
      <c r="C318" t="s">
        <v>37</v>
      </c>
      <c r="D318" t="s">
        <v>1011</v>
      </c>
      <c r="E318">
        <v>5</v>
      </c>
      <c r="F318">
        <v>12</v>
      </c>
      <c r="G318">
        <v>2.5499999999999998</v>
      </c>
      <c r="H318" t="s">
        <v>1039</v>
      </c>
      <c r="I318" t="s">
        <v>1238</v>
      </c>
      <c r="J318" t="s">
        <v>1416</v>
      </c>
      <c r="K318" t="s">
        <v>1418</v>
      </c>
    </row>
    <row r="319" spans="1:11" x14ac:dyDescent="0.3">
      <c r="A319" t="s">
        <v>1745</v>
      </c>
      <c r="B319" s="2">
        <v>45399</v>
      </c>
      <c r="C319" t="s">
        <v>194</v>
      </c>
      <c r="D319" t="s">
        <v>1013</v>
      </c>
      <c r="E319">
        <v>4</v>
      </c>
      <c r="G319">
        <v>6.2</v>
      </c>
      <c r="H319" t="s">
        <v>1109</v>
      </c>
      <c r="I319" t="s">
        <v>1308</v>
      </c>
      <c r="J319" t="s">
        <v>1416</v>
      </c>
      <c r="K319" t="s">
        <v>1420</v>
      </c>
    </row>
    <row r="320" spans="1:11" x14ac:dyDescent="0.3">
      <c r="A320" t="s">
        <v>1746</v>
      </c>
      <c r="B320" s="2">
        <v>45399</v>
      </c>
      <c r="C320" t="s">
        <v>894</v>
      </c>
      <c r="D320" t="s">
        <v>1013</v>
      </c>
      <c r="E320">
        <v>4</v>
      </c>
      <c r="F320">
        <v>25</v>
      </c>
      <c r="G320">
        <v>7.53</v>
      </c>
      <c r="H320" t="s">
        <v>1137</v>
      </c>
      <c r="I320" t="s">
        <v>1336</v>
      </c>
      <c r="J320" t="s">
        <v>1414</v>
      </c>
      <c r="K320" t="s">
        <v>1419</v>
      </c>
    </row>
    <row r="321" spans="1:11" x14ac:dyDescent="0.3">
      <c r="A321" t="s">
        <v>1747</v>
      </c>
      <c r="B321" s="2">
        <v>45400</v>
      </c>
      <c r="C321" t="s">
        <v>230</v>
      </c>
      <c r="D321" t="s">
        <v>1013</v>
      </c>
      <c r="E321">
        <v>1</v>
      </c>
      <c r="F321">
        <v>25</v>
      </c>
      <c r="G321">
        <v>7.07</v>
      </c>
      <c r="H321" t="s">
        <v>1102</v>
      </c>
      <c r="I321" t="s">
        <v>1301</v>
      </c>
      <c r="J321" t="s">
        <v>1415</v>
      </c>
      <c r="K321" t="s">
        <v>1421</v>
      </c>
    </row>
    <row r="322" spans="1:11" x14ac:dyDescent="0.3">
      <c r="A322" t="s">
        <v>1748</v>
      </c>
      <c r="B322" s="2">
        <v>45401</v>
      </c>
      <c r="C322" t="s">
        <v>348</v>
      </c>
      <c r="D322" t="s">
        <v>1015</v>
      </c>
      <c r="E322">
        <v>7</v>
      </c>
      <c r="F322">
        <v>10</v>
      </c>
      <c r="G322">
        <v>3.53</v>
      </c>
      <c r="H322" t="s">
        <v>1177</v>
      </c>
      <c r="I322" t="s">
        <v>1376</v>
      </c>
      <c r="J322" t="s">
        <v>1414</v>
      </c>
      <c r="K322" t="s">
        <v>1421</v>
      </c>
    </row>
    <row r="323" spans="1:11" x14ac:dyDescent="0.3">
      <c r="A323" t="s">
        <v>1749</v>
      </c>
      <c r="B323" s="2">
        <v>45401</v>
      </c>
      <c r="C323" t="s">
        <v>580</v>
      </c>
      <c r="D323" t="s">
        <v>1012</v>
      </c>
      <c r="E323">
        <v>7</v>
      </c>
      <c r="F323">
        <v>40</v>
      </c>
      <c r="G323">
        <v>8.4</v>
      </c>
      <c r="H323" t="s">
        <v>1046</v>
      </c>
      <c r="I323" t="s">
        <v>1245</v>
      </c>
      <c r="J323" t="s">
        <v>1414</v>
      </c>
      <c r="K323" t="s">
        <v>1418</v>
      </c>
    </row>
    <row r="324" spans="1:11" x14ac:dyDescent="0.3">
      <c r="A324" t="s">
        <v>1750</v>
      </c>
      <c r="B324" s="2">
        <v>45401</v>
      </c>
      <c r="C324" t="s">
        <v>929</v>
      </c>
      <c r="D324" t="s">
        <v>1011</v>
      </c>
      <c r="E324">
        <v>7</v>
      </c>
      <c r="F324">
        <v>12</v>
      </c>
      <c r="G324">
        <v>4.59</v>
      </c>
      <c r="H324" t="s">
        <v>1170</v>
      </c>
      <c r="I324" t="s">
        <v>1369</v>
      </c>
      <c r="J324" t="s">
        <v>1414</v>
      </c>
      <c r="K324" t="s">
        <v>1427</v>
      </c>
    </row>
    <row r="325" spans="1:11" x14ac:dyDescent="0.3">
      <c r="A325" t="s">
        <v>1751</v>
      </c>
      <c r="B325" s="2">
        <v>45402</v>
      </c>
      <c r="C325" t="s">
        <v>69</v>
      </c>
      <c r="D325" t="s">
        <v>1011</v>
      </c>
      <c r="E325">
        <v>9</v>
      </c>
      <c r="F325">
        <v>12</v>
      </c>
      <c r="G325">
        <v>3.18</v>
      </c>
      <c r="H325" t="s">
        <v>1054</v>
      </c>
      <c r="I325" t="s">
        <v>1253</v>
      </c>
      <c r="J325" t="s">
        <v>1414</v>
      </c>
      <c r="K325" t="s">
        <v>1422</v>
      </c>
    </row>
    <row r="326" spans="1:11" x14ac:dyDescent="0.3">
      <c r="A326" t="s">
        <v>1752</v>
      </c>
      <c r="B326" s="2">
        <v>45402</v>
      </c>
      <c r="C326" t="s">
        <v>236</v>
      </c>
      <c r="D326" t="s">
        <v>1015</v>
      </c>
      <c r="E326">
        <v>8</v>
      </c>
      <c r="G326">
        <v>2.5499999999999998</v>
      </c>
      <c r="H326" t="s">
        <v>1122</v>
      </c>
      <c r="I326" t="s">
        <v>1321</v>
      </c>
      <c r="J326" t="s">
        <v>1416</v>
      </c>
      <c r="K326" t="s">
        <v>1424</v>
      </c>
    </row>
    <row r="327" spans="1:11" x14ac:dyDescent="0.3">
      <c r="A327" t="s">
        <v>1753</v>
      </c>
      <c r="B327" s="2">
        <v>45402</v>
      </c>
      <c r="C327" t="s">
        <v>875</v>
      </c>
      <c r="D327" t="s">
        <v>1013</v>
      </c>
      <c r="E327">
        <v>1</v>
      </c>
      <c r="F327">
        <v>25</v>
      </c>
      <c r="G327">
        <v>6.87</v>
      </c>
      <c r="H327" t="s">
        <v>1160</v>
      </c>
      <c r="I327" t="s">
        <v>1359</v>
      </c>
      <c r="J327" t="s">
        <v>1414</v>
      </c>
      <c r="K327" t="s">
        <v>1422</v>
      </c>
    </row>
    <row r="328" spans="1:11" x14ac:dyDescent="0.3">
      <c r="A328" t="s">
        <v>1754</v>
      </c>
      <c r="B328" s="2">
        <v>45403</v>
      </c>
      <c r="C328" t="s">
        <v>354</v>
      </c>
      <c r="D328" t="s">
        <v>1012</v>
      </c>
      <c r="E328">
        <v>2</v>
      </c>
      <c r="F328">
        <v>40</v>
      </c>
      <c r="G328">
        <v>14.17</v>
      </c>
      <c r="H328" t="s">
        <v>1135</v>
      </c>
      <c r="I328" t="s">
        <v>1334</v>
      </c>
      <c r="J328" t="s">
        <v>1414</v>
      </c>
      <c r="K328" t="s">
        <v>1420</v>
      </c>
    </row>
    <row r="329" spans="1:11" x14ac:dyDescent="0.3">
      <c r="A329" t="s">
        <v>1755</v>
      </c>
      <c r="B329" s="2">
        <v>45403</v>
      </c>
      <c r="C329" t="s">
        <v>501</v>
      </c>
      <c r="D329" t="s">
        <v>1013</v>
      </c>
      <c r="E329">
        <v>4</v>
      </c>
      <c r="F329">
        <v>25</v>
      </c>
      <c r="G329">
        <v>6.54</v>
      </c>
      <c r="H329" t="s">
        <v>1057</v>
      </c>
      <c r="I329" t="s">
        <v>1256</v>
      </c>
      <c r="J329" t="s">
        <v>1415</v>
      </c>
      <c r="K329" t="s">
        <v>1427</v>
      </c>
    </row>
    <row r="330" spans="1:11" x14ac:dyDescent="0.3">
      <c r="A330" t="s">
        <v>1756</v>
      </c>
      <c r="B330" s="2">
        <v>45403</v>
      </c>
      <c r="C330" t="s">
        <v>676</v>
      </c>
      <c r="D330" t="s">
        <v>1012</v>
      </c>
      <c r="E330">
        <v>9</v>
      </c>
      <c r="F330">
        <v>40</v>
      </c>
      <c r="G330">
        <v>13.64</v>
      </c>
      <c r="H330" t="s">
        <v>1075</v>
      </c>
      <c r="I330" t="s">
        <v>1274</v>
      </c>
      <c r="J330" t="s">
        <v>1414</v>
      </c>
      <c r="K330" t="s">
        <v>1419</v>
      </c>
    </row>
    <row r="331" spans="1:11" x14ac:dyDescent="0.3">
      <c r="A331" t="s">
        <v>1757</v>
      </c>
      <c r="B331" s="2">
        <v>45404</v>
      </c>
      <c r="C331" t="s">
        <v>42</v>
      </c>
      <c r="D331" t="s">
        <v>1013</v>
      </c>
      <c r="E331">
        <v>3</v>
      </c>
      <c r="F331">
        <v>25</v>
      </c>
      <c r="G331">
        <v>9.17</v>
      </c>
      <c r="H331" t="s">
        <v>1042</v>
      </c>
      <c r="I331" t="s">
        <v>1241</v>
      </c>
      <c r="J331" t="s">
        <v>1416</v>
      </c>
      <c r="K331" t="s">
        <v>1420</v>
      </c>
    </row>
    <row r="332" spans="1:11" x14ac:dyDescent="0.3">
      <c r="A332" t="s">
        <v>1758</v>
      </c>
      <c r="B332" s="2">
        <v>45404</v>
      </c>
      <c r="C332" t="s">
        <v>170</v>
      </c>
      <c r="D332" t="s">
        <v>1013</v>
      </c>
      <c r="E332">
        <v>9</v>
      </c>
      <c r="F332">
        <v>25</v>
      </c>
      <c r="G332">
        <v>7.13</v>
      </c>
      <c r="H332" t="s">
        <v>1076</v>
      </c>
      <c r="I332" t="s">
        <v>1275</v>
      </c>
      <c r="J332" t="s">
        <v>1414</v>
      </c>
      <c r="K332" t="s">
        <v>1421</v>
      </c>
    </row>
    <row r="333" spans="1:11" x14ac:dyDescent="0.3">
      <c r="A333" t="s">
        <v>1759</v>
      </c>
      <c r="B333" s="2">
        <v>45404</v>
      </c>
      <c r="C333" t="s">
        <v>179</v>
      </c>
      <c r="D333" t="s">
        <v>1014</v>
      </c>
      <c r="E333">
        <v>5</v>
      </c>
      <c r="F333">
        <v>15</v>
      </c>
      <c r="G333">
        <v>4.1100000000000003</v>
      </c>
      <c r="H333" t="s">
        <v>1125</v>
      </c>
      <c r="I333" t="s">
        <v>1324</v>
      </c>
      <c r="J333" t="s">
        <v>1414</v>
      </c>
      <c r="K333" t="s">
        <v>1422</v>
      </c>
    </row>
    <row r="334" spans="1:11" x14ac:dyDescent="0.3">
      <c r="A334" t="s">
        <v>1760</v>
      </c>
      <c r="B334" s="2">
        <v>45404</v>
      </c>
      <c r="C334" t="s">
        <v>868</v>
      </c>
      <c r="D334" t="s">
        <v>1013</v>
      </c>
      <c r="E334">
        <v>5</v>
      </c>
      <c r="F334">
        <v>25</v>
      </c>
      <c r="G334">
        <v>8.42</v>
      </c>
      <c r="H334" t="s">
        <v>1016</v>
      </c>
      <c r="I334" t="s">
        <v>1215</v>
      </c>
      <c r="J334" t="s">
        <v>1414</v>
      </c>
      <c r="K334" t="s">
        <v>1425</v>
      </c>
    </row>
    <row r="335" spans="1:11" x14ac:dyDescent="0.3">
      <c r="A335" t="s">
        <v>1761</v>
      </c>
      <c r="B335" s="2">
        <v>45405</v>
      </c>
      <c r="C335" t="s">
        <v>521</v>
      </c>
      <c r="D335" t="s">
        <v>1011</v>
      </c>
      <c r="E335">
        <v>5</v>
      </c>
      <c r="F335">
        <v>12</v>
      </c>
      <c r="G335">
        <v>3.23</v>
      </c>
      <c r="H335" t="s">
        <v>1205</v>
      </c>
      <c r="I335" t="s">
        <v>1404</v>
      </c>
      <c r="J335" t="s">
        <v>1414</v>
      </c>
      <c r="K335" t="s">
        <v>1420</v>
      </c>
    </row>
    <row r="336" spans="1:11" x14ac:dyDescent="0.3">
      <c r="A336" t="s">
        <v>1762</v>
      </c>
      <c r="B336" s="2">
        <v>45405</v>
      </c>
      <c r="C336" t="s">
        <v>940</v>
      </c>
      <c r="D336" t="s">
        <v>1011</v>
      </c>
      <c r="E336">
        <v>3</v>
      </c>
      <c r="F336">
        <v>12</v>
      </c>
      <c r="G336">
        <v>2.87</v>
      </c>
      <c r="H336" t="s">
        <v>1171</v>
      </c>
      <c r="I336" t="s">
        <v>1370</v>
      </c>
      <c r="J336" t="s">
        <v>1414</v>
      </c>
      <c r="K336" t="s">
        <v>1424</v>
      </c>
    </row>
    <row r="337" spans="1:11" x14ac:dyDescent="0.3">
      <c r="A337" t="s">
        <v>1763</v>
      </c>
      <c r="B337" s="2">
        <v>45405</v>
      </c>
      <c r="C337" t="s">
        <v>956</v>
      </c>
      <c r="D337" t="s">
        <v>1012</v>
      </c>
      <c r="E337">
        <v>9</v>
      </c>
      <c r="F337">
        <v>40</v>
      </c>
      <c r="G337">
        <v>12.44</v>
      </c>
      <c r="H337" t="s">
        <v>1197</v>
      </c>
      <c r="I337" t="s">
        <v>1396</v>
      </c>
      <c r="J337" t="s">
        <v>1414</v>
      </c>
      <c r="K337" t="s">
        <v>1424</v>
      </c>
    </row>
    <row r="338" spans="1:11" x14ac:dyDescent="0.3">
      <c r="A338" t="s">
        <v>1764</v>
      </c>
      <c r="B338" s="2">
        <v>45406</v>
      </c>
      <c r="C338" t="s">
        <v>191</v>
      </c>
      <c r="D338" t="s">
        <v>1011</v>
      </c>
      <c r="E338">
        <v>1</v>
      </c>
      <c r="F338">
        <v>12</v>
      </c>
      <c r="G338">
        <v>2.86</v>
      </c>
      <c r="H338" t="s">
        <v>1136</v>
      </c>
      <c r="I338" t="s">
        <v>1335</v>
      </c>
      <c r="J338" t="s">
        <v>1417</v>
      </c>
      <c r="K338" t="s">
        <v>1421</v>
      </c>
    </row>
    <row r="339" spans="1:11" x14ac:dyDescent="0.3">
      <c r="A339" t="s">
        <v>1765</v>
      </c>
      <c r="B339" s="2">
        <v>45407</v>
      </c>
      <c r="C339" t="s">
        <v>282</v>
      </c>
      <c r="D339" t="s">
        <v>1015</v>
      </c>
      <c r="E339">
        <v>2</v>
      </c>
      <c r="F339">
        <v>10</v>
      </c>
      <c r="G339">
        <v>3.23</v>
      </c>
      <c r="H339" t="s">
        <v>1144</v>
      </c>
      <c r="I339" t="s">
        <v>1343</v>
      </c>
      <c r="J339" t="s">
        <v>1416</v>
      </c>
      <c r="K339" t="s">
        <v>1427</v>
      </c>
    </row>
    <row r="340" spans="1:11" x14ac:dyDescent="0.3">
      <c r="A340" t="s">
        <v>1766</v>
      </c>
      <c r="B340" s="2">
        <v>45407</v>
      </c>
      <c r="C340" t="s">
        <v>985</v>
      </c>
      <c r="D340" t="s">
        <v>1012</v>
      </c>
      <c r="E340">
        <v>6</v>
      </c>
      <c r="F340">
        <v>40</v>
      </c>
      <c r="G340">
        <v>13.49</v>
      </c>
      <c r="H340" t="s">
        <v>1090</v>
      </c>
      <c r="I340" t="s">
        <v>1289</v>
      </c>
      <c r="J340" t="s">
        <v>1414</v>
      </c>
      <c r="K340" t="s">
        <v>1426</v>
      </c>
    </row>
    <row r="341" spans="1:11" x14ac:dyDescent="0.3">
      <c r="A341" t="s">
        <v>1767</v>
      </c>
      <c r="B341" s="2">
        <v>45408</v>
      </c>
      <c r="C341" t="s">
        <v>265</v>
      </c>
      <c r="D341" t="s">
        <v>1014</v>
      </c>
      <c r="E341">
        <v>8</v>
      </c>
      <c r="F341">
        <v>15</v>
      </c>
      <c r="G341">
        <v>3.88</v>
      </c>
      <c r="H341" t="s">
        <v>1041</v>
      </c>
      <c r="I341" t="s">
        <v>1240</v>
      </c>
      <c r="J341" t="s">
        <v>1416</v>
      </c>
      <c r="K341" t="s">
        <v>1427</v>
      </c>
    </row>
    <row r="342" spans="1:11" x14ac:dyDescent="0.3">
      <c r="A342" t="s">
        <v>1768</v>
      </c>
      <c r="B342" s="2">
        <v>45408</v>
      </c>
      <c r="C342" t="s">
        <v>677</v>
      </c>
      <c r="D342" t="s">
        <v>1013</v>
      </c>
      <c r="E342">
        <v>3</v>
      </c>
      <c r="F342">
        <v>25</v>
      </c>
      <c r="G342">
        <v>6.73</v>
      </c>
      <c r="H342" t="s">
        <v>1043</v>
      </c>
      <c r="I342" t="s">
        <v>1242</v>
      </c>
      <c r="J342" t="s">
        <v>1414</v>
      </c>
      <c r="K342" t="s">
        <v>1418</v>
      </c>
    </row>
    <row r="343" spans="1:11" x14ac:dyDescent="0.3">
      <c r="A343" t="s">
        <v>1769</v>
      </c>
      <c r="B343" s="2">
        <v>45408</v>
      </c>
      <c r="C343" t="s">
        <v>1006</v>
      </c>
      <c r="D343" t="s">
        <v>1011</v>
      </c>
      <c r="E343">
        <v>3</v>
      </c>
      <c r="F343">
        <v>12</v>
      </c>
      <c r="G343">
        <v>4.47</v>
      </c>
      <c r="H343" t="s">
        <v>1177</v>
      </c>
      <c r="I343" t="s">
        <v>1376</v>
      </c>
      <c r="J343" t="s">
        <v>1416</v>
      </c>
      <c r="K343" t="s">
        <v>1426</v>
      </c>
    </row>
    <row r="344" spans="1:11" x14ac:dyDescent="0.3">
      <c r="A344" t="s">
        <v>1770</v>
      </c>
      <c r="B344" s="2">
        <v>45409</v>
      </c>
      <c r="C344" t="s">
        <v>523</v>
      </c>
      <c r="D344" t="s">
        <v>1011</v>
      </c>
      <c r="E344">
        <v>6</v>
      </c>
      <c r="F344">
        <v>12</v>
      </c>
      <c r="G344">
        <v>3.76</v>
      </c>
      <c r="H344" t="s">
        <v>1087</v>
      </c>
      <c r="I344" t="s">
        <v>1286</v>
      </c>
      <c r="J344" t="s">
        <v>1417</v>
      </c>
      <c r="K344" t="s">
        <v>1423</v>
      </c>
    </row>
    <row r="345" spans="1:11" x14ac:dyDescent="0.3">
      <c r="A345" t="s">
        <v>1771</v>
      </c>
      <c r="B345" s="2">
        <v>45409</v>
      </c>
      <c r="C345" t="s">
        <v>749</v>
      </c>
      <c r="D345" t="s">
        <v>1011</v>
      </c>
      <c r="E345">
        <v>10</v>
      </c>
      <c r="F345">
        <v>12</v>
      </c>
      <c r="G345">
        <v>4.42</v>
      </c>
      <c r="H345" t="s">
        <v>1132</v>
      </c>
      <c r="I345" t="s">
        <v>1331</v>
      </c>
      <c r="J345" t="s">
        <v>1414</v>
      </c>
      <c r="K345" t="s">
        <v>1419</v>
      </c>
    </row>
    <row r="346" spans="1:11" x14ac:dyDescent="0.3">
      <c r="A346" t="s">
        <v>1772</v>
      </c>
      <c r="B346" s="2">
        <v>45409</v>
      </c>
      <c r="C346" t="s">
        <v>949</v>
      </c>
      <c r="D346" t="s">
        <v>1015</v>
      </c>
      <c r="E346">
        <v>7</v>
      </c>
      <c r="F346">
        <v>10</v>
      </c>
      <c r="G346">
        <v>2.29</v>
      </c>
      <c r="H346" t="s">
        <v>1191</v>
      </c>
      <c r="I346" t="s">
        <v>1390</v>
      </c>
      <c r="J346" t="s">
        <v>1416</v>
      </c>
      <c r="K346" t="s">
        <v>1420</v>
      </c>
    </row>
    <row r="347" spans="1:11" x14ac:dyDescent="0.3">
      <c r="A347" t="s">
        <v>1773</v>
      </c>
      <c r="B347" s="2">
        <v>45410</v>
      </c>
      <c r="C347" t="s">
        <v>146</v>
      </c>
      <c r="D347" t="s">
        <v>1014</v>
      </c>
      <c r="E347">
        <v>6</v>
      </c>
      <c r="F347">
        <v>15</v>
      </c>
      <c r="G347">
        <v>5.4</v>
      </c>
      <c r="H347" t="s">
        <v>1118</v>
      </c>
      <c r="I347" t="s">
        <v>1317</v>
      </c>
      <c r="J347" t="s">
        <v>1414</v>
      </c>
      <c r="K347" t="s">
        <v>1425</v>
      </c>
    </row>
    <row r="348" spans="1:11" x14ac:dyDescent="0.3">
      <c r="A348" t="s">
        <v>1774</v>
      </c>
      <c r="B348" s="2">
        <v>45410</v>
      </c>
      <c r="C348" t="s">
        <v>211</v>
      </c>
      <c r="D348" t="s">
        <v>1012</v>
      </c>
      <c r="E348">
        <v>7</v>
      </c>
      <c r="F348">
        <v>40</v>
      </c>
      <c r="G348">
        <v>9.5</v>
      </c>
      <c r="H348" t="s">
        <v>1144</v>
      </c>
      <c r="I348" t="s">
        <v>1343</v>
      </c>
      <c r="J348" t="s">
        <v>1415</v>
      </c>
      <c r="K348" t="s">
        <v>1419</v>
      </c>
    </row>
    <row r="349" spans="1:11" x14ac:dyDescent="0.3">
      <c r="A349" t="s">
        <v>1775</v>
      </c>
      <c r="B349" s="2">
        <v>45410</v>
      </c>
      <c r="C349" t="s">
        <v>267</v>
      </c>
      <c r="D349" t="s">
        <v>1012</v>
      </c>
      <c r="E349">
        <v>7</v>
      </c>
      <c r="F349">
        <v>40</v>
      </c>
      <c r="G349">
        <v>13.33</v>
      </c>
      <c r="H349" t="s">
        <v>1133</v>
      </c>
      <c r="I349" t="s">
        <v>1332</v>
      </c>
      <c r="J349" t="s">
        <v>1416</v>
      </c>
      <c r="K349" t="s">
        <v>1425</v>
      </c>
    </row>
    <row r="350" spans="1:11" x14ac:dyDescent="0.3">
      <c r="A350" t="s">
        <v>1776</v>
      </c>
      <c r="B350" s="2">
        <v>45410</v>
      </c>
      <c r="C350" t="s">
        <v>326</v>
      </c>
      <c r="D350" t="s">
        <v>1012</v>
      </c>
      <c r="E350">
        <v>9</v>
      </c>
      <c r="F350">
        <v>40</v>
      </c>
      <c r="G350">
        <v>15.98</v>
      </c>
      <c r="H350" t="s">
        <v>1101</v>
      </c>
      <c r="I350" t="s">
        <v>1300</v>
      </c>
      <c r="J350" t="s">
        <v>1417</v>
      </c>
      <c r="K350" t="s">
        <v>1421</v>
      </c>
    </row>
    <row r="351" spans="1:11" x14ac:dyDescent="0.3">
      <c r="A351" t="s">
        <v>1777</v>
      </c>
      <c r="B351" s="2">
        <v>45410</v>
      </c>
      <c r="C351" t="s">
        <v>503</v>
      </c>
      <c r="D351" t="s">
        <v>1013</v>
      </c>
      <c r="E351">
        <v>3</v>
      </c>
      <c r="F351">
        <v>25</v>
      </c>
      <c r="G351">
        <v>8.76</v>
      </c>
      <c r="H351" t="s">
        <v>1176</v>
      </c>
      <c r="I351" t="s">
        <v>1375</v>
      </c>
      <c r="J351" t="s">
        <v>1416</v>
      </c>
      <c r="K351" t="s">
        <v>1422</v>
      </c>
    </row>
    <row r="352" spans="1:11" x14ac:dyDescent="0.3">
      <c r="A352" t="s">
        <v>1778</v>
      </c>
      <c r="B352" s="2">
        <v>45410</v>
      </c>
      <c r="C352" t="s">
        <v>1003</v>
      </c>
      <c r="D352" t="s">
        <v>1013</v>
      </c>
      <c r="E352">
        <v>2</v>
      </c>
      <c r="F352">
        <v>25</v>
      </c>
      <c r="G352">
        <v>7.85</v>
      </c>
      <c r="H352" t="s">
        <v>1183</v>
      </c>
      <c r="I352" t="s">
        <v>1382</v>
      </c>
      <c r="J352" t="s">
        <v>1414</v>
      </c>
      <c r="K352" t="s">
        <v>1424</v>
      </c>
    </row>
    <row r="353" spans="1:11" x14ac:dyDescent="0.3">
      <c r="A353" t="s">
        <v>1779</v>
      </c>
      <c r="B353" s="2">
        <v>45411</v>
      </c>
      <c r="C353" t="s">
        <v>103</v>
      </c>
      <c r="D353" t="s">
        <v>1014</v>
      </c>
      <c r="E353">
        <v>10</v>
      </c>
      <c r="F353">
        <v>15</v>
      </c>
      <c r="G353">
        <v>3.96</v>
      </c>
      <c r="H353" t="s">
        <v>1027</v>
      </c>
      <c r="I353" t="s">
        <v>1226</v>
      </c>
      <c r="J353" t="s">
        <v>1414</v>
      </c>
      <c r="K353" t="s">
        <v>1420</v>
      </c>
    </row>
    <row r="354" spans="1:11" x14ac:dyDescent="0.3">
      <c r="A354" t="s">
        <v>1780</v>
      </c>
      <c r="B354" s="2">
        <v>45411</v>
      </c>
      <c r="C354" t="s">
        <v>161</v>
      </c>
      <c r="D354" t="s">
        <v>1012</v>
      </c>
      <c r="E354">
        <v>3</v>
      </c>
      <c r="F354">
        <v>40</v>
      </c>
      <c r="G354">
        <v>12.56</v>
      </c>
      <c r="H354" t="s">
        <v>1123</v>
      </c>
      <c r="I354" t="s">
        <v>1322</v>
      </c>
      <c r="J354" t="s">
        <v>1414</v>
      </c>
      <c r="K354" t="s">
        <v>1425</v>
      </c>
    </row>
    <row r="355" spans="1:11" x14ac:dyDescent="0.3">
      <c r="A355" t="s">
        <v>1781</v>
      </c>
      <c r="B355" s="2">
        <v>45411</v>
      </c>
      <c r="C355" t="s">
        <v>983</v>
      </c>
      <c r="D355" t="s">
        <v>1015</v>
      </c>
      <c r="E355">
        <v>5</v>
      </c>
      <c r="F355">
        <v>10</v>
      </c>
      <c r="G355">
        <v>2.34</v>
      </c>
      <c r="H355" t="s">
        <v>1136</v>
      </c>
      <c r="I355" t="s">
        <v>1335</v>
      </c>
      <c r="J355" t="s">
        <v>1414</v>
      </c>
      <c r="K355" t="s">
        <v>1423</v>
      </c>
    </row>
    <row r="356" spans="1:11" x14ac:dyDescent="0.3">
      <c r="A356" t="s">
        <v>1782</v>
      </c>
      <c r="B356" s="2">
        <v>45412</v>
      </c>
      <c r="C356" t="s">
        <v>258</v>
      </c>
      <c r="D356" t="s">
        <v>1012</v>
      </c>
      <c r="E356">
        <v>5</v>
      </c>
      <c r="F356">
        <v>40</v>
      </c>
      <c r="G356">
        <v>15.01</v>
      </c>
      <c r="H356" t="s">
        <v>1123</v>
      </c>
      <c r="I356" t="s">
        <v>1322</v>
      </c>
      <c r="J356" t="s">
        <v>1415</v>
      </c>
      <c r="K356" t="s">
        <v>1427</v>
      </c>
    </row>
    <row r="357" spans="1:11" x14ac:dyDescent="0.3">
      <c r="A357" t="s">
        <v>1783</v>
      </c>
      <c r="B357" s="2">
        <v>45412</v>
      </c>
      <c r="C357" t="s">
        <v>615</v>
      </c>
      <c r="D357" t="s">
        <v>1013</v>
      </c>
      <c r="E357">
        <v>3</v>
      </c>
      <c r="F357">
        <v>25</v>
      </c>
      <c r="G357">
        <v>5.86</v>
      </c>
      <c r="H357" t="s">
        <v>1121</v>
      </c>
      <c r="I357" t="s">
        <v>1320</v>
      </c>
      <c r="J357" t="s">
        <v>1414</v>
      </c>
      <c r="K357" t="s">
        <v>1422</v>
      </c>
    </row>
    <row r="358" spans="1:11" x14ac:dyDescent="0.3">
      <c r="A358" t="s">
        <v>1784</v>
      </c>
      <c r="B358" s="2">
        <v>45412</v>
      </c>
      <c r="C358" t="s">
        <v>958</v>
      </c>
      <c r="D358" t="s">
        <v>1012</v>
      </c>
      <c r="E358">
        <v>10</v>
      </c>
      <c r="F358">
        <v>40</v>
      </c>
      <c r="G358">
        <v>12.59</v>
      </c>
      <c r="H358" t="s">
        <v>1026</v>
      </c>
      <c r="I358" t="s">
        <v>1225</v>
      </c>
      <c r="J358" t="s">
        <v>1414</v>
      </c>
      <c r="K358" t="s">
        <v>1419</v>
      </c>
    </row>
    <row r="359" spans="1:11" x14ac:dyDescent="0.3">
      <c r="A359" t="s">
        <v>1785</v>
      </c>
      <c r="B359" s="2">
        <v>45414</v>
      </c>
      <c r="C359" t="s">
        <v>222</v>
      </c>
      <c r="D359" t="s">
        <v>1013</v>
      </c>
      <c r="E359">
        <v>2</v>
      </c>
      <c r="F359">
        <v>25</v>
      </c>
      <c r="G359">
        <v>8.5500000000000007</v>
      </c>
      <c r="H359" t="s">
        <v>1146</v>
      </c>
      <c r="I359" t="s">
        <v>1345</v>
      </c>
      <c r="J359" t="s">
        <v>1416</v>
      </c>
      <c r="K359" t="s">
        <v>1426</v>
      </c>
    </row>
    <row r="360" spans="1:11" x14ac:dyDescent="0.3">
      <c r="A360" t="s">
        <v>1786</v>
      </c>
      <c r="B360" s="2">
        <v>45414</v>
      </c>
      <c r="C360" t="s">
        <v>569</v>
      </c>
      <c r="D360" t="s">
        <v>1011</v>
      </c>
      <c r="E360">
        <v>1</v>
      </c>
      <c r="F360">
        <v>12</v>
      </c>
      <c r="G360">
        <v>3</v>
      </c>
      <c r="H360" t="s">
        <v>1209</v>
      </c>
      <c r="I360" t="s">
        <v>1408</v>
      </c>
      <c r="J360" t="s">
        <v>1414</v>
      </c>
      <c r="K360" t="s">
        <v>1422</v>
      </c>
    </row>
    <row r="361" spans="1:11" x14ac:dyDescent="0.3">
      <c r="A361" t="s">
        <v>1787</v>
      </c>
      <c r="B361" s="2">
        <v>45414</v>
      </c>
      <c r="C361" t="s">
        <v>585</v>
      </c>
      <c r="D361" t="s">
        <v>1015</v>
      </c>
      <c r="E361">
        <v>7</v>
      </c>
      <c r="F361">
        <v>10</v>
      </c>
      <c r="G361">
        <v>3.06</v>
      </c>
      <c r="H361" t="s">
        <v>1210</v>
      </c>
      <c r="I361" t="s">
        <v>1409</v>
      </c>
      <c r="J361" t="s">
        <v>1414</v>
      </c>
      <c r="K361" t="s">
        <v>1426</v>
      </c>
    </row>
    <row r="362" spans="1:11" x14ac:dyDescent="0.3">
      <c r="A362" t="s">
        <v>1788</v>
      </c>
      <c r="B362" s="2">
        <v>45414</v>
      </c>
      <c r="C362" t="s">
        <v>751</v>
      </c>
      <c r="D362" t="s">
        <v>1012</v>
      </c>
      <c r="E362">
        <v>9</v>
      </c>
      <c r="F362">
        <v>40</v>
      </c>
      <c r="G362">
        <v>9.19</v>
      </c>
      <c r="H362" t="s">
        <v>1088</v>
      </c>
      <c r="I362" t="s">
        <v>1287</v>
      </c>
      <c r="J362" t="s">
        <v>1416</v>
      </c>
      <c r="K362" t="s">
        <v>1418</v>
      </c>
    </row>
    <row r="363" spans="1:11" x14ac:dyDescent="0.3">
      <c r="A363" t="s">
        <v>1789</v>
      </c>
      <c r="B363" s="2">
        <v>45415</v>
      </c>
      <c r="C363" t="s">
        <v>327</v>
      </c>
      <c r="D363" t="s">
        <v>1012</v>
      </c>
      <c r="E363">
        <v>4</v>
      </c>
      <c r="F363">
        <v>40</v>
      </c>
      <c r="G363">
        <v>13.33</v>
      </c>
      <c r="H363" t="s">
        <v>1173</v>
      </c>
      <c r="I363" t="s">
        <v>1372</v>
      </c>
      <c r="J363" t="s">
        <v>1417</v>
      </c>
      <c r="K363" t="s">
        <v>1426</v>
      </c>
    </row>
    <row r="364" spans="1:11" x14ac:dyDescent="0.3">
      <c r="A364" t="s">
        <v>1790</v>
      </c>
      <c r="B364" s="2">
        <v>45415</v>
      </c>
      <c r="C364" t="s">
        <v>342</v>
      </c>
      <c r="D364" t="s">
        <v>1012</v>
      </c>
      <c r="E364">
        <v>1</v>
      </c>
      <c r="F364">
        <v>40</v>
      </c>
      <c r="G364">
        <v>9.2200000000000006</v>
      </c>
      <c r="H364" t="s">
        <v>1081</v>
      </c>
      <c r="I364" t="s">
        <v>1280</v>
      </c>
      <c r="J364" t="s">
        <v>1414</v>
      </c>
      <c r="K364" t="s">
        <v>1419</v>
      </c>
    </row>
    <row r="365" spans="1:11" x14ac:dyDescent="0.3">
      <c r="A365" t="s">
        <v>1791</v>
      </c>
      <c r="B365" s="2">
        <v>45415</v>
      </c>
      <c r="C365" t="s">
        <v>382</v>
      </c>
      <c r="D365" t="s">
        <v>1013</v>
      </c>
      <c r="E365">
        <v>7</v>
      </c>
      <c r="F365">
        <v>25</v>
      </c>
      <c r="G365">
        <v>7.3</v>
      </c>
      <c r="H365" t="s">
        <v>1183</v>
      </c>
      <c r="I365" t="s">
        <v>1382</v>
      </c>
      <c r="J365" t="s">
        <v>1414</v>
      </c>
      <c r="K365" t="s">
        <v>1419</v>
      </c>
    </row>
    <row r="366" spans="1:11" x14ac:dyDescent="0.3">
      <c r="A366" t="s">
        <v>1792</v>
      </c>
      <c r="B366" s="2">
        <v>45415</v>
      </c>
      <c r="C366" t="s">
        <v>452</v>
      </c>
      <c r="D366" t="s">
        <v>1014</v>
      </c>
      <c r="E366">
        <v>4</v>
      </c>
      <c r="F366">
        <v>15</v>
      </c>
      <c r="G366">
        <v>3.43</v>
      </c>
      <c r="H366" t="s">
        <v>1183</v>
      </c>
      <c r="I366" t="s">
        <v>1382</v>
      </c>
      <c r="J366" t="s">
        <v>1414</v>
      </c>
      <c r="K366" t="s">
        <v>1421</v>
      </c>
    </row>
    <row r="367" spans="1:11" x14ac:dyDescent="0.3">
      <c r="A367" t="s">
        <v>1793</v>
      </c>
      <c r="B367" s="2">
        <v>45415</v>
      </c>
      <c r="C367" t="s">
        <v>567</v>
      </c>
      <c r="D367" t="s">
        <v>1011</v>
      </c>
      <c r="E367">
        <v>5</v>
      </c>
      <c r="F367">
        <v>12</v>
      </c>
      <c r="G367">
        <v>3.51</v>
      </c>
      <c r="H367" t="s">
        <v>1034</v>
      </c>
      <c r="I367" t="s">
        <v>1233</v>
      </c>
      <c r="J367" t="s">
        <v>1415</v>
      </c>
      <c r="K367" t="s">
        <v>1421</v>
      </c>
    </row>
    <row r="368" spans="1:11" x14ac:dyDescent="0.3">
      <c r="A368" t="s">
        <v>1794</v>
      </c>
      <c r="B368" s="2">
        <v>45415</v>
      </c>
      <c r="C368" t="s">
        <v>846</v>
      </c>
      <c r="D368" t="s">
        <v>1014</v>
      </c>
      <c r="E368">
        <v>8</v>
      </c>
      <c r="G368">
        <v>4.95</v>
      </c>
      <c r="H368" t="s">
        <v>1031</v>
      </c>
      <c r="I368" t="s">
        <v>1230</v>
      </c>
      <c r="J368" t="s">
        <v>1414</v>
      </c>
      <c r="K368" t="s">
        <v>1427</v>
      </c>
    </row>
    <row r="369" spans="1:11" x14ac:dyDescent="0.3">
      <c r="A369" t="s">
        <v>1795</v>
      </c>
      <c r="B369" s="2">
        <v>45416</v>
      </c>
      <c r="C369" t="s">
        <v>40</v>
      </c>
      <c r="D369" t="s">
        <v>1014</v>
      </c>
      <c r="E369">
        <v>1</v>
      </c>
      <c r="F369">
        <v>15</v>
      </c>
      <c r="G369">
        <v>4</v>
      </c>
      <c r="H369" t="s">
        <v>1020</v>
      </c>
      <c r="I369" t="s">
        <v>1219</v>
      </c>
      <c r="J369" t="s">
        <v>1415</v>
      </c>
      <c r="K369" t="s">
        <v>1424</v>
      </c>
    </row>
    <row r="370" spans="1:11" x14ac:dyDescent="0.3">
      <c r="A370" t="s">
        <v>1796</v>
      </c>
      <c r="B370" s="2">
        <v>45416</v>
      </c>
      <c r="C370" t="s">
        <v>740</v>
      </c>
      <c r="D370" t="s">
        <v>1013</v>
      </c>
      <c r="E370">
        <v>3</v>
      </c>
      <c r="F370">
        <v>25</v>
      </c>
      <c r="G370">
        <v>5.04</v>
      </c>
      <c r="H370" t="s">
        <v>1146</v>
      </c>
      <c r="I370" t="s">
        <v>1345</v>
      </c>
      <c r="J370" t="s">
        <v>1416</v>
      </c>
      <c r="K370" t="s">
        <v>1424</v>
      </c>
    </row>
    <row r="371" spans="1:11" x14ac:dyDescent="0.3">
      <c r="A371" t="s">
        <v>1797</v>
      </c>
      <c r="B371" s="2">
        <v>45416</v>
      </c>
      <c r="C371" t="s">
        <v>835</v>
      </c>
      <c r="D371" t="s">
        <v>1011</v>
      </c>
      <c r="E371">
        <v>3</v>
      </c>
      <c r="F371">
        <v>12</v>
      </c>
      <c r="G371">
        <v>4.1399999999999997</v>
      </c>
      <c r="H371" t="s">
        <v>1038</v>
      </c>
      <c r="I371" t="s">
        <v>1237</v>
      </c>
      <c r="J371" t="s">
        <v>1416</v>
      </c>
      <c r="K371" t="s">
        <v>1425</v>
      </c>
    </row>
    <row r="372" spans="1:11" x14ac:dyDescent="0.3">
      <c r="A372" t="s">
        <v>1798</v>
      </c>
      <c r="B372" s="2">
        <v>45417</v>
      </c>
      <c r="C372" t="s">
        <v>168</v>
      </c>
      <c r="D372" t="s">
        <v>1013</v>
      </c>
      <c r="E372">
        <v>2</v>
      </c>
      <c r="F372">
        <v>25</v>
      </c>
      <c r="G372">
        <v>9.6199999999999992</v>
      </c>
      <c r="H372" t="s">
        <v>1037</v>
      </c>
      <c r="I372" t="s">
        <v>1236</v>
      </c>
      <c r="J372" t="s">
        <v>1416</v>
      </c>
      <c r="K372" t="s">
        <v>1422</v>
      </c>
    </row>
    <row r="373" spans="1:11" x14ac:dyDescent="0.3">
      <c r="A373" t="s">
        <v>1799</v>
      </c>
      <c r="B373" s="2">
        <v>45417</v>
      </c>
      <c r="C373" t="s">
        <v>302</v>
      </c>
      <c r="D373" t="s">
        <v>1012</v>
      </c>
      <c r="E373">
        <v>6</v>
      </c>
      <c r="F373">
        <v>40</v>
      </c>
      <c r="G373">
        <v>15.42</v>
      </c>
      <c r="H373" t="s">
        <v>1043</v>
      </c>
      <c r="I373" t="s">
        <v>1242</v>
      </c>
      <c r="J373" t="s">
        <v>1414</v>
      </c>
      <c r="K373" t="s">
        <v>1422</v>
      </c>
    </row>
    <row r="374" spans="1:11" x14ac:dyDescent="0.3">
      <c r="A374" t="s">
        <v>1800</v>
      </c>
      <c r="B374" s="2">
        <v>45417</v>
      </c>
      <c r="C374" t="s">
        <v>610</v>
      </c>
      <c r="D374" t="s">
        <v>1015</v>
      </c>
      <c r="E374">
        <v>9</v>
      </c>
      <c r="G374">
        <v>3.13</v>
      </c>
      <c r="H374" t="s">
        <v>1121</v>
      </c>
      <c r="I374" t="s">
        <v>1320</v>
      </c>
      <c r="J374" t="s">
        <v>1414</v>
      </c>
      <c r="K374" t="s">
        <v>1419</v>
      </c>
    </row>
    <row r="375" spans="1:11" x14ac:dyDescent="0.3">
      <c r="A375" t="s">
        <v>1801</v>
      </c>
      <c r="B375" s="2">
        <v>45417</v>
      </c>
      <c r="C375" t="s">
        <v>972</v>
      </c>
      <c r="D375" t="s">
        <v>1014</v>
      </c>
      <c r="E375">
        <v>10</v>
      </c>
      <c r="F375">
        <v>15</v>
      </c>
      <c r="G375">
        <v>4.9800000000000004</v>
      </c>
      <c r="H375" t="s">
        <v>1034</v>
      </c>
      <c r="I375" t="s">
        <v>1233</v>
      </c>
      <c r="J375" t="s">
        <v>1414</v>
      </c>
      <c r="K375" t="s">
        <v>1419</v>
      </c>
    </row>
    <row r="376" spans="1:11" x14ac:dyDescent="0.3">
      <c r="A376" t="s">
        <v>1802</v>
      </c>
      <c r="B376" s="2">
        <v>45418</v>
      </c>
      <c r="C376" t="s">
        <v>44</v>
      </c>
      <c r="D376" t="s">
        <v>1013</v>
      </c>
      <c r="E376">
        <v>2</v>
      </c>
      <c r="F376">
        <v>25</v>
      </c>
      <c r="G376">
        <v>9.25</v>
      </c>
      <c r="H376" t="s">
        <v>1043</v>
      </c>
      <c r="I376" t="s">
        <v>1242</v>
      </c>
      <c r="J376" t="s">
        <v>1415</v>
      </c>
      <c r="K376" t="s">
        <v>1420</v>
      </c>
    </row>
    <row r="377" spans="1:11" x14ac:dyDescent="0.3">
      <c r="A377" t="s">
        <v>1803</v>
      </c>
      <c r="B377" s="2">
        <v>45419</v>
      </c>
      <c r="C377" t="s">
        <v>12</v>
      </c>
      <c r="D377" t="s">
        <v>1011</v>
      </c>
      <c r="E377">
        <v>4</v>
      </c>
      <c r="F377">
        <v>12</v>
      </c>
      <c r="G377">
        <v>4.3600000000000003</v>
      </c>
      <c r="H377" t="s">
        <v>1017</v>
      </c>
      <c r="I377" t="s">
        <v>1216</v>
      </c>
      <c r="J377" t="s">
        <v>1415</v>
      </c>
      <c r="K377" t="s">
        <v>1419</v>
      </c>
    </row>
    <row r="378" spans="1:11" x14ac:dyDescent="0.3">
      <c r="A378" t="s">
        <v>1804</v>
      </c>
      <c r="B378" s="2">
        <v>45419</v>
      </c>
      <c r="C378" t="s">
        <v>71</v>
      </c>
      <c r="D378" t="s">
        <v>1013</v>
      </c>
      <c r="E378">
        <v>7</v>
      </c>
      <c r="F378">
        <v>25</v>
      </c>
      <c r="G378">
        <v>5.6</v>
      </c>
      <c r="H378" t="s">
        <v>1065</v>
      </c>
      <c r="I378" t="s">
        <v>1264</v>
      </c>
      <c r="J378" t="s">
        <v>1416</v>
      </c>
      <c r="K378" t="s">
        <v>1420</v>
      </c>
    </row>
    <row r="379" spans="1:11" x14ac:dyDescent="0.3">
      <c r="A379" t="s">
        <v>1805</v>
      </c>
      <c r="B379" s="2">
        <v>45419</v>
      </c>
      <c r="C379" t="s">
        <v>584</v>
      </c>
      <c r="D379" t="s">
        <v>1012</v>
      </c>
      <c r="E379">
        <v>5</v>
      </c>
      <c r="F379">
        <v>40</v>
      </c>
      <c r="G379">
        <v>13.32</v>
      </c>
      <c r="H379" t="s">
        <v>1125</v>
      </c>
      <c r="I379" t="s">
        <v>1324</v>
      </c>
      <c r="J379" t="s">
        <v>1414</v>
      </c>
      <c r="K379" t="s">
        <v>1421</v>
      </c>
    </row>
    <row r="380" spans="1:11" x14ac:dyDescent="0.3">
      <c r="A380" t="s">
        <v>1806</v>
      </c>
      <c r="B380" s="2">
        <v>45419</v>
      </c>
      <c r="C380" t="s">
        <v>633</v>
      </c>
      <c r="D380" t="s">
        <v>1011</v>
      </c>
      <c r="E380">
        <v>7</v>
      </c>
      <c r="F380">
        <v>12</v>
      </c>
      <c r="G380">
        <v>3.05</v>
      </c>
      <c r="H380" t="s">
        <v>1078</v>
      </c>
      <c r="I380" t="s">
        <v>1277</v>
      </c>
      <c r="J380" t="s">
        <v>1414</v>
      </c>
      <c r="K380" t="s">
        <v>1423</v>
      </c>
    </row>
    <row r="381" spans="1:11" x14ac:dyDescent="0.3">
      <c r="A381" t="s">
        <v>1807</v>
      </c>
      <c r="B381" s="2">
        <v>45420</v>
      </c>
      <c r="C381" t="s">
        <v>41</v>
      </c>
      <c r="D381" t="s">
        <v>1011</v>
      </c>
      <c r="E381">
        <v>8</v>
      </c>
      <c r="F381">
        <v>12</v>
      </c>
      <c r="G381">
        <v>4.37</v>
      </c>
      <c r="H381" t="s">
        <v>1041</v>
      </c>
      <c r="I381" t="s">
        <v>1240</v>
      </c>
      <c r="J381" t="s">
        <v>1414</v>
      </c>
      <c r="K381" t="s">
        <v>1418</v>
      </c>
    </row>
    <row r="382" spans="1:11" x14ac:dyDescent="0.3">
      <c r="A382" t="s">
        <v>1808</v>
      </c>
      <c r="B382" s="2">
        <v>45420</v>
      </c>
      <c r="C382" t="s">
        <v>613</v>
      </c>
      <c r="D382" t="s">
        <v>1012</v>
      </c>
      <c r="E382">
        <v>2</v>
      </c>
      <c r="F382">
        <v>40</v>
      </c>
      <c r="G382">
        <v>13.53</v>
      </c>
      <c r="H382" t="s">
        <v>1126</v>
      </c>
      <c r="I382" t="s">
        <v>1325</v>
      </c>
      <c r="J382" t="s">
        <v>1414</v>
      </c>
      <c r="K382" t="s">
        <v>1421</v>
      </c>
    </row>
    <row r="383" spans="1:11" x14ac:dyDescent="0.3">
      <c r="A383" t="s">
        <v>1809</v>
      </c>
      <c r="B383" s="2">
        <v>45421</v>
      </c>
      <c r="C383" t="s">
        <v>255</v>
      </c>
      <c r="D383" t="s">
        <v>1012</v>
      </c>
      <c r="E383">
        <v>6</v>
      </c>
      <c r="F383">
        <v>40</v>
      </c>
      <c r="G383">
        <v>13.84</v>
      </c>
      <c r="H383" t="s">
        <v>1024</v>
      </c>
      <c r="I383" t="s">
        <v>1223</v>
      </c>
      <c r="J383" t="s">
        <v>1414</v>
      </c>
      <c r="K383" t="s">
        <v>1426</v>
      </c>
    </row>
    <row r="384" spans="1:11" x14ac:dyDescent="0.3">
      <c r="A384" t="s">
        <v>1810</v>
      </c>
      <c r="B384" s="2">
        <v>45421</v>
      </c>
      <c r="C384" t="s">
        <v>739</v>
      </c>
      <c r="D384" t="s">
        <v>1015</v>
      </c>
      <c r="E384">
        <v>8</v>
      </c>
      <c r="F384">
        <v>10</v>
      </c>
      <c r="G384">
        <v>2.94</v>
      </c>
      <c r="H384" t="s">
        <v>1078</v>
      </c>
      <c r="I384" t="s">
        <v>1277</v>
      </c>
      <c r="J384" t="s">
        <v>1414</v>
      </c>
      <c r="K384" t="s">
        <v>1425</v>
      </c>
    </row>
    <row r="385" spans="1:11" x14ac:dyDescent="0.3">
      <c r="A385" t="s">
        <v>1811</v>
      </c>
      <c r="B385" s="2">
        <v>45421</v>
      </c>
      <c r="C385" t="s">
        <v>965</v>
      </c>
      <c r="D385" t="s">
        <v>1015</v>
      </c>
      <c r="E385">
        <v>9</v>
      </c>
      <c r="F385">
        <v>10</v>
      </c>
      <c r="G385">
        <v>2.81</v>
      </c>
      <c r="H385" t="s">
        <v>1037</v>
      </c>
      <c r="I385" t="s">
        <v>1236</v>
      </c>
      <c r="J385" t="s">
        <v>1416</v>
      </c>
      <c r="K385" t="s">
        <v>1420</v>
      </c>
    </row>
    <row r="386" spans="1:11" x14ac:dyDescent="0.3">
      <c r="A386" t="s">
        <v>1812</v>
      </c>
      <c r="B386" s="2">
        <v>45422</v>
      </c>
      <c r="C386" t="s">
        <v>157</v>
      </c>
      <c r="D386" t="s">
        <v>1014</v>
      </c>
      <c r="E386">
        <v>1</v>
      </c>
      <c r="F386">
        <v>15</v>
      </c>
      <c r="G386">
        <v>4.66</v>
      </c>
      <c r="H386" t="s">
        <v>1107</v>
      </c>
      <c r="I386" t="s">
        <v>1306</v>
      </c>
      <c r="J386" t="s">
        <v>1414</v>
      </c>
      <c r="K386" t="s">
        <v>1422</v>
      </c>
    </row>
    <row r="387" spans="1:11" x14ac:dyDescent="0.3">
      <c r="A387" t="s">
        <v>1813</v>
      </c>
      <c r="B387" s="2">
        <v>45422</v>
      </c>
      <c r="C387" t="s">
        <v>570</v>
      </c>
      <c r="D387" t="s">
        <v>1015</v>
      </c>
      <c r="E387">
        <v>3</v>
      </c>
      <c r="F387">
        <v>10</v>
      </c>
      <c r="G387">
        <v>3.02</v>
      </c>
      <c r="H387" t="s">
        <v>1173</v>
      </c>
      <c r="I387" t="s">
        <v>1372</v>
      </c>
      <c r="J387" t="s">
        <v>1416</v>
      </c>
      <c r="K387" t="s">
        <v>1425</v>
      </c>
    </row>
    <row r="388" spans="1:11" x14ac:dyDescent="0.3">
      <c r="A388" t="s">
        <v>1814</v>
      </c>
      <c r="B388" s="2">
        <v>45422</v>
      </c>
      <c r="C388" t="s">
        <v>768</v>
      </c>
      <c r="D388" t="s">
        <v>1014</v>
      </c>
      <c r="E388">
        <v>6</v>
      </c>
      <c r="F388">
        <v>15</v>
      </c>
      <c r="G388">
        <v>4.8</v>
      </c>
      <c r="H388" t="s">
        <v>1169</v>
      </c>
      <c r="I388" t="s">
        <v>1368</v>
      </c>
      <c r="J388" t="s">
        <v>1414</v>
      </c>
      <c r="K388" t="s">
        <v>1427</v>
      </c>
    </row>
    <row r="389" spans="1:11" x14ac:dyDescent="0.3">
      <c r="A389" t="s">
        <v>1815</v>
      </c>
      <c r="B389" s="2">
        <v>45422</v>
      </c>
      <c r="C389" t="s">
        <v>944</v>
      </c>
      <c r="D389" t="s">
        <v>1012</v>
      </c>
      <c r="E389">
        <v>9</v>
      </c>
      <c r="G389">
        <v>14.62</v>
      </c>
      <c r="H389" t="s">
        <v>1142</v>
      </c>
      <c r="I389" t="s">
        <v>1341</v>
      </c>
      <c r="J389" t="s">
        <v>1417</v>
      </c>
      <c r="K389" t="s">
        <v>1425</v>
      </c>
    </row>
    <row r="390" spans="1:11" x14ac:dyDescent="0.3">
      <c r="A390" t="s">
        <v>1816</v>
      </c>
      <c r="B390" s="2">
        <v>45423</v>
      </c>
      <c r="C390" t="s">
        <v>137</v>
      </c>
      <c r="D390" t="s">
        <v>1014</v>
      </c>
      <c r="E390">
        <v>5</v>
      </c>
      <c r="F390">
        <v>15</v>
      </c>
      <c r="G390">
        <v>3.13</v>
      </c>
      <c r="H390" t="s">
        <v>1112</v>
      </c>
      <c r="I390" t="s">
        <v>1311</v>
      </c>
      <c r="J390" t="s">
        <v>1414</v>
      </c>
      <c r="K390" t="s">
        <v>1425</v>
      </c>
    </row>
    <row r="391" spans="1:11" x14ac:dyDescent="0.3">
      <c r="A391" t="s">
        <v>1817</v>
      </c>
      <c r="B391" s="2">
        <v>45423</v>
      </c>
      <c r="C391" t="s">
        <v>223</v>
      </c>
      <c r="D391" t="s">
        <v>1012</v>
      </c>
      <c r="E391">
        <v>1</v>
      </c>
      <c r="F391">
        <v>40</v>
      </c>
      <c r="G391">
        <v>13.15</v>
      </c>
      <c r="H391" t="s">
        <v>1121</v>
      </c>
      <c r="I391" t="s">
        <v>1320</v>
      </c>
      <c r="J391" t="s">
        <v>1414</v>
      </c>
      <c r="K391" t="s">
        <v>1418</v>
      </c>
    </row>
    <row r="392" spans="1:11" x14ac:dyDescent="0.3">
      <c r="A392" t="s">
        <v>1818</v>
      </c>
      <c r="B392" s="2">
        <v>45423</v>
      </c>
      <c r="C392" t="s">
        <v>563</v>
      </c>
      <c r="D392" t="s">
        <v>1012</v>
      </c>
      <c r="E392">
        <v>9</v>
      </c>
      <c r="F392">
        <v>40</v>
      </c>
      <c r="G392">
        <v>13.31</v>
      </c>
      <c r="H392" t="s">
        <v>1081</v>
      </c>
      <c r="I392" t="s">
        <v>1280</v>
      </c>
      <c r="J392" t="s">
        <v>1414</v>
      </c>
      <c r="K392" t="s">
        <v>1424</v>
      </c>
    </row>
    <row r="393" spans="1:11" x14ac:dyDescent="0.3">
      <c r="A393" t="s">
        <v>1819</v>
      </c>
      <c r="B393" s="2">
        <v>45423</v>
      </c>
      <c r="C393" t="s">
        <v>745</v>
      </c>
      <c r="D393" t="s">
        <v>1011</v>
      </c>
      <c r="E393">
        <v>10</v>
      </c>
      <c r="F393">
        <v>12</v>
      </c>
      <c r="G393">
        <v>3.7</v>
      </c>
      <c r="H393" t="s">
        <v>1112</v>
      </c>
      <c r="I393" t="s">
        <v>1311</v>
      </c>
      <c r="J393" t="s">
        <v>1414</v>
      </c>
      <c r="K393" t="s">
        <v>1422</v>
      </c>
    </row>
    <row r="394" spans="1:11" x14ac:dyDescent="0.3">
      <c r="A394" t="s">
        <v>1820</v>
      </c>
      <c r="B394" s="2">
        <v>45423</v>
      </c>
      <c r="C394" t="s">
        <v>953</v>
      </c>
      <c r="D394" t="s">
        <v>1015</v>
      </c>
      <c r="E394">
        <v>3</v>
      </c>
      <c r="F394">
        <v>10</v>
      </c>
      <c r="G394">
        <v>3.68</v>
      </c>
      <c r="H394" t="s">
        <v>1076</v>
      </c>
      <c r="I394" t="s">
        <v>1275</v>
      </c>
      <c r="J394" t="s">
        <v>1415</v>
      </c>
      <c r="K394" t="s">
        <v>1427</v>
      </c>
    </row>
    <row r="395" spans="1:11" x14ac:dyDescent="0.3">
      <c r="A395" t="s">
        <v>1821</v>
      </c>
      <c r="B395" s="2">
        <v>45424</v>
      </c>
      <c r="C395" t="s">
        <v>48</v>
      </c>
      <c r="D395" t="s">
        <v>1013</v>
      </c>
      <c r="E395">
        <v>7</v>
      </c>
      <c r="F395">
        <v>25</v>
      </c>
      <c r="G395">
        <v>5.54</v>
      </c>
      <c r="H395" t="s">
        <v>1047</v>
      </c>
      <c r="I395" t="s">
        <v>1246</v>
      </c>
      <c r="J395" t="s">
        <v>1414</v>
      </c>
      <c r="K395" t="s">
        <v>1418</v>
      </c>
    </row>
    <row r="396" spans="1:11" x14ac:dyDescent="0.3">
      <c r="A396" t="s">
        <v>1822</v>
      </c>
      <c r="B396" s="2">
        <v>45424</v>
      </c>
      <c r="C396" t="s">
        <v>200</v>
      </c>
      <c r="D396" t="s">
        <v>1014</v>
      </c>
      <c r="E396">
        <v>2</v>
      </c>
      <c r="F396">
        <v>15</v>
      </c>
      <c r="G396">
        <v>3.17</v>
      </c>
      <c r="H396" t="s">
        <v>1066</v>
      </c>
      <c r="I396" t="s">
        <v>1265</v>
      </c>
      <c r="J396" t="s">
        <v>1416</v>
      </c>
      <c r="K396" t="s">
        <v>1426</v>
      </c>
    </row>
    <row r="397" spans="1:11" x14ac:dyDescent="0.3">
      <c r="A397" t="s">
        <v>1823</v>
      </c>
      <c r="B397" s="2">
        <v>45424</v>
      </c>
      <c r="C397" t="s">
        <v>769</v>
      </c>
      <c r="D397" t="s">
        <v>1012</v>
      </c>
      <c r="E397">
        <v>8</v>
      </c>
      <c r="G397">
        <v>13.61</v>
      </c>
      <c r="H397" t="s">
        <v>1146</v>
      </c>
      <c r="I397" t="s">
        <v>1345</v>
      </c>
      <c r="J397" t="s">
        <v>1414</v>
      </c>
      <c r="K397" t="s">
        <v>1427</v>
      </c>
    </row>
    <row r="398" spans="1:11" x14ac:dyDescent="0.3">
      <c r="A398" t="s">
        <v>1824</v>
      </c>
      <c r="B398" s="2">
        <v>45425</v>
      </c>
      <c r="C398" t="s">
        <v>275</v>
      </c>
      <c r="D398" t="s">
        <v>1015</v>
      </c>
      <c r="E398">
        <v>1</v>
      </c>
      <c r="F398">
        <v>10</v>
      </c>
      <c r="G398">
        <v>2.72</v>
      </c>
      <c r="H398" t="s">
        <v>1026</v>
      </c>
      <c r="I398" t="s">
        <v>1225</v>
      </c>
      <c r="J398" t="s">
        <v>1417</v>
      </c>
      <c r="K398" t="s">
        <v>1418</v>
      </c>
    </row>
    <row r="399" spans="1:11" x14ac:dyDescent="0.3">
      <c r="A399" t="s">
        <v>1825</v>
      </c>
      <c r="B399" s="2">
        <v>45425</v>
      </c>
      <c r="C399" t="s">
        <v>483</v>
      </c>
      <c r="D399" t="s">
        <v>1015</v>
      </c>
      <c r="E399">
        <v>3</v>
      </c>
      <c r="F399">
        <v>10</v>
      </c>
      <c r="G399">
        <v>2.4700000000000002</v>
      </c>
      <c r="H399" t="s">
        <v>1020</v>
      </c>
      <c r="I399" t="s">
        <v>1219</v>
      </c>
      <c r="J399" t="s">
        <v>1414</v>
      </c>
      <c r="K399" t="s">
        <v>1420</v>
      </c>
    </row>
    <row r="400" spans="1:11" x14ac:dyDescent="0.3">
      <c r="A400" t="s">
        <v>1826</v>
      </c>
      <c r="B400" s="2">
        <v>45426</v>
      </c>
      <c r="C400" t="s">
        <v>73</v>
      </c>
      <c r="D400" t="s">
        <v>1014</v>
      </c>
      <c r="E400">
        <v>6</v>
      </c>
      <c r="F400">
        <v>15</v>
      </c>
      <c r="G400">
        <v>5.97</v>
      </c>
      <c r="H400" t="s">
        <v>1067</v>
      </c>
      <c r="I400" t="s">
        <v>1266</v>
      </c>
      <c r="J400" t="s">
        <v>1414</v>
      </c>
      <c r="K400" t="s">
        <v>1426</v>
      </c>
    </row>
    <row r="401" spans="1:11" x14ac:dyDescent="0.3">
      <c r="A401" t="s">
        <v>1827</v>
      </c>
      <c r="B401" s="2">
        <v>45426</v>
      </c>
      <c r="C401" t="s">
        <v>586</v>
      </c>
      <c r="D401" t="s">
        <v>1015</v>
      </c>
      <c r="E401">
        <v>7</v>
      </c>
      <c r="F401">
        <v>10</v>
      </c>
      <c r="G401">
        <v>2.06</v>
      </c>
      <c r="H401" t="s">
        <v>1157</v>
      </c>
      <c r="I401" t="s">
        <v>1356</v>
      </c>
      <c r="J401" t="s">
        <v>1414</v>
      </c>
      <c r="K401" t="s">
        <v>1419</v>
      </c>
    </row>
    <row r="402" spans="1:11" x14ac:dyDescent="0.3">
      <c r="A402" t="s">
        <v>1828</v>
      </c>
      <c r="B402" s="2">
        <v>45426</v>
      </c>
      <c r="C402" t="s">
        <v>601</v>
      </c>
      <c r="D402" t="s">
        <v>1012</v>
      </c>
      <c r="E402">
        <v>3</v>
      </c>
      <c r="F402">
        <v>40</v>
      </c>
      <c r="G402">
        <v>9.3000000000000007</v>
      </c>
      <c r="H402" t="s">
        <v>1087</v>
      </c>
      <c r="I402" t="s">
        <v>1286</v>
      </c>
      <c r="J402" t="s">
        <v>1414</v>
      </c>
      <c r="K402" t="s">
        <v>1422</v>
      </c>
    </row>
    <row r="403" spans="1:11" x14ac:dyDescent="0.3">
      <c r="A403" t="s">
        <v>1829</v>
      </c>
      <c r="B403" s="2">
        <v>45426</v>
      </c>
      <c r="C403" t="s">
        <v>800</v>
      </c>
      <c r="D403" t="s">
        <v>1013</v>
      </c>
      <c r="E403">
        <v>9</v>
      </c>
      <c r="F403">
        <v>25</v>
      </c>
      <c r="G403">
        <v>8.24</v>
      </c>
      <c r="H403" t="s">
        <v>1076</v>
      </c>
      <c r="I403" t="s">
        <v>1275</v>
      </c>
      <c r="J403" t="s">
        <v>1416</v>
      </c>
      <c r="K403" t="s">
        <v>1421</v>
      </c>
    </row>
    <row r="404" spans="1:11" x14ac:dyDescent="0.3">
      <c r="A404" t="s">
        <v>1830</v>
      </c>
      <c r="B404" s="2">
        <v>45426</v>
      </c>
      <c r="C404" t="s">
        <v>837</v>
      </c>
      <c r="D404" t="s">
        <v>1011</v>
      </c>
      <c r="E404">
        <v>2</v>
      </c>
      <c r="F404">
        <v>12</v>
      </c>
      <c r="G404">
        <v>4.5999999999999996</v>
      </c>
      <c r="H404" t="s">
        <v>1082</v>
      </c>
      <c r="I404" t="s">
        <v>1281</v>
      </c>
      <c r="J404" t="s">
        <v>1414</v>
      </c>
      <c r="K404" t="s">
        <v>1420</v>
      </c>
    </row>
    <row r="405" spans="1:11" x14ac:dyDescent="0.3">
      <c r="A405" t="s">
        <v>1831</v>
      </c>
      <c r="B405" s="2">
        <v>45426</v>
      </c>
      <c r="C405" t="s">
        <v>903</v>
      </c>
      <c r="D405" t="s">
        <v>1012</v>
      </c>
      <c r="E405">
        <v>4</v>
      </c>
      <c r="F405">
        <v>40</v>
      </c>
      <c r="G405">
        <v>14.68</v>
      </c>
      <c r="H405" t="s">
        <v>1140</v>
      </c>
      <c r="I405" t="s">
        <v>1339</v>
      </c>
      <c r="J405" t="s">
        <v>1414</v>
      </c>
      <c r="K405" t="s">
        <v>1423</v>
      </c>
    </row>
    <row r="406" spans="1:11" x14ac:dyDescent="0.3">
      <c r="A406" t="s">
        <v>1832</v>
      </c>
      <c r="B406" s="2">
        <v>45426</v>
      </c>
      <c r="C406" t="s">
        <v>976</v>
      </c>
      <c r="D406" t="s">
        <v>1011</v>
      </c>
      <c r="E406">
        <v>6</v>
      </c>
      <c r="F406">
        <v>12</v>
      </c>
      <c r="G406">
        <v>3.84</v>
      </c>
      <c r="H406" t="s">
        <v>1154</v>
      </c>
      <c r="I406" t="s">
        <v>1353</v>
      </c>
      <c r="J406" t="s">
        <v>1417</v>
      </c>
      <c r="K406" t="s">
        <v>1421</v>
      </c>
    </row>
    <row r="407" spans="1:11" x14ac:dyDescent="0.3">
      <c r="A407" t="s">
        <v>1833</v>
      </c>
      <c r="B407" s="2">
        <v>45427</v>
      </c>
      <c r="C407" t="s">
        <v>879</v>
      </c>
      <c r="D407" t="s">
        <v>1012</v>
      </c>
      <c r="E407">
        <v>7</v>
      </c>
      <c r="F407">
        <v>40</v>
      </c>
      <c r="G407">
        <v>11.74</v>
      </c>
      <c r="H407" t="s">
        <v>1154</v>
      </c>
      <c r="I407" t="s">
        <v>1353</v>
      </c>
      <c r="J407" t="s">
        <v>1414</v>
      </c>
      <c r="K407" t="s">
        <v>1422</v>
      </c>
    </row>
    <row r="408" spans="1:11" x14ac:dyDescent="0.3">
      <c r="A408" t="s">
        <v>1834</v>
      </c>
      <c r="B408" s="2">
        <v>45428</v>
      </c>
      <c r="C408" t="s">
        <v>130</v>
      </c>
      <c r="D408" t="s">
        <v>1015</v>
      </c>
      <c r="E408">
        <v>2</v>
      </c>
      <c r="F408">
        <v>10</v>
      </c>
      <c r="G408">
        <v>2.6</v>
      </c>
      <c r="H408" t="s">
        <v>1107</v>
      </c>
      <c r="I408" t="s">
        <v>1306</v>
      </c>
      <c r="J408" t="s">
        <v>1414</v>
      </c>
      <c r="K408" t="s">
        <v>1422</v>
      </c>
    </row>
    <row r="409" spans="1:11" x14ac:dyDescent="0.3">
      <c r="A409" t="s">
        <v>1835</v>
      </c>
      <c r="B409" s="2">
        <v>45428</v>
      </c>
      <c r="C409" t="s">
        <v>148</v>
      </c>
      <c r="D409" t="s">
        <v>1013</v>
      </c>
      <c r="E409">
        <v>6</v>
      </c>
      <c r="F409">
        <v>25</v>
      </c>
      <c r="G409">
        <v>5.69</v>
      </c>
      <c r="H409" t="s">
        <v>1047</v>
      </c>
      <c r="I409" t="s">
        <v>1246</v>
      </c>
      <c r="J409" t="s">
        <v>1414</v>
      </c>
      <c r="K409" t="s">
        <v>1422</v>
      </c>
    </row>
    <row r="410" spans="1:11" x14ac:dyDescent="0.3">
      <c r="A410" t="s">
        <v>1836</v>
      </c>
      <c r="B410" s="2">
        <v>45428</v>
      </c>
      <c r="C410" t="s">
        <v>565</v>
      </c>
      <c r="D410" t="s">
        <v>1013</v>
      </c>
      <c r="E410">
        <v>10</v>
      </c>
      <c r="G410">
        <v>9.11</v>
      </c>
      <c r="H410" t="s">
        <v>1017</v>
      </c>
      <c r="I410" t="s">
        <v>1216</v>
      </c>
      <c r="J410" t="s">
        <v>1414</v>
      </c>
      <c r="K410" t="s">
        <v>1420</v>
      </c>
    </row>
    <row r="411" spans="1:11" x14ac:dyDescent="0.3">
      <c r="A411" t="s">
        <v>1837</v>
      </c>
      <c r="B411" s="2">
        <v>45429</v>
      </c>
      <c r="C411" t="s">
        <v>895</v>
      </c>
      <c r="D411" t="s">
        <v>1012</v>
      </c>
      <c r="E411">
        <v>8</v>
      </c>
      <c r="F411">
        <v>40</v>
      </c>
      <c r="G411">
        <v>14.14</v>
      </c>
      <c r="H411" t="s">
        <v>1092</v>
      </c>
      <c r="I411" t="s">
        <v>1291</v>
      </c>
      <c r="J411" t="s">
        <v>1416</v>
      </c>
      <c r="K411" t="s">
        <v>1419</v>
      </c>
    </row>
    <row r="412" spans="1:11" x14ac:dyDescent="0.3">
      <c r="A412" t="s">
        <v>1838</v>
      </c>
      <c r="B412" s="2">
        <v>45430</v>
      </c>
      <c r="C412" t="s">
        <v>120</v>
      </c>
      <c r="D412" t="s">
        <v>1015</v>
      </c>
      <c r="E412">
        <v>8</v>
      </c>
      <c r="F412">
        <v>10</v>
      </c>
      <c r="G412">
        <v>3.2</v>
      </c>
      <c r="H412" t="s">
        <v>1100</v>
      </c>
      <c r="I412" t="s">
        <v>1299</v>
      </c>
      <c r="J412" t="s">
        <v>1417</v>
      </c>
      <c r="K412" t="s">
        <v>1424</v>
      </c>
    </row>
    <row r="413" spans="1:11" x14ac:dyDescent="0.3">
      <c r="A413" t="s">
        <v>1839</v>
      </c>
      <c r="B413" s="2">
        <v>45430</v>
      </c>
      <c r="C413" t="s">
        <v>277</v>
      </c>
      <c r="D413" t="s">
        <v>1014</v>
      </c>
      <c r="E413">
        <v>8</v>
      </c>
      <c r="F413">
        <v>15</v>
      </c>
      <c r="G413">
        <v>5.1100000000000003</v>
      </c>
      <c r="H413" t="s">
        <v>1163</v>
      </c>
      <c r="I413" t="s">
        <v>1362</v>
      </c>
      <c r="J413" t="s">
        <v>1416</v>
      </c>
      <c r="K413" t="s">
        <v>1427</v>
      </c>
    </row>
    <row r="414" spans="1:11" x14ac:dyDescent="0.3">
      <c r="A414" t="s">
        <v>1840</v>
      </c>
      <c r="B414" s="2">
        <v>45430</v>
      </c>
      <c r="C414" t="s">
        <v>367</v>
      </c>
      <c r="D414" t="s">
        <v>1014</v>
      </c>
      <c r="E414">
        <v>1</v>
      </c>
      <c r="F414">
        <v>15</v>
      </c>
      <c r="G414">
        <v>3.13</v>
      </c>
      <c r="H414" t="s">
        <v>1044</v>
      </c>
      <c r="I414" t="s">
        <v>1243</v>
      </c>
      <c r="J414" t="s">
        <v>1414</v>
      </c>
      <c r="K414" t="s">
        <v>1422</v>
      </c>
    </row>
    <row r="415" spans="1:11" x14ac:dyDescent="0.3">
      <c r="A415" t="s">
        <v>1841</v>
      </c>
      <c r="B415" s="2">
        <v>45430</v>
      </c>
      <c r="C415" t="s">
        <v>402</v>
      </c>
      <c r="D415" t="s">
        <v>1013</v>
      </c>
      <c r="E415">
        <v>3</v>
      </c>
      <c r="F415">
        <v>25</v>
      </c>
      <c r="G415">
        <v>5.8</v>
      </c>
      <c r="H415" t="s">
        <v>1182</v>
      </c>
      <c r="I415" t="s">
        <v>1381</v>
      </c>
      <c r="J415" t="s">
        <v>1414</v>
      </c>
      <c r="K415" t="s">
        <v>1426</v>
      </c>
    </row>
    <row r="416" spans="1:11" x14ac:dyDescent="0.3">
      <c r="A416" t="s">
        <v>1842</v>
      </c>
      <c r="B416" s="2">
        <v>45430</v>
      </c>
      <c r="C416" t="s">
        <v>975</v>
      </c>
      <c r="D416" t="s">
        <v>1015</v>
      </c>
      <c r="E416">
        <v>10</v>
      </c>
      <c r="F416">
        <v>10</v>
      </c>
      <c r="G416">
        <v>3.45</v>
      </c>
      <c r="H416" t="s">
        <v>1207</v>
      </c>
      <c r="I416" t="s">
        <v>1406</v>
      </c>
      <c r="J416" t="s">
        <v>1414</v>
      </c>
      <c r="K416" t="s">
        <v>1425</v>
      </c>
    </row>
    <row r="417" spans="1:11" x14ac:dyDescent="0.3">
      <c r="A417" t="s">
        <v>1843</v>
      </c>
      <c r="B417" s="2">
        <v>45431</v>
      </c>
      <c r="C417" t="s">
        <v>32</v>
      </c>
      <c r="D417" t="s">
        <v>1012</v>
      </c>
      <c r="E417">
        <v>8</v>
      </c>
      <c r="F417">
        <v>40</v>
      </c>
      <c r="G417">
        <v>11.29</v>
      </c>
      <c r="H417" t="s">
        <v>1035</v>
      </c>
      <c r="I417" t="s">
        <v>1234</v>
      </c>
      <c r="J417" t="s">
        <v>1415</v>
      </c>
      <c r="K417" t="s">
        <v>1421</v>
      </c>
    </row>
    <row r="418" spans="1:11" x14ac:dyDescent="0.3">
      <c r="A418" t="s">
        <v>1844</v>
      </c>
      <c r="B418" s="2">
        <v>45431</v>
      </c>
      <c r="C418" t="s">
        <v>159</v>
      </c>
      <c r="D418" t="s">
        <v>1011</v>
      </c>
      <c r="E418">
        <v>6</v>
      </c>
      <c r="F418">
        <v>12</v>
      </c>
      <c r="G418">
        <v>3.5</v>
      </c>
      <c r="H418" t="s">
        <v>1022</v>
      </c>
      <c r="I418" t="s">
        <v>1221</v>
      </c>
      <c r="J418" t="s">
        <v>1414</v>
      </c>
      <c r="K418" t="s">
        <v>1424</v>
      </c>
    </row>
    <row r="419" spans="1:11" x14ac:dyDescent="0.3">
      <c r="A419" t="s">
        <v>1845</v>
      </c>
      <c r="B419" s="2">
        <v>45431</v>
      </c>
      <c r="C419" t="s">
        <v>297</v>
      </c>
      <c r="D419" t="s">
        <v>1014</v>
      </c>
      <c r="E419">
        <v>8</v>
      </c>
      <c r="F419">
        <v>15</v>
      </c>
      <c r="G419">
        <v>5.56</v>
      </c>
      <c r="H419" t="s">
        <v>1114</v>
      </c>
      <c r="I419" t="s">
        <v>1313</v>
      </c>
      <c r="J419" t="s">
        <v>1416</v>
      </c>
      <c r="K419" t="s">
        <v>1424</v>
      </c>
    </row>
    <row r="420" spans="1:11" x14ac:dyDescent="0.3">
      <c r="A420" t="s">
        <v>1846</v>
      </c>
      <c r="B420" s="2">
        <v>45431</v>
      </c>
      <c r="C420" t="s">
        <v>387</v>
      </c>
      <c r="D420" t="s">
        <v>1011</v>
      </c>
      <c r="E420">
        <v>3</v>
      </c>
      <c r="G420">
        <v>3.51</v>
      </c>
      <c r="H420" t="s">
        <v>1109</v>
      </c>
      <c r="I420" t="s">
        <v>1308</v>
      </c>
      <c r="J420" t="s">
        <v>1414</v>
      </c>
      <c r="K420" t="s">
        <v>1422</v>
      </c>
    </row>
    <row r="421" spans="1:11" x14ac:dyDescent="0.3">
      <c r="A421" t="s">
        <v>1847</v>
      </c>
      <c r="B421" s="2">
        <v>45431</v>
      </c>
      <c r="C421" t="s">
        <v>832</v>
      </c>
      <c r="D421" t="s">
        <v>1013</v>
      </c>
      <c r="E421">
        <v>6</v>
      </c>
      <c r="F421">
        <v>25</v>
      </c>
      <c r="G421">
        <v>6.75</v>
      </c>
      <c r="H421" t="s">
        <v>1066</v>
      </c>
      <c r="I421" t="s">
        <v>1265</v>
      </c>
      <c r="J421" t="s">
        <v>1416</v>
      </c>
      <c r="K421" t="s">
        <v>1425</v>
      </c>
    </row>
    <row r="422" spans="1:11" x14ac:dyDescent="0.3">
      <c r="A422" t="s">
        <v>1848</v>
      </c>
      <c r="B422" s="2">
        <v>45432</v>
      </c>
      <c r="C422" t="s">
        <v>399</v>
      </c>
      <c r="D422" t="s">
        <v>1011</v>
      </c>
      <c r="E422">
        <v>1</v>
      </c>
      <c r="F422">
        <v>12</v>
      </c>
      <c r="G422">
        <v>4</v>
      </c>
      <c r="H422" t="s">
        <v>1159</v>
      </c>
      <c r="I422" t="s">
        <v>1358</v>
      </c>
      <c r="J422" t="s">
        <v>1416</v>
      </c>
      <c r="K422" t="s">
        <v>1425</v>
      </c>
    </row>
    <row r="423" spans="1:11" x14ac:dyDescent="0.3">
      <c r="A423" t="s">
        <v>1849</v>
      </c>
      <c r="B423" s="2">
        <v>45433</v>
      </c>
      <c r="C423" t="s">
        <v>314</v>
      </c>
      <c r="D423" t="s">
        <v>1012</v>
      </c>
      <c r="E423">
        <v>7</v>
      </c>
      <c r="F423">
        <v>40</v>
      </c>
      <c r="G423">
        <v>14.84</v>
      </c>
      <c r="H423" t="s">
        <v>1049</v>
      </c>
      <c r="I423" t="s">
        <v>1248</v>
      </c>
      <c r="J423" t="s">
        <v>1414</v>
      </c>
      <c r="K423" t="s">
        <v>1421</v>
      </c>
    </row>
    <row r="424" spans="1:11" x14ac:dyDescent="0.3">
      <c r="A424" t="s">
        <v>1850</v>
      </c>
      <c r="B424" s="2">
        <v>45433</v>
      </c>
      <c r="C424" t="s">
        <v>683</v>
      </c>
      <c r="D424" t="s">
        <v>1012</v>
      </c>
      <c r="E424">
        <v>5</v>
      </c>
      <c r="G424">
        <v>10.58</v>
      </c>
      <c r="H424" t="s">
        <v>1131</v>
      </c>
      <c r="I424" t="s">
        <v>1330</v>
      </c>
      <c r="J424" t="s">
        <v>1414</v>
      </c>
      <c r="K424" t="s">
        <v>1422</v>
      </c>
    </row>
    <row r="425" spans="1:11" x14ac:dyDescent="0.3">
      <c r="A425" t="s">
        <v>1851</v>
      </c>
      <c r="B425" s="2">
        <v>45433</v>
      </c>
      <c r="C425" t="s">
        <v>869</v>
      </c>
      <c r="D425" t="s">
        <v>1014</v>
      </c>
      <c r="E425">
        <v>9</v>
      </c>
      <c r="F425">
        <v>15</v>
      </c>
      <c r="G425">
        <v>5.77</v>
      </c>
      <c r="H425" t="s">
        <v>1114</v>
      </c>
      <c r="I425" t="s">
        <v>1313</v>
      </c>
      <c r="J425" t="s">
        <v>1414</v>
      </c>
      <c r="K425" t="s">
        <v>1418</v>
      </c>
    </row>
    <row r="426" spans="1:11" x14ac:dyDescent="0.3">
      <c r="A426" t="s">
        <v>1852</v>
      </c>
      <c r="B426" s="2">
        <v>45434</v>
      </c>
      <c r="C426" t="s">
        <v>665</v>
      </c>
      <c r="D426" t="s">
        <v>1014</v>
      </c>
      <c r="E426">
        <v>5</v>
      </c>
      <c r="F426">
        <v>15</v>
      </c>
      <c r="G426">
        <v>5.92</v>
      </c>
      <c r="H426" t="s">
        <v>1102</v>
      </c>
      <c r="I426" t="s">
        <v>1301</v>
      </c>
      <c r="J426" t="s">
        <v>1414</v>
      </c>
      <c r="K426" t="s">
        <v>1426</v>
      </c>
    </row>
    <row r="427" spans="1:11" x14ac:dyDescent="0.3">
      <c r="A427" t="s">
        <v>1853</v>
      </c>
      <c r="B427" s="2">
        <v>45435</v>
      </c>
      <c r="C427" t="s">
        <v>57</v>
      </c>
      <c r="D427" t="s">
        <v>1012</v>
      </c>
      <c r="E427">
        <v>9</v>
      </c>
      <c r="F427">
        <v>40</v>
      </c>
      <c r="G427">
        <v>10.53</v>
      </c>
      <c r="H427" t="s">
        <v>1055</v>
      </c>
      <c r="I427" t="s">
        <v>1254</v>
      </c>
      <c r="J427" t="s">
        <v>1416</v>
      </c>
      <c r="K427" t="s">
        <v>1418</v>
      </c>
    </row>
    <row r="428" spans="1:11" x14ac:dyDescent="0.3">
      <c r="A428" t="s">
        <v>1854</v>
      </c>
      <c r="B428" s="2">
        <v>45435</v>
      </c>
      <c r="C428" t="s">
        <v>383</v>
      </c>
      <c r="D428" t="s">
        <v>1014</v>
      </c>
      <c r="E428">
        <v>10</v>
      </c>
      <c r="F428">
        <v>15</v>
      </c>
      <c r="G428">
        <v>3.43</v>
      </c>
      <c r="H428" t="s">
        <v>1145</v>
      </c>
      <c r="I428" t="s">
        <v>1344</v>
      </c>
      <c r="J428" t="s">
        <v>1414</v>
      </c>
      <c r="K428" t="s">
        <v>1422</v>
      </c>
    </row>
    <row r="429" spans="1:11" x14ac:dyDescent="0.3">
      <c r="A429" t="s">
        <v>1855</v>
      </c>
      <c r="B429" s="2">
        <v>45435</v>
      </c>
      <c r="C429" t="s">
        <v>779</v>
      </c>
      <c r="D429" t="s">
        <v>1012</v>
      </c>
      <c r="E429">
        <v>1</v>
      </c>
      <c r="F429">
        <v>40</v>
      </c>
      <c r="G429">
        <v>12.59</v>
      </c>
      <c r="H429" t="s">
        <v>1097</v>
      </c>
      <c r="I429" t="s">
        <v>1296</v>
      </c>
      <c r="J429" t="s">
        <v>1414</v>
      </c>
      <c r="K429" t="s">
        <v>1425</v>
      </c>
    </row>
    <row r="430" spans="1:11" x14ac:dyDescent="0.3">
      <c r="A430" t="s">
        <v>1856</v>
      </c>
      <c r="B430" s="2">
        <v>45435</v>
      </c>
      <c r="C430" t="s">
        <v>792</v>
      </c>
      <c r="D430" t="s">
        <v>1011</v>
      </c>
      <c r="E430">
        <v>3</v>
      </c>
      <c r="F430">
        <v>12</v>
      </c>
      <c r="G430">
        <v>3.18</v>
      </c>
      <c r="H430" t="s">
        <v>1122</v>
      </c>
      <c r="I430" t="s">
        <v>1321</v>
      </c>
      <c r="J430" t="s">
        <v>1414</v>
      </c>
      <c r="K430" t="s">
        <v>1423</v>
      </c>
    </row>
    <row r="431" spans="1:11" x14ac:dyDescent="0.3">
      <c r="A431" t="s">
        <v>1857</v>
      </c>
      <c r="B431" s="2">
        <v>45435</v>
      </c>
      <c r="C431" t="s">
        <v>936</v>
      </c>
      <c r="D431" t="s">
        <v>1012</v>
      </c>
      <c r="E431">
        <v>9</v>
      </c>
      <c r="F431">
        <v>40</v>
      </c>
      <c r="G431">
        <v>8.0399999999999991</v>
      </c>
      <c r="H431" t="s">
        <v>1202</v>
      </c>
      <c r="I431" t="s">
        <v>1401</v>
      </c>
      <c r="J431" t="s">
        <v>1415</v>
      </c>
      <c r="K431" t="s">
        <v>1421</v>
      </c>
    </row>
    <row r="432" spans="1:11" x14ac:dyDescent="0.3">
      <c r="A432" t="s">
        <v>1858</v>
      </c>
      <c r="B432" s="2">
        <v>45436</v>
      </c>
      <c r="C432" t="s">
        <v>360</v>
      </c>
      <c r="D432" t="s">
        <v>1013</v>
      </c>
      <c r="E432">
        <v>6</v>
      </c>
      <c r="F432">
        <v>25</v>
      </c>
      <c r="G432">
        <v>6.37</v>
      </c>
      <c r="H432" t="s">
        <v>1134</v>
      </c>
      <c r="I432" t="s">
        <v>1333</v>
      </c>
      <c r="J432" t="s">
        <v>1416</v>
      </c>
      <c r="K432" t="s">
        <v>1420</v>
      </c>
    </row>
    <row r="433" spans="1:11" x14ac:dyDescent="0.3">
      <c r="A433" t="s">
        <v>1859</v>
      </c>
      <c r="B433" s="2">
        <v>45436</v>
      </c>
      <c r="C433" t="s">
        <v>619</v>
      </c>
      <c r="D433" t="s">
        <v>1013</v>
      </c>
      <c r="E433">
        <v>2</v>
      </c>
      <c r="G433">
        <v>9.68</v>
      </c>
      <c r="H433" t="s">
        <v>1207</v>
      </c>
      <c r="I433" t="s">
        <v>1406</v>
      </c>
      <c r="J433" t="s">
        <v>1416</v>
      </c>
      <c r="K433" t="s">
        <v>1423</v>
      </c>
    </row>
    <row r="434" spans="1:11" x14ac:dyDescent="0.3">
      <c r="A434" t="s">
        <v>1860</v>
      </c>
      <c r="B434" s="2">
        <v>45437</v>
      </c>
      <c r="C434" t="s">
        <v>106</v>
      </c>
      <c r="D434" t="s">
        <v>1013</v>
      </c>
      <c r="E434">
        <v>4</v>
      </c>
      <c r="F434">
        <v>25</v>
      </c>
      <c r="G434">
        <v>6.63</v>
      </c>
      <c r="H434" t="s">
        <v>1088</v>
      </c>
      <c r="I434" t="s">
        <v>1287</v>
      </c>
      <c r="J434" t="s">
        <v>1416</v>
      </c>
      <c r="K434" t="s">
        <v>1422</v>
      </c>
    </row>
    <row r="435" spans="1:11" x14ac:dyDescent="0.3">
      <c r="A435" t="s">
        <v>1861</v>
      </c>
      <c r="B435" s="2">
        <v>45437</v>
      </c>
      <c r="C435" t="s">
        <v>678</v>
      </c>
      <c r="D435" t="s">
        <v>1014</v>
      </c>
      <c r="E435">
        <v>5</v>
      </c>
      <c r="G435">
        <v>5.99</v>
      </c>
      <c r="H435" t="s">
        <v>1072</v>
      </c>
      <c r="I435" t="s">
        <v>1271</v>
      </c>
      <c r="J435" t="s">
        <v>1414</v>
      </c>
      <c r="K435" t="s">
        <v>1424</v>
      </c>
    </row>
    <row r="436" spans="1:11" x14ac:dyDescent="0.3">
      <c r="A436" t="s">
        <v>1862</v>
      </c>
      <c r="B436" s="2">
        <v>45437</v>
      </c>
      <c r="C436" t="s">
        <v>968</v>
      </c>
      <c r="D436" t="s">
        <v>1014</v>
      </c>
      <c r="E436">
        <v>8</v>
      </c>
      <c r="F436">
        <v>15</v>
      </c>
      <c r="G436">
        <v>4.1100000000000003</v>
      </c>
      <c r="H436" t="s">
        <v>1166</v>
      </c>
      <c r="I436" t="s">
        <v>1365</v>
      </c>
      <c r="J436" t="s">
        <v>1417</v>
      </c>
      <c r="K436" t="s">
        <v>1418</v>
      </c>
    </row>
    <row r="437" spans="1:11" x14ac:dyDescent="0.3">
      <c r="A437" t="s">
        <v>1863</v>
      </c>
      <c r="B437" s="2">
        <v>45438</v>
      </c>
      <c r="C437" t="s">
        <v>717</v>
      </c>
      <c r="D437" t="s">
        <v>1015</v>
      </c>
      <c r="E437">
        <v>1</v>
      </c>
      <c r="F437">
        <v>10</v>
      </c>
      <c r="G437">
        <v>2.81</v>
      </c>
      <c r="H437" t="s">
        <v>1095</v>
      </c>
      <c r="I437" t="s">
        <v>1294</v>
      </c>
      <c r="J437" t="s">
        <v>1414</v>
      </c>
      <c r="K437" t="s">
        <v>1418</v>
      </c>
    </row>
    <row r="438" spans="1:11" x14ac:dyDescent="0.3">
      <c r="A438" t="s">
        <v>1864</v>
      </c>
      <c r="B438" s="2">
        <v>45439</v>
      </c>
      <c r="C438" t="s">
        <v>274</v>
      </c>
      <c r="D438" t="s">
        <v>1012</v>
      </c>
      <c r="E438">
        <v>5</v>
      </c>
      <c r="F438">
        <v>40</v>
      </c>
      <c r="G438">
        <v>9.7200000000000006</v>
      </c>
      <c r="H438" t="s">
        <v>1161</v>
      </c>
      <c r="I438" t="s">
        <v>1360</v>
      </c>
      <c r="J438" t="s">
        <v>1415</v>
      </c>
      <c r="K438" t="s">
        <v>1421</v>
      </c>
    </row>
    <row r="439" spans="1:11" x14ac:dyDescent="0.3">
      <c r="A439" t="s">
        <v>1865</v>
      </c>
      <c r="B439" s="2">
        <v>45439</v>
      </c>
      <c r="C439" t="s">
        <v>955</v>
      </c>
      <c r="D439" t="s">
        <v>1011</v>
      </c>
      <c r="E439">
        <v>8</v>
      </c>
      <c r="F439">
        <v>12</v>
      </c>
      <c r="G439">
        <v>4.46</v>
      </c>
      <c r="H439" t="s">
        <v>1190</v>
      </c>
      <c r="I439" t="s">
        <v>1389</v>
      </c>
      <c r="J439" t="s">
        <v>1415</v>
      </c>
      <c r="K439" t="s">
        <v>1427</v>
      </c>
    </row>
    <row r="440" spans="1:11" x14ac:dyDescent="0.3">
      <c r="A440" t="s">
        <v>1866</v>
      </c>
      <c r="B440" s="2">
        <v>45440</v>
      </c>
      <c r="C440" t="s">
        <v>266</v>
      </c>
      <c r="D440" t="s">
        <v>1013</v>
      </c>
      <c r="E440">
        <v>5</v>
      </c>
      <c r="F440">
        <v>25</v>
      </c>
      <c r="G440">
        <v>7.88</v>
      </c>
      <c r="H440" t="s">
        <v>1131</v>
      </c>
      <c r="I440" t="s">
        <v>1330</v>
      </c>
      <c r="J440" t="s">
        <v>1414</v>
      </c>
      <c r="K440" t="s">
        <v>1421</v>
      </c>
    </row>
    <row r="441" spans="1:11" x14ac:dyDescent="0.3">
      <c r="A441" t="s">
        <v>1867</v>
      </c>
      <c r="B441" s="2">
        <v>45440</v>
      </c>
      <c r="C441" t="s">
        <v>340</v>
      </c>
      <c r="D441" t="s">
        <v>1014</v>
      </c>
      <c r="E441">
        <v>1</v>
      </c>
      <c r="F441">
        <v>15</v>
      </c>
      <c r="G441">
        <v>4.3499999999999996</v>
      </c>
      <c r="H441" t="s">
        <v>1175</v>
      </c>
      <c r="I441" t="s">
        <v>1374</v>
      </c>
      <c r="J441" t="s">
        <v>1414</v>
      </c>
      <c r="K441" t="s">
        <v>1423</v>
      </c>
    </row>
    <row r="442" spans="1:11" x14ac:dyDescent="0.3">
      <c r="A442" t="s">
        <v>1868</v>
      </c>
      <c r="B442" s="2">
        <v>45440</v>
      </c>
      <c r="C442" t="s">
        <v>357</v>
      </c>
      <c r="D442" t="s">
        <v>1013</v>
      </c>
      <c r="E442">
        <v>2</v>
      </c>
      <c r="G442">
        <v>6.85</v>
      </c>
      <c r="H442" t="s">
        <v>1110</v>
      </c>
      <c r="I442" t="s">
        <v>1309</v>
      </c>
      <c r="J442" t="s">
        <v>1416</v>
      </c>
      <c r="K442" t="s">
        <v>1421</v>
      </c>
    </row>
    <row r="443" spans="1:11" x14ac:dyDescent="0.3">
      <c r="A443" t="s">
        <v>1869</v>
      </c>
      <c r="B443" s="2">
        <v>45440</v>
      </c>
      <c r="C443" t="s">
        <v>467</v>
      </c>
      <c r="D443" t="s">
        <v>1011</v>
      </c>
      <c r="E443">
        <v>9</v>
      </c>
      <c r="F443">
        <v>12</v>
      </c>
      <c r="G443">
        <v>4.32</v>
      </c>
      <c r="H443" t="s">
        <v>1196</v>
      </c>
      <c r="I443" t="s">
        <v>1395</v>
      </c>
      <c r="J443" t="s">
        <v>1414</v>
      </c>
      <c r="K443" t="s">
        <v>1420</v>
      </c>
    </row>
    <row r="444" spans="1:11" x14ac:dyDescent="0.3">
      <c r="A444" t="s">
        <v>1870</v>
      </c>
      <c r="B444" s="2">
        <v>45440</v>
      </c>
      <c r="C444" t="s">
        <v>575</v>
      </c>
      <c r="D444" t="s">
        <v>1014</v>
      </c>
      <c r="E444">
        <v>4</v>
      </c>
      <c r="F444">
        <v>15</v>
      </c>
      <c r="G444">
        <v>5.41</v>
      </c>
      <c r="H444" t="s">
        <v>1079</v>
      </c>
      <c r="I444" t="s">
        <v>1278</v>
      </c>
      <c r="J444" t="s">
        <v>1416</v>
      </c>
      <c r="K444" t="s">
        <v>1420</v>
      </c>
    </row>
    <row r="445" spans="1:11" x14ac:dyDescent="0.3">
      <c r="A445" t="s">
        <v>1871</v>
      </c>
      <c r="B445" s="2">
        <v>45441</v>
      </c>
      <c r="C445" t="s">
        <v>80</v>
      </c>
      <c r="D445" t="s">
        <v>1012</v>
      </c>
      <c r="E445">
        <v>6</v>
      </c>
      <c r="F445">
        <v>40</v>
      </c>
      <c r="G445">
        <v>9.43</v>
      </c>
      <c r="H445" t="s">
        <v>1072</v>
      </c>
      <c r="I445" t="s">
        <v>1271</v>
      </c>
      <c r="J445" t="s">
        <v>1414</v>
      </c>
      <c r="K445" t="s">
        <v>1419</v>
      </c>
    </row>
    <row r="446" spans="1:11" x14ac:dyDescent="0.3">
      <c r="A446" t="s">
        <v>1872</v>
      </c>
      <c r="B446" s="2">
        <v>45441</v>
      </c>
      <c r="C446" t="s">
        <v>112</v>
      </c>
      <c r="D446" t="s">
        <v>1012</v>
      </c>
      <c r="E446">
        <v>4</v>
      </c>
      <c r="F446">
        <v>40</v>
      </c>
      <c r="G446">
        <v>13.02</v>
      </c>
      <c r="H446" t="s">
        <v>1039</v>
      </c>
      <c r="I446" t="s">
        <v>1238</v>
      </c>
      <c r="J446" t="s">
        <v>1414</v>
      </c>
      <c r="K446" t="s">
        <v>1418</v>
      </c>
    </row>
    <row r="447" spans="1:11" x14ac:dyDescent="0.3">
      <c r="A447" t="s">
        <v>1873</v>
      </c>
      <c r="B447" s="2">
        <v>45442</v>
      </c>
      <c r="C447" t="s">
        <v>93</v>
      </c>
      <c r="D447" t="s">
        <v>1014</v>
      </c>
      <c r="E447">
        <v>1</v>
      </c>
      <c r="F447">
        <v>15</v>
      </c>
      <c r="G447">
        <v>3.05</v>
      </c>
      <c r="H447" t="s">
        <v>1079</v>
      </c>
      <c r="I447" t="s">
        <v>1278</v>
      </c>
      <c r="J447" t="s">
        <v>1414</v>
      </c>
      <c r="K447" t="s">
        <v>1422</v>
      </c>
    </row>
    <row r="448" spans="1:11" x14ac:dyDescent="0.3">
      <c r="A448" t="s">
        <v>1874</v>
      </c>
      <c r="B448" s="2">
        <v>45442</v>
      </c>
      <c r="C448" t="s">
        <v>715</v>
      </c>
      <c r="D448" t="s">
        <v>1011</v>
      </c>
      <c r="E448">
        <v>7</v>
      </c>
      <c r="F448">
        <v>12</v>
      </c>
      <c r="G448">
        <v>4.2</v>
      </c>
      <c r="H448" t="s">
        <v>1096</v>
      </c>
      <c r="I448" t="s">
        <v>1295</v>
      </c>
      <c r="J448" t="s">
        <v>1414</v>
      </c>
      <c r="K448" t="s">
        <v>1424</v>
      </c>
    </row>
    <row r="449" spans="1:11" x14ac:dyDescent="0.3">
      <c r="A449" t="s">
        <v>1875</v>
      </c>
      <c r="B449" s="2">
        <v>45443</v>
      </c>
      <c r="C449" t="s">
        <v>324</v>
      </c>
      <c r="D449" t="s">
        <v>1012</v>
      </c>
      <c r="E449">
        <v>3</v>
      </c>
      <c r="F449">
        <v>40</v>
      </c>
      <c r="G449">
        <v>14.46</v>
      </c>
      <c r="H449" t="s">
        <v>1131</v>
      </c>
      <c r="I449" t="s">
        <v>1330</v>
      </c>
      <c r="J449" t="s">
        <v>1414</v>
      </c>
      <c r="K449" t="s">
        <v>1424</v>
      </c>
    </row>
    <row r="450" spans="1:11" x14ac:dyDescent="0.3">
      <c r="A450" t="s">
        <v>1876</v>
      </c>
      <c r="B450" s="2">
        <v>45443</v>
      </c>
      <c r="C450" t="s">
        <v>545</v>
      </c>
      <c r="D450" t="s">
        <v>1011</v>
      </c>
      <c r="E450">
        <v>10</v>
      </c>
      <c r="F450">
        <v>12</v>
      </c>
      <c r="G450">
        <v>4.5999999999999996</v>
      </c>
      <c r="H450" t="s">
        <v>1114</v>
      </c>
      <c r="I450" t="s">
        <v>1313</v>
      </c>
      <c r="J450" t="s">
        <v>1414</v>
      </c>
      <c r="K450" t="s">
        <v>1418</v>
      </c>
    </row>
    <row r="451" spans="1:11" x14ac:dyDescent="0.3">
      <c r="A451" t="s">
        <v>1877</v>
      </c>
      <c r="B451" s="2">
        <v>45445</v>
      </c>
      <c r="C451" t="s">
        <v>86</v>
      </c>
      <c r="D451" t="s">
        <v>1011</v>
      </c>
      <c r="E451">
        <v>4</v>
      </c>
      <c r="F451">
        <v>12</v>
      </c>
      <c r="G451">
        <v>4.3899999999999997</v>
      </c>
      <c r="H451" t="s">
        <v>1075</v>
      </c>
      <c r="I451" t="s">
        <v>1274</v>
      </c>
      <c r="J451" t="s">
        <v>1416</v>
      </c>
      <c r="K451" t="s">
        <v>1425</v>
      </c>
    </row>
    <row r="452" spans="1:11" x14ac:dyDescent="0.3">
      <c r="A452" t="s">
        <v>1878</v>
      </c>
      <c r="B452" s="2">
        <v>45445</v>
      </c>
      <c r="C452" t="s">
        <v>405</v>
      </c>
      <c r="D452" t="s">
        <v>1012</v>
      </c>
      <c r="E452">
        <v>10</v>
      </c>
      <c r="F452">
        <v>40</v>
      </c>
      <c r="G452">
        <v>9.85</v>
      </c>
      <c r="H452" t="s">
        <v>1134</v>
      </c>
      <c r="I452" t="s">
        <v>1333</v>
      </c>
      <c r="J452" t="s">
        <v>1414</v>
      </c>
      <c r="K452" t="s">
        <v>1418</v>
      </c>
    </row>
    <row r="453" spans="1:11" x14ac:dyDescent="0.3">
      <c r="A453" t="s">
        <v>1879</v>
      </c>
      <c r="B453" s="2">
        <v>45446</v>
      </c>
      <c r="C453" t="s">
        <v>180</v>
      </c>
      <c r="D453" t="s">
        <v>1011</v>
      </c>
      <c r="E453">
        <v>5</v>
      </c>
      <c r="F453">
        <v>12</v>
      </c>
      <c r="G453">
        <v>3.43</v>
      </c>
      <c r="H453" t="s">
        <v>1131</v>
      </c>
      <c r="I453" t="s">
        <v>1330</v>
      </c>
      <c r="J453" t="s">
        <v>1414</v>
      </c>
      <c r="K453" t="s">
        <v>1427</v>
      </c>
    </row>
    <row r="454" spans="1:11" x14ac:dyDescent="0.3">
      <c r="A454" t="s">
        <v>1880</v>
      </c>
      <c r="B454" s="2">
        <v>45446</v>
      </c>
      <c r="C454" t="s">
        <v>291</v>
      </c>
      <c r="D454" t="s">
        <v>1015</v>
      </c>
      <c r="E454">
        <v>5</v>
      </c>
      <c r="F454">
        <v>10</v>
      </c>
      <c r="G454">
        <v>3.46</v>
      </c>
      <c r="H454" t="s">
        <v>1152</v>
      </c>
      <c r="I454" t="s">
        <v>1351</v>
      </c>
      <c r="J454" t="s">
        <v>1414</v>
      </c>
      <c r="K454" t="s">
        <v>1418</v>
      </c>
    </row>
    <row r="455" spans="1:11" x14ac:dyDescent="0.3">
      <c r="A455" t="s">
        <v>1881</v>
      </c>
      <c r="B455" s="2">
        <v>45446</v>
      </c>
      <c r="C455" t="s">
        <v>534</v>
      </c>
      <c r="D455" t="s">
        <v>1013</v>
      </c>
      <c r="E455">
        <v>1</v>
      </c>
      <c r="F455">
        <v>25</v>
      </c>
      <c r="G455">
        <v>9.2100000000000009</v>
      </c>
      <c r="H455" t="s">
        <v>1092</v>
      </c>
      <c r="I455" t="s">
        <v>1291</v>
      </c>
      <c r="J455" t="s">
        <v>1416</v>
      </c>
      <c r="K455" t="s">
        <v>1418</v>
      </c>
    </row>
    <row r="456" spans="1:11" x14ac:dyDescent="0.3">
      <c r="A456" t="s">
        <v>1882</v>
      </c>
      <c r="B456" s="2">
        <v>45446</v>
      </c>
      <c r="C456" t="s">
        <v>918</v>
      </c>
      <c r="D456" t="s">
        <v>1011</v>
      </c>
      <c r="E456">
        <v>7</v>
      </c>
      <c r="F456">
        <v>12</v>
      </c>
      <c r="G456">
        <v>3.5</v>
      </c>
      <c r="H456" t="s">
        <v>1069</v>
      </c>
      <c r="I456" t="s">
        <v>1268</v>
      </c>
      <c r="J456" t="s">
        <v>1414</v>
      </c>
      <c r="K456" t="s">
        <v>1423</v>
      </c>
    </row>
    <row r="457" spans="1:11" x14ac:dyDescent="0.3">
      <c r="A457" t="s">
        <v>1883</v>
      </c>
      <c r="B457" s="2">
        <v>45446</v>
      </c>
      <c r="C457" t="s">
        <v>979</v>
      </c>
      <c r="D457" t="s">
        <v>1014</v>
      </c>
      <c r="E457">
        <v>6</v>
      </c>
      <c r="F457">
        <v>15</v>
      </c>
      <c r="G457">
        <v>5.4</v>
      </c>
      <c r="H457" t="s">
        <v>1155</v>
      </c>
      <c r="I457" t="s">
        <v>1354</v>
      </c>
      <c r="J457" t="s">
        <v>1414</v>
      </c>
      <c r="K457" t="s">
        <v>1418</v>
      </c>
    </row>
    <row r="458" spans="1:11" x14ac:dyDescent="0.3">
      <c r="A458" t="s">
        <v>1884</v>
      </c>
      <c r="B458" s="2">
        <v>45447</v>
      </c>
      <c r="C458" t="s">
        <v>371</v>
      </c>
      <c r="D458" t="s">
        <v>1013</v>
      </c>
      <c r="E458">
        <v>6</v>
      </c>
      <c r="F458">
        <v>25</v>
      </c>
      <c r="G458">
        <v>6.04</v>
      </c>
      <c r="H458" t="s">
        <v>1030</v>
      </c>
      <c r="I458" t="s">
        <v>1229</v>
      </c>
      <c r="J458" t="s">
        <v>1414</v>
      </c>
      <c r="K458" t="s">
        <v>1426</v>
      </c>
    </row>
    <row r="459" spans="1:11" x14ac:dyDescent="0.3">
      <c r="A459" t="s">
        <v>1885</v>
      </c>
      <c r="B459" s="2">
        <v>45447</v>
      </c>
      <c r="C459" t="s">
        <v>842</v>
      </c>
      <c r="D459" t="s">
        <v>1015</v>
      </c>
      <c r="E459">
        <v>10</v>
      </c>
      <c r="F459">
        <v>10</v>
      </c>
      <c r="G459">
        <v>3.34</v>
      </c>
      <c r="H459" t="s">
        <v>1161</v>
      </c>
      <c r="I459" t="s">
        <v>1360</v>
      </c>
      <c r="J459" t="s">
        <v>1415</v>
      </c>
      <c r="K459" t="s">
        <v>1423</v>
      </c>
    </row>
    <row r="460" spans="1:11" x14ac:dyDescent="0.3">
      <c r="A460" t="s">
        <v>1886</v>
      </c>
      <c r="B460" s="2">
        <v>45447</v>
      </c>
      <c r="C460" t="s">
        <v>861</v>
      </c>
      <c r="D460" t="s">
        <v>1011</v>
      </c>
      <c r="E460">
        <v>3</v>
      </c>
      <c r="F460">
        <v>12</v>
      </c>
      <c r="G460">
        <v>3.94</v>
      </c>
      <c r="H460" t="s">
        <v>1026</v>
      </c>
      <c r="I460" t="s">
        <v>1225</v>
      </c>
      <c r="J460" t="s">
        <v>1417</v>
      </c>
      <c r="K460" t="s">
        <v>1421</v>
      </c>
    </row>
    <row r="461" spans="1:11" x14ac:dyDescent="0.3">
      <c r="A461" t="s">
        <v>1887</v>
      </c>
      <c r="B461" s="2">
        <v>45448</v>
      </c>
      <c r="C461" t="s">
        <v>984</v>
      </c>
      <c r="D461" t="s">
        <v>1015</v>
      </c>
      <c r="E461">
        <v>3</v>
      </c>
      <c r="F461">
        <v>10</v>
      </c>
      <c r="G461">
        <v>3.12</v>
      </c>
      <c r="H461" t="s">
        <v>1064</v>
      </c>
      <c r="I461" t="s">
        <v>1263</v>
      </c>
      <c r="J461" t="s">
        <v>1416</v>
      </c>
      <c r="K461" t="s">
        <v>1427</v>
      </c>
    </row>
    <row r="462" spans="1:11" x14ac:dyDescent="0.3">
      <c r="A462" t="s">
        <v>1888</v>
      </c>
      <c r="B462" s="2">
        <v>45450</v>
      </c>
      <c r="C462" t="s">
        <v>175</v>
      </c>
      <c r="D462" t="s">
        <v>1011</v>
      </c>
      <c r="E462">
        <v>7</v>
      </c>
      <c r="F462">
        <v>12</v>
      </c>
      <c r="G462">
        <v>4.5599999999999996</v>
      </c>
      <c r="H462" t="s">
        <v>1061</v>
      </c>
      <c r="I462" t="s">
        <v>1260</v>
      </c>
      <c r="J462" t="s">
        <v>1414</v>
      </c>
      <c r="K462" t="s">
        <v>1422</v>
      </c>
    </row>
    <row r="463" spans="1:11" x14ac:dyDescent="0.3">
      <c r="A463" t="s">
        <v>1889</v>
      </c>
      <c r="B463" s="2">
        <v>45450</v>
      </c>
      <c r="C463" t="s">
        <v>825</v>
      </c>
      <c r="D463" t="s">
        <v>1013</v>
      </c>
      <c r="E463">
        <v>3</v>
      </c>
      <c r="F463">
        <v>25</v>
      </c>
      <c r="G463">
        <v>6.29</v>
      </c>
      <c r="H463" t="s">
        <v>1037</v>
      </c>
      <c r="I463" t="s">
        <v>1236</v>
      </c>
      <c r="J463" t="s">
        <v>1414</v>
      </c>
      <c r="K463" t="s">
        <v>1419</v>
      </c>
    </row>
    <row r="464" spans="1:11" x14ac:dyDescent="0.3">
      <c r="A464" t="s">
        <v>1890</v>
      </c>
      <c r="B464" s="2">
        <v>45450</v>
      </c>
      <c r="C464" t="s">
        <v>937</v>
      </c>
      <c r="D464" t="s">
        <v>1012</v>
      </c>
      <c r="E464">
        <v>2</v>
      </c>
      <c r="F464">
        <v>40</v>
      </c>
      <c r="G464">
        <v>8.93</v>
      </c>
      <c r="H464" t="s">
        <v>1160</v>
      </c>
      <c r="I464" t="s">
        <v>1359</v>
      </c>
      <c r="J464" t="s">
        <v>1415</v>
      </c>
      <c r="K464" t="s">
        <v>1419</v>
      </c>
    </row>
    <row r="465" spans="1:11" x14ac:dyDescent="0.3">
      <c r="A465" t="s">
        <v>1891</v>
      </c>
      <c r="B465" s="2">
        <v>45451</v>
      </c>
      <c r="C465" t="s">
        <v>88</v>
      </c>
      <c r="D465" t="s">
        <v>1013</v>
      </c>
      <c r="E465">
        <v>3</v>
      </c>
      <c r="F465">
        <v>25</v>
      </c>
      <c r="G465">
        <v>9.02</v>
      </c>
      <c r="H465" t="s">
        <v>1046</v>
      </c>
      <c r="I465" t="s">
        <v>1245</v>
      </c>
      <c r="J465" t="s">
        <v>1416</v>
      </c>
      <c r="K465" t="s">
        <v>1423</v>
      </c>
    </row>
    <row r="466" spans="1:11" x14ac:dyDescent="0.3">
      <c r="A466" t="s">
        <v>1892</v>
      </c>
      <c r="B466" s="2">
        <v>45451</v>
      </c>
      <c r="C466" t="s">
        <v>89</v>
      </c>
      <c r="D466" t="s">
        <v>1011</v>
      </c>
      <c r="E466">
        <v>2</v>
      </c>
      <c r="F466">
        <v>12</v>
      </c>
      <c r="G466">
        <v>4.6100000000000003</v>
      </c>
      <c r="H466" t="s">
        <v>1076</v>
      </c>
      <c r="I466" t="s">
        <v>1275</v>
      </c>
      <c r="J466" t="s">
        <v>1416</v>
      </c>
      <c r="K466" t="s">
        <v>1425</v>
      </c>
    </row>
    <row r="467" spans="1:11" x14ac:dyDescent="0.3">
      <c r="A467" t="s">
        <v>1893</v>
      </c>
      <c r="B467" s="2">
        <v>45451</v>
      </c>
      <c r="C467" t="s">
        <v>337</v>
      </c>
      <c r="D467" t="s">
        <v>1015</v>
      </c>
      <c r="E467">
        <v>6</v>
      </c>
      <c r="F467">
        <v>10</v>
      </c>
      <c r="G467">
        <v>3.13</v>
      </c>
      <c r="H467" t="s">
        <v>1084</v>
      </c>
      <c r="I467" t="s">
        <v>1283</v>
      </c>
      <c r="J467" t="s">
        <v>1414</v>
      </c>
      <c r="K467" t="s">
        <v>1422</v>
      </c>
    </row>
    <row r="468" spans="1:11" x14ac:dyDescent="0.3">
      <c r="A468" t="s">
        <v>1894</v>
      </c>
      <c r="B468" s="2">
        <v>45451</v>
      </c>
      <c r="C468" t="s">
        <v>588</v>
      </c>
      <c r="D468" t="s">
        <v>1012</v>
      </c>
      <c r="E468">
        <v>4</v>
      </c>
      <c r="F468">
        <v>40</v>
      </c>
      <c r="G468">
        <v>10.47</v>
      </c>
      <c r="H468" t="s">
        <v>1029</v>
      </c>
      <c r="I468" t="s">
        <v>1228</v>
      </c>
      <c r="J468" t="s">
        <v>1416</v>
      </c>
      <c r="K468" t="s">
        <v>1421</v>
      </c>
    </row>
    <row r="469" spans="1:11" x14ac:dyDescent="0.3">
      <c r="A469" t="s">
        <v>1895</v>
      </c>
      <c r="B469" s="2">
        <v>45452</v>
      </c>
      <c r="C469" t="s">
        <v>993</v>
      </c>
      <c r="D469" t="s">
        <v>1014</v>
      </c>
      <c r="E469">
        <v>9</v>
      </c>
      <c r="F469">
        <v>15</v>
      </c>
      <c r="G469">
        <v>4.75</v>
      </c>
      <c r="H469" t="s">
        <v>1147</v>
      </c>
      <c r="I469" t="s">
        <v>1346</v>
      </c>
      <c r="J469" t="s">
        <v>1417</v>
      </c>
      <c r="K469" t="s">
        <v>1422</v>
      </c>
    </row>
    <row r="470" spans="1:11" x14ac:dyDescent="0.3">
      <c r="A470" t="s">
        <v>1896</v>
      </c>
      <c r="B470" s="2">
        <v>45453</v>
      </c>
      <c r="C470" t="s">
        <v>579</v>
      </c>
      <c r="D470" t="s">
        <v>1014</v>
      </c>
      <c r="E470">
        <v>5</v>
      </c>
      <c r="F470">
        <v>15</v>
      </c>
      <c r="G470">
        <v>4.28</v>
      </c>
      <c r="H470" t="s">
        <v>1164</v>
      </c>
      <c r="I470" t="s">
        <v>1363</v>
      </c>
      <c r="J470" t="s">
        <v>1414</v>
      </c>
      <c r="K470" t="s">
        <v>1424</v>
      </c>
    </row>
    <row r="471" spans="1:11" x14ac:dyDescent="0.3">
      <c r="A471" t="s">
        <v>1897</v>
      </c>
      <c r="B471" s="2">
        <v>45455</v>
      </c>
      <c r="C471" t="s">
        <v>261</v>
      </c>
      <c r="D471" t="s">
        <v>1011</v>
      </c>
      <c r="E471">
        <v>1</v>
      </c>
      <c r="F471">
        <v>12</v>
      </c>
      <c r="G471">
        <v>3.81</v>
      </c>
      <c r="H471" t="s">
        <v>1127</v>
      </c>
      <c r="I471" t="s">
        <v>1326</v>
      </c>
      <c r="J471" t="s">
        <v>1414</v>
      </c>
      <c r="K471" t="s">
        <v>1423</v>
      </c>
    </row>
    <row r="472" spans="1:11" x14ac:dyDescent="0.3">
      <c r="A472" t="s">
        <v>1898</v>
      </c>
      <c r="B472" s="2">
        <v>45455</v>
      </c>
      <c r="C472" t="s">
        <v>865</v>
      </c>
      <c r="D472" t="s">
        <v>1011</v>
      </c>
      <c r="E472">
        <v>3</v>
      </c>
      <c r="F472">
        <v>12</v>
      </c>
      <c r="G472">
        <v>4.78</v>
      </c>
      <c r="H472" t="s">
        <v>1095</v>
      </c>
      <c r="I472" t="s">
        <v>1294</v>
      </c>
      <c r="J472" t="s">
        <v>1414</v>
      </c>
      <c r="K472" t="s">
        <v>1421</v>
      </c>
    </row>
    <row r="473" spans="1:11" x14ac:dyDescent="0.3">
      <c r="A473" t="s">
        <v>1899</v>
      </c>
      <c r="B473" s="2">
        <v>45456</v>
      </c>
      <c r="C473" t="s">
        <v>1007</v>
      </c>
      <c r="D473" t="s">
        <v>1013</v>
      </c>
      <c r="E473">
        <v>5</v>
      </c>
      <c r="F473">
        <v>25</v>
      </c>
      <c r="G473">
        <v>6.67</v>
      </c>
      <c r="H473" t="s">
        <v>1062</v>
      </c>
      <c r="I473" t="s">
        <v>1261</v>
      </c>
      <c r="J473" t="s">
        <v>1416</v>
      </c>
      <c r="K473" t="s">
        <v>1424</v>
      </c>
    </row>
    <row r="474" spans="1:11" x14ac:dyDescent="0.3">
      <c r="A474" t="s">
        <v>1900</v>
      </c>
      <c r="B474" s="2">
        <v>45457</v>
      </c>
      <c r="C474" t="s">
        <v>70</v>
      </c>
      <c r="D474" t="s">
        <v>1011</v>
      </c>
      <c r="E474">
        <v>2</v>
      </c>
      <c r="G474">
        <v>3.25</v>
      </c>
      <c r="H474" t="s">
        <v>1064</v>
      </c>
      <c r="I474" t="s">
        <v>1263</v>
      </c>
      <c r="J474" t="s">
        <v>1416</v>
      </c>
      <c r="K474" t="s">
        <v>1420</v>
      </c>
    </row>
    <row r="475" spans="1:11" x14ac:dyDescent="0.3">
      <c r="A475" t="s">
        <v>1901</v>
      </c>
      <c r="B475" s="2">
        <v>45457</v>
      </c>
      <c r="C475" t="s">
        <v>283</v>
      </c>
      <c r="D475" t="s">
        <v>1014</v>
      </c>
      <c r="E475">
        <v>6</v>
      </c>
      <c r="F475">
        <v>15</v>
      </c>
      <c r="G475">
        <v>5.6</v>
      </c>
      <c r="H475" t="s">
        <v>1076</v>
      </c>
      <c r="I475" t="s">
        <v>1275</v>
      </c>
      <c r="J475" t="s">
        <v>1414</v>
      </c>
      <c r="K475" t="s">
        <v>1421</v>
      </c>
    </row>
    <row r="476" spans="1:11" x14ac:dyDescent="0.3">
      <c r="A476" t="s">
        <v>1902</v>
      </c>
      <c r="B476" s="2">
        <v>45457</v>
      </c>
      <c r="C476" t="s">
        <v>995</v>
      </c>
      <c r="D476" t="s">
        <v>1015</v>
      </c>
      <c r="E476">
        <v>8</v>
      </c>
      <c r="F476">
        <v>10</v>
      </c>
      <c r="G476">
        <v>2.0699999999999998</v>
      </c>
      <c r="H476" t="s">
        <v>1138</v>
      </c>
      <c r="I476" t="s">
        <v>1337</v>
      </c>
      <c r="J476" t="s">
        <v>1416</v>
      </c>
      <c r="K476" t="s">
        <v>1426</v>
      </c>
    </row>
    <row r="477" spans="1:11" x14ac:dyDescent="0.3">
      <c r="A477" t="s">
        <v>1903</v>
      </c>
      <c r="B477" s="2">
        <v>45458</v>
      </c>
      <c r="C477" t="s">
        <v>599</v>
      </c>
      <c r="D477" t="s">
        <v>1014</v>
      </c>
      <c r="E477">
        <v>6</v>
      </c>
      <c r="F477">
        <v>15</v>
      </c>
      <c r="G477">
        <v>4.13</v>
      </c>
      <c r="H477" t="s">
        <v>1060</v>
      </c>
      <c r="I477" t="s">
        <v>1259</v>
      </c>
      <c r="J477" t="s">
        <v>1415</v>
      </c>
      <c r="K477" t="s">
        <v>1420</v>
      </c>
    </row>
    <row r="478" spans="1:11" x14ac:dyDescent="0.3">
      <c r="A478" t="s">
        <v>1904</v>
      </c>
      <c r="B478" s="2">
        <v>45459</v>
      </c>
      <c r="C478" t="s">
        <v>116</v>
      </c>
      <c r="D478" t="s">
        <v>1014</v>
      </c>
      <c r="E478">
        <v>4</v>
      </c>
      <c r="F478">
        <v>15</v>
      </c>
      <c r="G478">
        <v>4.33</v>
      </c>
      <c r="H478" t="s">
        <v>1096</v>
      </c>
      <c r="I478" t="s">
        <v>1295</v>
      </c>
      <c r="J478" t="s">
        <v>1414</v>
      </c>
      <c r="K478" t="s">
        <v>1425</v>
      </c>
    </row>
    <row r="479" spans="1:11" x14ac:dyDescent="0.3">
      <c r="A479" t="s">
        <v>1905</v>
      </c>
      <c r="B479" s="2">
        <v>45459</v>
      </c>
      <c r="C479" t="s">
        <v>562</v>
      </c>
      <c r="D479" t="s">
        <v>1013</v>
      </c>
      <c r="E479">
        <v>5</v>
      </c>
      <c r="F479">
        <v>25</v>
      </c>
      <c r="G479">
        <v>9.07</v>
      </c>
      <c r="H479" t="s">
        <v>1208</v>
      </c>
      <c r="I479" t="s">
        <v>1407</v>
      </c>
      <c r="J479" t="s">
        <v>1414</v>
      </c>
      <c r="K479" t="s">
        <v>1420</v>
      </c>
    </row>
    <row r="480" spans="1:11" x14ac:dyDescent="0.3">
      <c r="A480" t="s">
        <v>1906</v>
      </c>
      <c r="B480" s="2">
        <v>45460</v>
      </c>
      <c r="C480" t="s">
        <v>199</v>
      </c>
      <c r="D480" t="s">
        <v>1014</v>
      </c>
      <c r="E480">
        <v>9</v>
      </c>
      <c r="F480">
        <v>15</v>
      </c>
      <c r="G480">
        <v>5.65</v>
      </c>
      <c r="H480" t="s">
        <v>1031</v>
      </c>
      <c r="I480" t="s">
        <v>1230</v>
      </c>
      <c r="J480" t="s">
        <v>1414</v>
      </c>
      <c r="K480" t="s">
        <v>1424</v>
      </c>
    </row>
    <row r="481" spans="1:11" x14ac:dyDescent="0.3">
      <c r="A481" t="s">
        <v>1907</v>
      </c>
      <c r="B481" s="2">
        <v>45460</v>
      </c>
      <c r="C481" t="s">
        <v>626</v>
      </c>
      <c r="D481" t="s">
        <v>1011</v>
      </c>
      <c r="E481">
        <v>2</v>
      </c>
      <c r="F481">
        <v>12</v>
      </c>
      <c r="G481">
        <v>3.36</v>
      </c>
      <c r="H481" t="s">
        <v>1117</v>
      </c>
      <c r="I481" t="s">
        <v>1316</v>
      </c>
      <c r="J481" t="s">
        <v>1414</v>
      </c>
      <c r="K481" t="s">
        <v>1422</v>
      </c>
    </row>
    <row r="482" spans="1:11" x14ac:dyDescent="0.3">
      <c r="A482" t="s">
        <v>1908</v>
      </c>
      <c r="B482" s="2">
        <v>45460</v>
      </c>
      <c r="C482" t="s">
        <v>761</v>
      </c>
      <c r="D482" t="s">
        <v>1015</v>
      </c>
      <c r="E482">
        <v>10</v>
      </c>
      <c r="F482">
        <v>10</v>
      </c>
      <c r="G482">
        <v>2.37</v>
      </c>
      <c r="H482" t="s">
        <v>1200</v>
      </c>
      <c r="I482" t="s">
        <v>1399</v>
      </c>
      <c r="J482" t="s">
        <v>1414</v>
      </c>
      <c r="K482" t="s">
        <v>1423</v>
      </c>
    </row>
    <row r="483" spans="1:11" x14ac:dyDescent="0.3">
      <c r="A483" t="s">
        <v>1909</v>
      </c>
      <c r="B483" s="2">
        <v>45461</v>
      </c>
      <c r="C483" t="s">
        <v>64</v>
      </c>
      <c r="D483" t="s">
        <v>1014</v>
      </c>
      <c r="E483">
        <v>9</v>
      </c>
      <c r="F483">
        <v>15</v>
      </c>
      <c r="G483">
        <v>3.76</v>
      </c>
      <c r="H483" t="s">
        <v>1060</v>
      </c>
      <c r="I483" t="s">
        <v>1259</v>
      </c>
      <c r="J483" t="s">
        <v>1416</v>
      </c>
      <c r="K483" t="s">
        <v>1421</v>
      </c>
    </row>
    <row r="484" spans="1:11" x14ac:dyDescent="0.3">
      <c r="A484" t="s">
        <v>1910</v>
      </c>
      <c r="B484" s="2">
        <v>45461</v>
      </c>
      <c r="C484" t="s">
        <v>650</v>
      </c>
      <c r="D484" t="s">
        <v>1012</v>
      </c>
      <c r="E484">
        <v>3</v>
      </c>
      <c r="F484">
        <v>40</v>
      </c>
      <c r="G484">
        <v>11.38</v>
      </c>
      <c r="H484" t="s">
        <v>1195</v>
      </c>
      <c r="I484" t="s">
        <v>1394</v>
      </c>
      <c r="J484" t="s">
        <v>1415</v>
      </c>
      <c r="K484" t="s">
        <v>1426</v>
      </c>
    </row>
    <row r="485" spans="1:11" x14ac:dyDescent="0.3">
      <c r="A485" t="s">
        <v>1911</v>
      </c>
      <c r="B485" s="2">
        <v>45461</v>
      </c>
      <c r="C485" t="s">
        <v>656</v>
      </c>
      <c r="D485" t="s">
        <v>1015</v>
      </c>
      <c r="E485">
        <v>8</v>
      </c>
      <c r="F485">
        <v>10</v>
      </c>
      <c r="G485">
        <v>3.88</v>
      </c>
      <c r="H485" t="s">
        <v>1096</v>
      </c>
      <c r="I485" t="s">
        <v>1295</v>
      </c>
      <c r="J485" t="s">
        <v>1414</v>
      </c>
      <c r="K485" t="s">
        <v>1418</v>
      </c>
    </row>
    <row r="486" spans="1:11" x14ac:dyDescent="0.3">
      <c r="A486" t="s">
        <v>1912</v>
      </c>
      <c r="B486" s="2">
        <v>45461</v>
      </c>
      <c r="C486" t="s">
        <v>994</v>
      </c>
      <c r="D486" t="s">
        <v>1012</v>
      </c>
      <c r="E486">
        <v>10</v>
      </c>
      <c r="G486">
        <v>13.77</v>
      </c>
      <c r="H486" t="s">
        <v>1075</v>
      </c>
      <c r="I486" t="s">
        <v>1274</v>
      </c>
      <c r="J486" t="s">
        <v>1415</v>
      </c>
      <c r="K486" t="s">
        <v>1423</v>
      </c>
    </row>
    <row r="487" spans="1:11" x14ac:dyDescent="0.3">
      <c r="A487" t="s">
        <v>1913</v>
      </c>
      <c r="B487" s="2">
        <v>45462</v>
      </c>
      <c r="C487" t="s">
        <v>133</v>
      </c>
      <c r="D487" t="s">
        <v>1012</v>
      </c>
      <c r="E487">
        <v>6</v>
      </c>
      <c r="F487">
        <v>40</v>
      </c>
      <c r="G487">
        <v>8.89</v>
      </c>
      <c r="H487" t="s">
        <v>1110</v>
      </c>
      <c r="I487" t="s">
        <v>1309</v>
      </c>
      <c r="J487" t="s">
        <v>1414</v>
      </c>
      <c r="K487" t="s">
        <v>1424</v>
      </c>
    </row>
    <row r="488" spans="1:11" x14ac:dyDescent="0.3">
      <c r="A488" t="s">
        <v>1914</v>
      </c>
      <c r="B488" s="2">
        <v>45462</v>
      </c>
      <c r="C488" t="s">
        <v>814</v>
      </c>
      <c r="D488" t="s">
        <v>1012</v>
      </c>
      <c r="E488">
        <v>3</v>
      </c>
      <c r="F488">
        <v>40</v>
      </c>
      <c r="G488">
        <v>11.64</v>
      </c>
      <c r="H488" t="s">
        <v>1080</v>
      </c>
      <c r="I488" t="s">
        <v>1279</v>
      </c>
      <c r="J488" t="s">
        <v>1414</v>
      </c>
      <c r="K488" t="s">
        <v>1421</v>
      </c>
    </row>
    <row r="489" spans="1:11" x14ac:dyDescent="0.3">
      <c r="A489" t="s">
        <v>1915</v>
      </c>
      <c r="B489" s="2">
        <v>45462</v>
      </c>
      <c r="C489" t="s">
        <v>890</v>
      </c>
      <c r="D489" t="s">
        <v>1014</v>
      </c>
      <c r="E489">
        <v>6</v>
      </c>
      <c r="F489">
        <v>15</v>
      </c>
      <c r="G489">
        <v>4.5599999999999996</v>
      </c>
      <c r="H489" t="s">
        <v>1099</v>
      </c>
      <c r="I489" t="s">
        <v>1298</v>
      </c>
      <c r="J489" t="s">
        <v>1417</v>
      </c>
      <c r="K489" t="s">
        <v>1423</v>
      </c>
    </row>
    <row r="490" spans="1:11" x14ac:dyDescent="0.3">
      <c r="A490" t="s">
        <v>1916</v>
      </c>
      <c r="B490" s="2">
        <v>45462</v>
      </c>
      <c r="C490" t="s">
        <v>977</v>
      </c>
      <c r="D490" t="s">
        <v>1011</v>
      </c>
      <c r="E490">
        <v>5</v>
      </c>
      <c r="F490">
        <v>12</v>
      </c>
      <c r="G490">
        <v>4.3499999999999996</v>
      </c>
      <c r="H490" t="s">
        <v>1110</v>
      </c>
      <c r="I490" t="s">
        <v>1309</v>
      </c>
      <c r="J490" t="s">
        <v>1414</v>
      </c>
      <c r="K490" t="s">
        <v>1426</v>
      </c>
    </row>
    <row r="491" spans="1:11" x14ac:dyDescent="0.3">
      <c r="A491" t="s">
        <v>1917</v>
      </c>
      <c r="B491" s="2">
        <v>45463</v>
      </c>
      <c r="C491" t="s">
        <v>364</v>
      </c>
      <c r="D491" t="s">
        <v>1013</v>
      </c>
      <c r="E491">
        <v>10</v>
      </c>
      <c r="F491">
        <v>25</v>
      </c>
      <c r="G491">
        <v>6.8</v>
      </c>
      <c r="H491" t="s">
        <v>1050</v>
      </c>
      <c r="I491" t="s">
        <v>1249</v>
      </c>
      <c r="J491" t="s">
        <v>1414</v>
      </c>
      <c r="K491" t="s">
        <v>1419</v>
      </c>
    </row>
    <row r="492" spans="1:11" x14ac:dyDescent="0.3">
      <c r="A492" t="s">
        <v>1918</v>
      </c>
      <c r="B492" s="2">
        <v>45464</v>
      </c>
      <c r="C492" t="s">
        <v>663</v>
      </c>
      <c r="D492" t="s">
        <v>1011</v>
      </c>
      <c r="E492">
        <v>4</v>
      </c>
      <c r="F492">
        <v>12</v>
      </c>
      <c r="G492">
        <v>3.38</v>
      </c>
      <c r="H492" t="s">
        <v>1058</v>
      </c>
      <c r="I492" t="s">
        <v>1257</v>
      </c>
      <c r="J492" t="s">
        <v>1417</v>
      </c>
      <c r="K492" t="s">
        <v>1427</v>
      </c>
    </row>
    <row r="493" spans="1:11" x14ac:dyDescent="0.3">
      <c r="A493" t="s">
        <v>1919</v>
      </c>
      <c r="B493" s="2">
        <v>45464</v>
      </c>
      <c r="C493" t="s">
        <v>839</v>
      </c>
      <c r="D493" t="s">
        <v>1015</v>
      </c>
      <c r="E493">
        <v>4</v>
      </c>
      <c r="F493">
        <v>10</v>
      </c>
      <c r="G493">
        <v>3.23</v>
      </c>
      <c r="H493" t="s">
        <v>1207</v>
      </c>
      <c r="I493" t="s">
        <v>1406</v>
      </c>
      <c r="J493" t="s">
        <v>1417</v>
      </c>
      <c r="K493" t="s">
        <v>1427</v>
      </c>
    </row>
    <row r="494" spans="1:11" x14ac:dyDescent="0.3">
      <c r="A494" t="s">
        <v>1920</v>
      </c>
      <c r="B494" s="2">
        <v>45465</v>
      </c>
      <c r="C494" t="s">
        <v>631</v>
      </c>
      <c r="D494" t="s">
        <v>1011</v>
      </c>
      <c r="E494">
        <v>8</v>
      </c>
      <c r="F494">
        <v>12</v>
      </c>
      <c r="G494">
        <v>4.22</v>
      </c>
      <c r="H494" t="s">
        <v>1087</v>
      </c>
      <c r="I494" t="s">
        <v>1286</v>
      </c>
      <c r="J494" t="s">
        <v>1417</v>
      </c>
      <c r="K494" t="s">
        <v>1422</v>
      </c>
    </row>
    <row r="495" spans="1:11" x14ac:dyDescent="0.3">
      <c r="A495" t="s">
        <v>1921</v>
      </c>
      <c r="B495" s="2">
        <v>45465</v>
      </c>
      <c r="C495" t="s">
        <v>896</v>
      </c>
      <c r="D495" t="s">
        <v>1011</v>
      </c>
      <c r="E495">
        <v>9</v>
      </c>
      <c r="F495">
        <v>12</v>
      </c>
      <c r="G495">
        <v>4.3</v>
      </c>
      <c r="H495" t="s">
        <v>1139</v>
      </c>
      <c r="I495" t="s">
        <v>1338</v>
      </c>
      <c r="J495" t="s">
        <v>1416</v>
      </c>
      <c r="K495" t="s">
        <v>1420</v>
      </c>
    </row>
    <row r="496" spans="1:11" x14ac:dyDescent="0.3">
      <c r="A496" t="s">
        <v>1922</v>
      </c>
      <c r="B496" s="2">
        <v>45465</v>
      </c>
      <c r="C496" t="s">
        <v>914</v>
      </c>
      <c r="D496" t="s">
        <v>1011</v>
      </c>
      <c r="E496">
        <v>7</v>
      </c>
      <c r="F496">
        <v>12</v>
      </c>
      <c r="G496">
        <v>2.96</v>
      </c>
      <c r="H496" t="s">
        <v>1204</v>
      </c>
      <c r="I496" t="s">
        <v>1403</v>
      </c>
      <c r="J496" t="s">
        <v>1414</v>
      </c>
      <c r="K496" t="s">
        <v>1427</v>
      </c>
    </row>
    <row r="497" spans="1:11" x14ac:dyDescent="0.3">
      <c r="A497" t="s">
        <v>1923</v>
      </c>
      <c r="B497" s="2">
        <v>45466</v>
      </c>
      <c r="C497" t="s">
        <v>268</v>
      </c>
      <c r="D497" t="s">
        <v>1015</v>
      </c>
      <c r="E497">
        <v>9</v>
      </c>
      <c r="F497">
        <v>10</v>
      </c>
      <c r="G497">
        <v>2.59</v>
      </c>
      <c r="H497" t="s">
        <v>1160</v>
      </c>
      <c r="I497" t="s">
        <v>1359</v>
      </c>
      <c r="J497" t="s">
        <v>1414</v>
      </c>
      <c r="K497" t="s">
        <v>1421</v>
      </c>
    </row>
    <row r="498" spans="1:11" x14ac:dyDescent="0.3">
      <c r="A498" t="s">
        <v>1924</v>
      </c>
      <c r="B498" s="2">
        <v>45466</v>
      </c>
      <c r="C498" t="s">
        <v>919</v>
      </c>
      <c r="D498" t="s">
        <v>1011</v>
      </c>
      <c r="E498">
        <v>10</v>
      </c>
      <c r="F498">
        <v>12</v>
      </c>
      <c r="G498">
        <v>4.32</v>
      </c>
      <c r="H498" t="s">
        <v>1087</v>
      </c>
      <c r="I498" t="s">
        <v>1286</v>
      </c>
      <c r="J498" t="s">
        <v>1414</v>
      </c>
      <c r="K498" t="s">
        <v>1425</v>
      </c>
    </row>
    <row r="499" spans="1:11" x14ac:dyDescent="0.3">
      <c r="A499" t="s">
        <v>1925</v>
      </c>
      <c r="B499" s="2">
        <v>45466</v>
      </c>
      <c r="C499" t="s">
        <v>923</v>
      </c>
      <c r="D499" t="s">
        <v>1012</v>
      </c>
      <c r="E499">
        <v>1</v>
      </c>
      <c r="F499">
        <v>40</v>
      </c>
      <c r="G499">
        <v>10.67</v>
      </c>
      <c r="H499" t="s">
        <v>1040</v>
      </c>
      <c r="I499" t="s">
        <v>1239</v>
      </c>
      <c r="J499" t="s">
        <v>1414</v>
      </c>
      <c r="K499" t="s">
        <v>1427</v>
      </c>
    </row>
    <row r="500" spans="1:11" x14ac:dyDescent="0.3">
      <c r="A500" t="s">
        <v>1926</v>
      </c>
      <c r="B500" s="2">
        <v>45466</v>
      </c>
      <c r="C500" t="s">
        <v>945</v>
      </c>
      <c r="D500" t="s">
        <v>1012</v>
      </c>
      <c r="E500">
        <v>3</v>
      </c>
      <c r="F500">
        <v>40</v>
      </c>
      <c r="G500">
        <v>9.52</v>
      </c>
      <c r="H500" t="s">
        <v>1048</v>
      </c>
      <c r="I500" t="s">
        <v>1247</v>
      </c>
      <c r="J500" t="s">
        <v>1414</v>
      </c>
      <c r="K500" t="s">
        <v>1425</v>
      </c>
    </row>
    <row r="501" spans="1:11" x14ac:dyDescent="0.3">
      <c r="A501" t="s">
        <v>1927</v>
      </c>
      <c r="B501" s="2">
        <v>45466</v>
      </c>
      <c r="C501" t="s">
        <v>988</v>
      </c>
      <c r="D501" t="s">
        <v>1012</v>
      </c>
      <c r="E501">
        <v>8</v>
      </c>
      <c r="F501">
        <v>40</v>
      </c>
      <c r="G501">
        <v>13.53</v>
      </c>
      <c r="H501" t="s">
        <v>1116</v>
      </c>
      <c r="I501" t="s">
        <v>1315</v>
      </c>
      <c r="J501" t="s">
        <v>1414</v>
      </c>
      <c r="K501" t="s">
        <v>1424</v>
      </c>
    </row>
    <row r="502" spans="1:11" x14ac:dyDescent="0.3">
      <c r="A502" t="s">
        <v>1928</v>
      </c>
      <c r="B502" s="2">
        <v>45467</v>
      </c>
      <c r="C502" t="s">
        <v>27</v>
      </c>
      <c r="D502" t="s">
        <v>1012</v>
      </c>
      <c r="E502">
        <v>2</v>
      </c>
      <c r="F502">
        <v>40</v>
      </c>
      <c r="G502">
        <v>11.47</v>
      </c>
      <c r="H502" t="s">
        <v>1030</v>
      </c>
      <c r="I502" t="s">
        <v>1229</v>
      </c>
      <c r="J502" t="s">
        <v>1414</v>
      </c>
      <c r="K502" t="s">
        <v>1426</v>
      </c>
    </row>
    <row r="503" spans="1:11" x14ac:dyDescent="0.3">
      <c r="A503" t="s">
        <v>1929</v>
      </c>
      <c r="B503" s="2">
        <v>45467</v>
      </c>
      <c r="C503" t="s">
        <v>706</v>
      </c>
      <c r="D503" t="s">
        <v>1013</v>
      </c>
      <c r="E503">
        <v>4</v>
      </c>
      <c r="F503">
        <v>25</v>
      </c>
      <c r="G503">
        <v>6.06</v>
      </c>
      <c r="H503" t="s">
        <v>1083</v>
      </c>
      <c r="I503" t="s">
        <v>1282</v>
      </c>
      <c r="J503" t="s">
        <v>1416</v>
      </c>
      <c r="K503" t="s">
        <v>1421</v>
      </c>
    </row>
    <row r="504" spans="1:11" x14ac:dyDescent="0.3">
      <c r="A504" t="s">
        <v>1930</v>
      </c>
      <c r="B504" s="2">
        <v>45468</v>
      </c>
      <c r="C504" t="s">
        <v>97</v>
      </c>
      <c r="D504" t="s">
        <v>1014</v>
      </c>
      <c r="E504">
        <v>5</v>
      </c>
      <c r="F504">
        <v>15</v>
      </c>
      <c r="G504">
        <v>3.29</v>
      </c>
      <c r="H504" t="s">
        <v>1082</v>
      </c>
      <c r="I504" t="s">
        <v>1281</v>
      </c>
      <c r="J504" t="s">
        <v>1414</v>
      </c>
      <c r="K504" t="s">
        <v>1426</v>
      </c>
    </row>
    <row r="505" spans="1:11" x14ac:dyDescent="0.3">
      <c r="A505" t="s">
        <v>1931</v>
      </c>
      <c r="B505" s="2">
        <v>45468</v>
      </c>
      <c r="C505" t="s">
        <v>557</v>
      </c>
      <c r="D505" t="s">
        <v>1011</v>
      </c>
      <c r="E505">
        <v>9</v>
      </c>
      <c r="F505">
        <v>12</v>
      </c>
      <c r="G505">
        <v>4.29</v>
      </c>
      <c r="H505" t="s">
        <v>1054</v>
      </c>
      <c r="I505" t="s">
        <v>1253</v>
      </c>
      <c r="J505" t="s">
        <v>1414</v>
      </c>
      <c r="K505" t="s">
        <v>1420</v>
      </c>
    </row>
    <row r="506" spans="1:11" x14ac:dyDescent="0.3">
      <c r="A506" t="s">
        <v>1932</v>
      </c>
      <c r="B506" s="2">
        <v>45468</v>
      </c>
      <c r="C506" t="s">
        <v>858</v>
      </c>
      <c r="D506" t="s">
        <v>1011</v>
      </c>
      <c r="E506">
        <v>4</v>
      </c>
      <c r="F506">
        <v>12</v>
      </c>
      <c r="G506">
        <v>3.42</v>
      </c>
      <c r="H506" t="s">
        <v>1119</v>
      </c>
      <c r="I506" t="s">
        <v>1318</v>
      </c>
      <c r="J506" t="s">
        <v>1414</v>
      </c>
      <c r="K506" t="s">
        <v>1426</v>
      </c>
    </row>
    <row r="507" spans="1:11" x14ac:dyDescent="0.3">
      <c r="A507" t="s">
        <v>1933</v>
      </c>
      <c r="B507" s="2">
        <v>45469</v>
      </c>
      <c r="C507" t="s">
        <v>129</v>
      </c>
      <c r="D507" t="s">
        <v>1014</v>
      </c>
      <c r="E507">
        <v>6</v>
      </c>
      <c r="F507">
        <v>15</v>
      </c>
      <c r="G507">
        <v>5.73</v>
      </c>
      <c r="H507" t="s">
        <v>1106</v>
      </c>
      <c r="I507" t="s">
        <v>1305</v>
      </c>
      <c r="J507" t="s">
        <v>1416</v>
      </c>
      <c r="K507" t="s">
        <v>1422</v>
      </c>
    </row>
    <row r="508" spans="1:11" x14ac:dyDescent="0.3">
      <c r="A508" t="s">
        <v>1934</v>
      </c>
      <c r="B508" s="2">
        <v>45470</v>
      </c>
      <c r="C508" t="s">
        <v>185</v>
      </c>
      <c r="D508" t="s">
        <v>1011</v>
      </c>
      <c r="E508">
        <v>7</v>
      </c>
      <c r="F508">
        <v>12</v>
      </c>
      <c r="G508">
        <v>4.74</v>
      </c>
      <c r="H508" t="s">
        <v>1132</v>
      </c>
      <c r="I508" t="s">
        <v>1331</v>
      </c>
      <c r="J508" t="s">
        <v>1414</v>
      </c>
      <c r="K508" t="s">
        <v>1419</v>
      </c>
    </row>
    <row r="509" spans="1:11" x14ac:dyDescent="0.3">
      <c r="A509" t="s">
        <v>1935</v>
      </c>
      <c r="B509" s="2">
        <v>45470</v>
      </c>
      <c r="C509" t="s">
        <v>543</v>
      </c>
      <c r="D509" t="s">
        <v>1011</v>
      </c>
      <c r="E509">
        <v>3</v>
      </c>
      <c r="F509">
        <v>12</v>
      </c>
      <c r="G509">
        <v>2.81</v>
      </c>
      <c r="H509" t="s">
        <v>1185</v>
      </c>
      <c r="I509" t="s">
        <v>1384</v>
      </c>
      <c r="J509" t="s">
        <v>1414</v>
      </c>
      <c r="K509" t="s">
        <v>1424</v>
      </c>
    </row>
    <row r="510" spans="1:11" x14ac:dyDescent="0.3">
      <c r="A510" t="s">
        <v>1936</v>
      </c>
      <c r="B510" s="2">
        <v>45470</v>
      </c>
      <c r="C510" t="s">
        <v>649</v>
      </c>
      <c r="D510" t="s">
        <v>1012</v>
      </c>
      <c r="E510">
        <v>6</v>
      </c>
      <c r="F510">
        <v>40</v>
      </c>
      <c r="G510">
        <v>12.24</v>
      </c>
      <c r="H510" t="s">
        <v>1104</v>
      </c>
      <c r="I510" t="s">
        <v>1303</v>
      </c>
      <c r="J510" t="s">
        <v>1414</v>
      </c>
      <c r="K510" t="s">
        <v>1425</v>
      </c>
    </row>
    <row r="511" spans="1:11" x14ac:dyDescent="0.3">
      <c r="A511" t="s">
        <v>1937</v>
      </c>
      <c r="B511" s="2">
        <v>45472</v>
      </c>
      <c r="C511" t="s">
        <v>634</v>
      </c>
      <c r="D511" t="s">
        <v>1011</v>
      </c>
      <c r="E511">
        <v>10</v>
      </c>
      <c r="F511">
        <v>12</v>
      </c>
      <c r="G511">
        <v>4.72</v>
      </c>
      <c r="H511" t="s">
        <v>1150</v>
      </c>
      <c r="I511" t="s">
        <v>1349</v>
      </c>
      <c r="J511" t="s">
        <v>1414</v>
      </c>
      <c r="K511" t="s">
        <v>1424</v>
      </c>
    </row>
    <row r="512" spans="1:11" x14ac:dyDescent="0.3">
      <c r="A512" t="s">
        <v>1938</v>
      </c>
      <c r="B512" s="2">
        <v>45473</v>
      </c>
      <c r="C512" t="s">
        <v>227</v>
      </c>
      <c r="D512" t="s">
        <v>1011</v>
      </c>
      <c r="E512">
        <v>4</v>
      </c>
      <c r="F512">
        <v>12</v>
      </c>
      <c r="G512">
        <v>2.85</v>
      </c>
      <c r="H512" t="s">
        <v>1148</v>
      </c>
      <c r="I512" t="s">
        <v>1347</v>
      </c>
      <c r="J512" t="s">
        <v>1414</v>
      </c>
      <c r="K512" t="s">
        <v>1424</v>
      </c>
    </row>
    <row r="513" spans="1:11" x14ac:dyDescent="0.3">
      <c r="A513" t="s">
        <v>1939</v>
      </c>
      <c r="B513" s="2">
        <v>45473</v>
      </c>
      <c r="C513" t="s">
        <v>316</v>
      </c>
      <c r="D513" t="s">
        <v>1014</v>
      </c>
      <c r="E513">
        <v>4</v>
      </c>
      <c r="F513">
        <v>15</v>
      </c>
      <c r="G513">
        <v>5.4</v>
      </c>
      <c r="H513" t="s">
        <v>1135</v>
      </c>
      <c r="I513" t="s">
        <v>1334</v>
      </c>
      <c r="J513" t="s">
        <v>1414</v>
      </c>
      <c r="K513" t="s">
        <v>1418</v>
      </c>
    </row>
    <row r="514" spans="1:11" x14ac:dyDescent="0.3">
      <c r="A514" t="s">
        <v>1940</v>
      </c>
      <c r="B514" s="2">
        <v>45473</v>
      </c>
      <c r="C514" t="s">
        <v>916</v>
      </c>
      <c r="D514" t="s">
        <v>1015</v>
      </c>
      <c r="E514">
        <v>6</v>
      </c>
      <c r="F514">
        <v>10</v>
      </c>
      <c r="G514">
        <v>3.63</v>
      </c>
      <c r="H514" t="s">
        <v>1069</v>
      </c>
      <c r="I514" t="s">
        <v>1268</v>
      </c>
      <c r="J514" t="s">
        <v>1416</v>
      </c>
      <c r="K514" t="s">
        <v>1419</v>
      </c>
    </row>
    <row r="515" spans="1:11" x14ac:dyDescent="0.3">
      <c r="A515" t="s">
        <v>1941</v>
      </c>
      <c r="B515" s="2">
        <v>45473</v>
      </c>
      <c r="C515" t="s">
        <v>926</v>
      </c>
      <c r="D515" t="s">
        <v>1012</v>
      </c>
      <c r="E515">
        <v>9</v>
      </c>
      <c r="F515">
        <v>40</v>
      </c>
      <c r="G515">
        <v>10.5</v>
      </c>
      <c r="H515" t="s">
        <v>1082</v>
      </c>
      <c r="I515" t="s">
        <v>1281</v>
      </c>
      <c r="J515" t="s">
        <v>1416</v>
      </c>
      <c r="K515" t="s">
        <v>1427</v>
      </c>
    </row>
    <row r="516" spans="1:11" x14ac:dyDescent="0.3">
      <c r="A516" t="s">
        <v>1942</v>
      </c>
      <c r="B516" s="2">
        <v>45473</v>
      </c>
      <c r="C516" t="s">
        <v>987</v>
      </c>
      <c r="D516" t="s">
        <v>1013</v>
      </c>
      <c r="E516">
        <v>10</v>
      </c>
      <c r="F516">
        <v>25</v>
      </c>
      <c r="G516">
        <v>9.86</v>
      </c>
      <c r="H516" t="s">
        <v>1045</v>
      </c>
      <c r="I516" t="s">
        <v>1244</v>
      </c>
      <c r="J516" t="s">
        <v>1414</v>
      </c>
      <c r="K516" t="s">
        <v>1427</v>
      </c>
    </row>
    <row r="517" spans="1:11" x14ac:dyDescent="0.3">
      <c r="A517" t="s">
        <v>1943</v>
      </c>
      <c r="B517" s="2">
        <v>45474</v>
      </c>
      <c r="C517" t="s">
        <v>15</v>
      </c>
      <c r="D517" t="s">
        <v>1013</v>
      </c>
      <c r="E517">
        <v>6</v>
      </c>
      <c r="F517">
        <v>25</v>
      </c>
      <c r="G517">
        <v>9.43</v>
      </c>
      <c r="H517" t="s">
        <v>1020</v>
      </c>
      <c r="I517" t="s">
        <v>1219</v>
      </c>
      <c r="J517" t="s">
        <v>1414</v>
      </c>
      <c r="K517" t="s">
        <v>1421</v>
      </c>
    </row>
    <row r="518" spans="1:11" x14ac:dyDescent="0.3">
      <c r="A518" t="s">
        <v>1944</v>
      </c>
      <c r="B518" s="2">
        <v>45474</v>
      </c>
      <c r="C518" t="s">
        <v>66</v>
      </c>
      <c r="D518" t="s">
        <v>1013</v>
      </c>
      <c r="E518">
        <v>10</v>
      </c>
      <c r="F518">
        <v>25</v>
      </c>
      <c r="G518">
        <v>6.74</v>
      </c>
      <c r="H518" t="s">
        <v>1061</v>
      </c>
      <c r="I518" t="s">
        <v>1260</v>
      </c>
      <c r="J518" t="s">
        <v>1414</v>
      </c>
      <c r="K518" t="s">
        <v>1420</v>
      </c>
    </row>
    <row r="519" spans="1:11" x14ac:dyDescent="0.3">
      <c r="A519" t="s">
        <v>1945</v>
      </c>
      <c r="B519" s="2">
        <v>45474</v>
      </c>
      <c r="C519" t="s">
        <v>362</v>
      </c>
      <c r="D519" t="s">
        <v>1015</v>
      </c>
      <c r="E519">
        <v>3</v>
      </c>
      <c r="F519">
        <v>10</v>
      </c>
      <c r="G519">
        <v>2.65</v>
      </c>
      <c r="H519" t="s">
        <v>1115</v>
      </c>
      <c r="I519" t="s">
        <v>1314</v>
      </c>
      <c r="J519" t="s">
        <v>1414</v>
      </c>
      <c r="K519" t="s">
        <v>1422</v>
      </c>
    </row>
    <row r="520" spans="1:11" x14ac:dyDescent="0.3">
      <c r="A520" t="s">
        <v>1946</v>
      </c>
      <c r="B520" s="2">
        <v>45474</v>
      </c>
      <c r="C520" t="s">
        <v>560</v>
      </c>
      <c r="D520" t="s">
        <v>1013</v>
      </c>
      <c r="E520">
        <v>4</v>
      </c>
      <c r="F520">
        <v>25</v>
      </c>
      <c r="G520">
        <v>6.09</v>
      </c>
      <c r="H520" t="s">
        <v>1172</v>
      </c>
      <c r="I520" t="s">
        <v>1371</v>
      </c>
      <c r="J520" t="s">
        <v>1414</v>
      </c>
      <c r="K520" t="s">
        <v>1423</v>
      </c>
    </row>
    <row r="521" spans="1:11" x14ac:dyDescent="0.3">
      <c r="A521" t="s">
        <v>1947</v>
      </c>
      <c r="B521" s="2">
        <v>45475</v>
      </c>
      <c r="C521" t="s">
        <v>329</v>
      </c>
      <c r="D521" t="s">
        <v>1015</v>
      </c>
      <c r="E521">
        <v>4</v>
      </c>
      <c r="F521">
        <v>10</v>
      </c>
      <c r="G521">
        <v>3.41</v>
      </c>
      <c r="H521" t="s">
        <v>1174</v>
      </c>
      <c r="I521" t="s">
        <v>1373</v>
      </c>
      <c r="J521" t="s">
        <v>1414</v>
      </c>
      <c r="K521" t="s">
        <v>1426</v>
      </c>
    </row>
    <row r="522" spans="1:11" x14ac:dyDescent="0.3">
      <c r="A522" t="s">
        <v>1948</v>
      </c>
      <c r="B522" s="2">
        <v>45475</v>
      </c>
      <c r="C522" t="s">
        <v>908</v>
      </c>
      <c r="D522" t="s">
        <v>1012</v>
      </c>
      <c r="E522">
        <v>10</v>
      </c>
      <c r="F522">
        <v>40</v>
      </c>
      <c r="G522">
        <v>14.88</v>
      </c>
      <c r="H522" t="s">
        <v>1188</v>
      </c>
      <c r="I522" t="s">
        <v>1387</v>
      </c>
      <c r="J522" t="s">
        <v>1415</v>
      </c>
      <c r="K522" t="s">
        <v>1422</v>
      </c>
    </row>
    <row r="523" spans="1:11" x14ac:dyDescent="0.3">
      <c r="A523" t="s">
        <v>1949</v>
      </c>
      <c r="B523" s="2">
        <v>45476</v>
      </c>
      <c r="C523" t="s">
        <v>138</v>
      </c>
      <c r="D523" t="s">
        <v>1012</v>
      </c>
      <c r="E523">
        <v>8</v>
      </c>
      <c r="F523">
        <v>40</v>
      </c>
      <c r="G523">
        <v>13.65</v>
      </c>
      <c r="H523" t="s">
        <v>1113</v>
      </c>
      <c r="I523" t="s">
        <v>1312</v>
      </c>
      <c r="J523" t="s">
        <v>1416</v>
      </c>
      <c r="K523" t="s">
        <v>1426</v>
      </c>
    </row>
    <row r="524" spans="1:11" x14ac:dyDescent="0.3">
      <c r="A524" t="s">
        <v>1950</v>
      </c>
      <c r="B524" s="2">
        <v>45476</v>
      </c>
      <c r="C524" t="s">
        <v>475</v>
      </c>
      <c r="D524" t="s">
        <v>1013</v>
      </c>
      <c r="E524">
        <v>6</v>
      </c>
      <c r="F524">
        <v>25</v>
      </c>
      <c r="G524">
        <v>5.28</v>
      </c>
      <c r="H524" t="s">
        <v>1055</v>
      </c>
      <c r="I524" t="s">
        <v>1254</v>
      </c>
      <c r="J524" t="s">
        <v>1415</v>
      </c>
      <c r="K524" t="s">
        <v>1427</v>
      </c>
    </row>
    <row r="525" spans="1:11" x14ac:dyDescent="0.3">
      <c r="A525" t="s">
        <v>1951</v>
      </c>
      <c r="B525" s="2">
        <v>45476</v>
      </c>
      <c r="C525" t="s">
        <v>576</v>
      </c>
      <c r="D525" t="s">
        <v>1013</v>
      </c>
      <c r="E525">
        <v>2</v>
      </c>
      <c r="F525">
        <v>25</v>
      </c>
      <c r="G525">
        <v>8.89</v>
      </c>
      <c r="H525" t="s">
        <v>1082</v>
      </c>
      <c r="I525" t="s">
        <v>1281</v>
      </c>
      <c r="J525" t="s">
        <v>1414</v>
      </c>
      <c r="K525" t="s">
        <v>1424</v>
      </c>
    </row>
    <row r="526" spans="1:11" x14ac:dyDescent="0.3">
      <c r="A526" t="s">
        <v>1952</v>
      </c>
      <c r="B526" s="2">
        <v>45476</v>
      </c>
      <c r="C526" t="s">
        <v>967</v>
      </c>
      <c r="D526" t="s">
        <v>1011</v>
      </c>
      <c r="E526">
        <v>6</v>
      </c>
      <c r="F526">
        <v>12</v>
      </c>
      <c r="G526">
        <v>4.28</v>
      </c>
      <c r="H526" t="s">
        <v>1093</v>
      </c>
      <c r="I526" t="s">
        <v>1292</v>
      </c>
      <c r="J526" t="s">
        <v>1417</v>
      </c>
      <c r="K526" t="s">
        <v>1420</v>
      </c>
    </row>
    <row r="527" spans="1:11" x14ac:dyDescent="0.3">
      <c r="A527" t="s">
        <v>1953</v>
      </c>
      <c r="B527" s="2">
        <v>45477</v>
      </c>
      <c r="C527" t="s">
        <v>304</v>
      </c>
      <c r="D527" t="s">
        <v>1015</v>
      </c>
      <c r="E527">
        <v>8</v>
      </c>
      <c r="F527">
        <v>10</v>
      </c>
      <c r="G527">
        <v>3.74</v>
      </c>
      <c r="H527" t="s">
        <v>1137</v>
      </c>
      <c r="I527" t="s">
        <v>1336</v>
      </c>
      <c r="J527" t="s">
        <v>1416</v>
      </c>
      <c r="K527" t="s">
        <v>1422</v>
      </c>
    </row>
    <row r="528" spans="1:11" x14ac:dyDescent="0.3">
      <c r="A528" t="s">
        <v>1954</v>
      </c>
      <c r="B528" s="2">
        <v>45477</v>
      </c>
      <c r="C528" t="s">
        <v>330</v>
      </c>
      <c r="D528" t="s">
        <v>1013</v>
      </c>
      <c r="E528">
        <v>3</v>
      </c>
      <c r="F528">
        <v>25</v>
      </c>
      <c r="G528">
        <v>5.52</v>
      </c>
      <c r="H528" t="s">
        <v>1017</v>
      </c>
      <c r="I528" t="s">
        <v>1216</v>
      </c>
      <c r="J528" t="s">
        <v>1414</v>
      </c>
      <c r="K528" t="s">
        <v>1425</v>
      </c>
    </row>
    <row r="529" spans="1:11" x14ac:dyDescent="0.3">
      <c r="A529" t="s">
        <v>1955</v>
      </c>
      <c r="B529" s="2">
        <v>45477</v>
      </c>
      <c r="C529" t="s">
        <v>1000</v>
      </c>
      <c r="D529" t="s">
        <v>1012</v>
      </c>
      <c r="E529">
        <v>6</v>
      </c>
      <c r="F529">
        <v>40</v>
      </c>
      <c r="G529">
        <v>11.74</v>
      </c>
      <c r="H529" t="s">
        <v>1023</v>
      </c>
      <c r="I529" t="s">
        <v>1222</v>
      </c>
      <c r="J529" t="s">
        <v>1414</v>
      </c>
      <c r="K529" t="s">
        <v>1418</v>
      </c>
    </row>
    <row r="530" spans="1:11" x14ac:dyDescent="0.3">
      <c r="A530" t="s">
        <v>1956</v>
      </c>
      <c r="B530" s="2">
        <v>45478</v>
      </c>
      <c r="C530" t="s">
        <v>131</v>
      </c>
      <c r="D530" t="s">
        <v>1014</v>
      </c>
      <c r="E530">
        <v>2</v>
      </c>
      <c r="F530">
        <v>15</v>
      </c>
      <c r="G530">
        <v>4.2699999999999996</v>
      </c>
      <c r="H530" t="s">
        <v>1108</v>
      </c>
      <c r="I530" t="s">
        <v>1307</v>
      </c>
      <c r="J530" t="s">
        <v>1416</v>
      </c>
      <c r="K530" t="s">
        <v>1425</v>
      </c>
    </row>
    <row r="531" spans="1:11" x14ac:dyDescent="0.3">
      <c r="A531" t="s">
        <v>1957</v>
      </c>
      <c r="B531" s="2">
        <v>45478</v>
      </c>
      <c r="C531" t="s">
        <v>192</v>
      </c>
      <c r="D531" t="s">
        <v>1013</v>
      </c>
      <c r="E531">
        <v>10</v>
      </c>
      <c r="F531">
        <v>25</v>
      </c>
      <c r="G531">
        <v>9.14</v>
      </c>
      <c r="H531" t="s">
        <v>1098</v>
      </c>
      <c r="I531" t="s">
        <v>1297</v>
      </c>
      <c r="J531" t="s">
        <v>1416</v>
      </c>
      <c r="K531" t="s">
        <v>1422</v>
      </c>
    </row>
    <row r="532" spans="1:11" x14ac:dyDescent="0.3">
      <c r="A532" t="s">
        <v>1958</v>
      </c>
      <c r="B532" s="2">
        <v>45478</v>
      </c>
      <c r="C532" t="s">
        <v>346</v>
      </c>
      <c r="D532" t="s">
        <v>1012</v>
      </c>
      <c r="E532">
        <v>9</v>
      </c>
      <c r="F532">
        <v>40</v>
      </c>
      <c r="G532">
        <v>15.55</v>
      </c>
      <c r="H532" t="s">
        <v>1129</v>
      </c>
      <c r="I532" t="s">
        <v>1328</v>
      </c>
      <c r="J532" t="s">
        <v>1414</v>
      </c>
      <c r="K532" t="s">
        <v>1422</v>
      </c>
    </row>
    <row r="533" spans="1:11" x14ac:dyDescent="0.3">
      <c r="A533" t="s">
        <v>1959</v>
      </c>
      <c r="B533" s="2">
        <v>45478</v>
      </c>
      <c r="C533" t="s">
        <v>874</v>
      </c>
      <c r="D533" t="s">
        <v>1012</v>
      </c>
      <c r="E533">
        <v>7</v>
      </c>
      <c r="G533">
        <v>11.99</v>
      </c>
      <c r="H533" t="s">
        <v>1077</v>
      </c>
      <c r="I533" t="s">
        <v>1276</v>
      </c>
      <c r="J533" t="s">
        <v>1414</v>
      </c>
      <c r="K533" t="s">
        <v>1425</v>
      </c>
    </row>
    <row r="534" spans="1:11" x14ac:dyDescent="0.3">
      <c r="A534" t="s">
        <v>1960</v>
      </c>
      <c r="B534" s="2">
        <v>45479</v>
      </c>
      <c r="C534" t="s">
        <v>535</v>
      </c>
      <c r="D534" t="s">
        <v>1014</v>
      </c>
      <c r="E534">
        <v>4</v>
      </c>
      <c r="F534">
        <v>15</v>
      </c>
      <c r="G534">
        <v>4.22</v>
      </c>
      <c r="H534" t="s">
        <v>1201</v>
      </c>
      <c r="I534" t="s">
        <v>1400</v>
      </c>
      <c r="J534" t="s">
        <v>1415</v>
      </c>
      <c r="K534" t="s">
        <v>1423</v>
      </c>
    </row>
    <row r="535" spans="1:11" x14ac:dyDescent="0.3">
      <c r="A535" t="s">
        <v>1961</v>
      </c>
      <c r="B535" s="2">
        <v>45480</v>
      </c>
      <c r="C535" t="s">
        <v>422</v>
      </c>
      <c r="D535" t="s">
        <v>1011</v>
      </c>
      <c r="E535">
        <v>5</v>
      </c>
      <c r="F535">
        <v>12</v>
      </c>
      <c r="G535">
        <v>4.4800000000000004</v>
      </c>
      <c r="H535" t="s">
        <v>1024</v>
      </c>
      <c r="I535" t="s">
        <v>1223</v>
      </c>
      <c r="J535" t="s">
        <v>1415</v>
      </c>
      <c r="K535" t="s">
        <v>1423</v>
      </c>
    </row>
    <row r="536" spans="1:11" x14ac:dyDescent="0.3">
      <c r="A536" t="s">
        <v>1962</v>
      </c>
      <c r="B536" s="2">
        <v>45480</v>
      </c>
      <c r="C536" t="s">
        <v>524</v>
      </c>
      <c r="D536" t="s">
        <v>1014</v>
      </c>
      <c r="E536">
        <v>2</v>
      </c>
      <c r="F536">
        <v>15</v>
      </c>
      <c r="G536">
        <v>4.96</v>
      </c>
      <c r="H536" t="s">
        <v>1057</v>
      </c>
      <c r="I536" t="s">
        <v>1256</v>
      </c>
      <c r="J536" t="s">
        <v>1416</v>
      </c>
      <c r="K536" t="s">
        <v>1423</v>
      </c>
    </row>
    <row r="537" spans="1:11" x14ac:dyDescent="0.3">
      <c r="A537" t="s">
        <v>1963</v>
      </c>
      <c r="B537" s="2">
        <v>45482</v>
      </c>
      <c r="C537" t="s">
        <v>448</v>
      </c>
      <c r="D537" t="s">
        <v>1013</v>
      </c>
      <c r="E537">
        <v>5</v>
      </c>
      <c r="F537">
        <v>25</v>
      </c>
      <c r="G537">
        <v>7.6</v>
      </c>
      <c r="H537" t="s">
        <v>1074</v>
      </c>
      <c r="I537" t="s">
        <v>1273</v>
      </c>
      <c r="J537" t="s">
        <v>1414</v>
      </c>
      <c r="K537" t="s">
        <v>1420</v>
      </c>
    </row>
    <row r="538" spans="1:11" x14ac:dyDescent="0.3">
      <c r="A538" t="s">
        <v>1964</v>
      </c>
      <c r="B538" s="2">
        <v>45483</v>
      </c>
      <c r="C538" t="s">
        <v>238</v>
      </c>
      <c r="D538" t="s">
        <v>1011</v>
      </c>
      <c r="E538">
        <v>5</v>
      </c>
      <c r="F538">
        <v>12</v>
      </c>
      <c r="G538">
        <v>3.87</v>
      </c>
      <c r="H538" t="s">
        <v>1151</v>
      </c>
      <c r="I538" t="s">
        <v>1350</v>
      </c>
      <c r="J538" t="s">
        <v>1416</v>
      </c>
      <c r="K538" t="s">
        <v>1424</v>
      </c>
    </row>
    <row r="539" spans="1:11" x14ac:dyDescent="0.3">
      <c r="A539" t="s">
        <v>1965</v>
      </c>
      <c r="B539" s="2">
        <v>45483</v>
      </c>
      <c r="C539" t="s">
        <v>352</v>
      </c>
      <c r="D539" t="s">
        <v>1014</v>
      </c>
      <c r="E539">
        <v>6</v>
      </c>
      <c r="F539">
        <v>15</v>
      </c>
      <c r="G539">
        <v>3.58</v>
      </c>
      <c r="H539" t="s">
        <v>1026</v>
      </c>
      <c r="I539" t="s">
        <v>1225</v>
      </c>
      <c r="J539" t="s">
        <v>1414</v>
      </c>
      <c r="K539" t="s">
        <v>1426</v>
      </c>
    </row>
    <row r="540" spans="1:11" x14ac:dyDescent="0.3">
      <c r="A540" t="s">
        <v>1966</v>
      </c>
      <c r="B540" s="2">
        <v>45484</v>
      </c>
      <c r="C540" t="s">
        <v>395</v>
      </c>
      <c r="D540" t="s">
        <v>1014</v>
      </c>
      <c r="E540">
        <v>10</v>
      </c>
      <c r="G540">
        <v>5.77</v>
      </c>
      <c r="H540" t="s">
        <v>1094</v>
      </c>
      <c r="I540" t="s">
        <v>1293</v>
      </c>
      <c r="J540" t="s">
        <v>1414</v>
      </c>
      <c r="K540" t="s">
        <v>1426</v>
      </c>
    </row>
    <row r="541" spans="1:11" x14ac:dyDescent="0.3">
      <c r="A541" t="s">
        <v>1967</v>
      </c>
      <c r="B541" s="2">
        <v>45485</v>
      </c>
      <c r="C541" t="s">
        <v>155</v>
      </c>
      <c r="D541" t="s">
        <v>1012</v>
      </c>
      <c r="E541">
        <v>3</v>
      </c>
      <c r="F541">
        <v>40</v>
      </c>
      <c r="G541">
        <v>12.58</v>
      </c>
      <c r="H541" t="s">
        <v>1065</v>
      </c>
      <c r="I541" t="s">
        <v>1264</v>
      </c>
      <c r="J541" t="s">
        <v>1414</v>
      </c>
      <c r="K541" t="s">
        <v>1418</v>
      </c>
    </row>
    <row r="542" spans="1:11" x14ac:dyDescent="0.3">
      <c r="A542" t="s">
        <v>1968</v>
      </c>
      <c r="B542" s="2">
        <v>45485</v>
      </c>
      <c r="C542" t="s">
        <v>806</v>
      </c>
      <c r="D542" t="s">
        <v>1014</v>
      </c>
      <c r="E542">
        <v>9</v>
      </c>
      <c r="F542">
        <v>15</v>
      </c>
      <c r="G542">
        <v>5.0599999999999996</v>
      </c>
      <c r="H542" t="s">
        <v>1144</v>
      </c>
      <c r="I542" t="s">
        <v>1343</v>
      </c>
      <c r="J542" t="s">
        <v>1415</v>
      </c>
      <c r="K542" t="s">
        <v>1418</v>
      </c>
    </row>
    <row r="543" spans="1:11" x14ac:dyDescent="0.3">
      <c r="A543" t="s">
        <v>1969</v>
      </c>
      <c r="B543" s="2">
        <v>45485</v>
      </c>
      <c r="C543" t="s">
        <v>891</v>
      </c>
      <c r="D543" t="s">
        <v>1014</v>
      </c>
      <c r="E543">
        <v>9</v>
      </c>
      <c r="F543">
        <v>15</v>
      </c>
      <c r="G543">
        <v>4.67</v>
      </c>
      <c r="H543" t="s">
        <v>1055</v>
      </c>
      <c r="I543" t="s">
        <v>1254</v>
      </c>
      <c r="J543" t="s">
        <v>1414</v>
      </c>
      <c r="K543" t="s">
        <v>1427</v>
      </c>
    </row>
    <row r="544" spans="1:11" x14ac:dyDescent="0.3">
      <c r="A544" t="s">
        <v>1970</v>
      </c>
      <c r="B544" s="2">
        <v>45486</v>
      </c>
      <c r="C544" t="s">
        <v>373</v>
      </c>
      <c r="D544" t="s">
        <v>1015</v>
      </c>
      <c r="E544">
        <v>10</v>
      </c>
      <c r="F544">
        <v>10</v>
      </c>
      <c r="G544">
        <v>2.2200000000000002</v>
      </c>
      <c r="H544" t="s">
        <v>1180</v>
      </c>
      <c r="I544" t="s">
        <v>1379</v>
      </c>
      <c r="J544" t="s">
        <v>1417</v>
      </c>
      <c r="K544" t="s">
        <v>1423</v>
      </c>
    </row>
    <row r="545" spans="1:11" x14ac:dyDescent="0.3">
      <c r="A545" t="s">
        <v>1971</v>
      </c>
      <c r="B545" s="2">
        <v>45487</v>
      </c>
      <c r="C545" t="s">
        <v>177</v>
      </c>
      <c r="D545" t="s">
        <v>1015</v>
      </c>
      <c r="E545">
        <v>2</v>
      </c>
      <c r="F545">
        <v>10</v>
      </c>
      <c r="G545">
        <v>2.02</v>
      </c>
      <c r="H545" t="s">
        <v>1130</v>
      </c>
      <c r="I545" t="s">
        <v>1329</v>
      </c>
      <c r="J545" t="s">
        <v>1416</v>
      </c>
      <c r="K545" t="s">
        <v>1421</v>
      </c>
    </row>
    <row r="546" spans="1:11" x14ac:dyDescent="0.3">
      <c r="A546" t="s">
        <v>1972</v>
      </c>
      <c r="B546" s="2">
        <v>45487</v>
      </c>
      <c r="C546" t="s">
        <v>296</v>
      </c>
      <c r="D546" t="s">
        <v>1011</v>
      </c>
      <c r="E546">
        <v>5</v>
      </c>
      <c r="F546">
        <v>12</v>
      </c>
      <c r="G546">
        <v>2.5099999999999998</v>
      </c>
      <c r="H546" t="s">
        <v>1034</v>
      </c>
      <c r="I546" t="s">
        <v>1233</v>
      </c>
      <c r="J546" t="s">
        <v>1414</v>
      </c>
      <c r="K546" t="s">
        <v>1425</v>
      </c>
    </row>
    <row r="547" spans="1:11" x14ac:dyDescent="0.3">
      <c r="A547" t="s">
        <v>1973</v>
      </c>
      <c r="B547" s="2">
        <v>45487</v>
      </c>
      <c r="C547" t="s">
        <v>789</v>
      </c>
      <c r="D547" t="s">
        <v>1015</v>
      </c>
      <c r="E547">
        <v>4</v>
      </c>
      <c r="F547">
        <v>10</v>
      </c>
      <c r="G547">
        <v>3.9</v>
      </c>
      <c r="H547" t="s">
        <v>1089</v>
      </c>
      <c r="I547" t="s">
        <v>1288</v>
      </c>
      <c r="J547" t="s">
        <v>1416</v>
      </c>
      <c r="K547" t="s">
        <v>1423</v>
      </c>
    </row>
    <row r="548" spans="1:11" x14ac:dyDescent="0.3">
      <c r="A548" t="s">
        <v>1974</v>
      </c>
      <c r="B548" s="2">
        <v>45487</v>
      </c>
      <c r="C548" t="s">
        <v>893</v>
      </c>
      <c r="D548" t="s">
        <v>1012</v>
      </c>
      <c r="E548">
        <v>10</v>
      </c>
      <c r="F548">
        <v>40</v>
      </c>
      <c r="G548">
        <v>14.94</v>
      </c>
      <c r="H548" t="s">
        <v>1146</v>
      </c>
      <c r="I548" t="s">
        <v>1345</v>
      </c>
      <c r="J548" t="s">
        <v>1416</v>
      </c>
      <c r="K548" t="s">
        <v>1424</v>
      </c>
    </row>
    <row r="549" spans="1:11" x14ac:dyDescent="0.3">
      <c r="A549" t="s">
        <v>1975</v>
      </c>
      <c r="B549" s="2">
        <v>45488</v>
      </c>
      <c r="C549" t="s">
        <v>28</v>
      </c>
      <c r="D549" t="s">
        <v>1014</v>
      </c>
      <c r="E549">
        <v>6</v>
      </c>
      <c r="F549">
        <v>15</v>
      </c>
      <c r="G549">
        <v>3.49</v>
      </c>
      <c r="H549" t="s">
        <v>1031</v>
      </c>
      <c r="I549" t="s">
        <v>1230</v>
      </c>
      <c r="J549" t="s">
        <v>1415</v>
      </c>
      <c r="K549" t="s">
        <v>1419</v>
      </c>
    </row>
    <row r="550" spans="1:11" x14ac:dyDescent="0.3">
      <c r="A550" t="s">
        <v>1976</v>
      </c>
      <c r="B550" s="2">
        <v>45488</v>
      </c>
      <c r="C550" t="s">
        <v>216</v>
      </c>
      <c r="D550" t="s">
        <v>1012</v>
      </c>
      <c r="E550">
        <v>1</v>
      </c>
      <c r="F550">
        <v>40</v>
      </c>
      <c r="G550">
        <v>10.89</v>
      </c>
      <c r="H550" t="s">
        <v>1080</v>
      </c>
      <c r="I550" t="s">
        <v>1279</v>
      </c>
      <c r="J550" t="s">
        <v>1414</v>
      </c>
      <c r="K550" t="s">
        <v>1425</v>
      </c>
    </row>
    <row r="551" spans="1:11" x14ac:dyDescent="0.3">
      <c r="A551" t="s">
        <v>1977</v>
      </c>
      <c r="B551" s="2">
        <v>45488</v>
      </c>
      <c r="C551" t="s">
        <v>411</v>
      </c>
      <c r="D551" t="s">
        <v>1013</v>
      </c>
      <c r="E551">
        <v>3</v>
      </c>
      <c r="F551">
        <v>25</v>
      </c>
      <c r="G551">
        <v>6.64</v>
      </c>
      <c r="H551" t="s">
        <v>1182</v>
      </c>
      <c r="I551" t="s">
        <v>1381</v>
      </c>
      <c r="J551" t="s">
        <v>1414</v>
      </c>
      <c r="K551" t="s">
        <v>1422</v>
      </c>
    </row>
    <row r="552" spans="1:11" x14ac:dyDescent="0.3">
      <c r="A552" t="s">
        <v>1978</v>
      </c>
      <c r="B552" s="2">
        <v>45488</v>
      </c>
      <c r="C552" t="s">
        <v>612</v>
      </c>
      <c r="D552" t="s">
        <v>1013</v>
      </c>
      <c r="E552">
        <v>5</v>
      </c>
      <c r="F552">
        <v>25</v>
      </c>
      <c r="G552">
        <v>5.76</v>
      </c>
      <c r="H552" t="s">
        <v>1078</v>
      </c>
      <c r="I552" t="s">
        <v>1277</v>
      </c>
      <c r="J552" t="s">
        <v>1414</v>
      </c>
      <c r="K552" t="s">
        <v>1422</v>
      </c>
    </row>
    <row r="553" spans="1:11" x14ac:dyDescent="0.3">
      <c r="A553" t="s">
        <v>1979</v>
      </c>
      <c r="B553" s="2">
        <v>45488</v>
      </c>
      <c r="C553" t="s">
        <v>767</v>
      </c>
      <c r="D553" t="s">
        <v>1014</v>
      </c>
      <c r="E553">
        <v>2</v>
      </c>
      <c r="F553">
        <v>15</v>
      </c>
      <c r="G553">
        <v>5.21</v>
      </c>
      <c r="H553" t="s">
        <v>1151</v>
      </c>
      <c r="I553" t="s">
        <v>1350</v>
      </c>
      <c r="J553" t="s">
        <v>1414</v>
      </c>
      <c r="K553" t="s">
        <v>1420</v>
      </c>
    </row>
    <row r="554" spans="1:11" x14ac:dyDescent="0.3">
      <c r="A554" t="s">
        <v>1980</v>
      </c>
      <c r="B554" s="2">
        <v>45489</v>
      </c>
      <c r="C554" t="s">
        <v>190</v>
      </c>
      <c r="D554" t="s">
        <v>1015</v>
      </c>
      <c r="E554">
        <v>3</v>
      </c>
      <c r="F554">
        <v>10</v>
      </c>
      <c r="G554">
        <v>3.27</v>
      </c>
      <c r="H554" t="s">
        <v>1109</v>
      </c>
      <c r="I554" t="s">
        <v>1308</v>
      </c>
      <c r="J554" t="s">
        <v>1416</v>
      </c>
      <c r="K554" t="s">
        <v>1421</v>
      </c>
    </row>
    <row r="555" spans="1:11" x14ac:dyDescent="0.3">
      <c r="A555" t="s">
        <v>1981</v>
      </c>
      <c r="B555" s="2">
        <v>45489</v>
      </c>
      <c r="C555" t="s">
        <v>486</v>
      </c>
      <c r="D555" t="s">
        <v>1014</v>
      </c>
      <c r="E555">
        <v>4</v>
      </c>
      <c r="F555">
        <v>15</v>
      </c>
      <c r="G555">
        <v>5.98</v>
      </c>
      <c r="H555" t="s">
        <v>1146</v>
      </c>
      <c r="I555" t="s">
        <v>1345</v>
      </c>
      <c r="J555" t="s">
        <v>1414</v>
      </c>
      <c r="K555" t="s">
        <v>1422</v>
      </c>
    </row>
    <row r="556" spans="1:11" x14ac:dyDescent="0.3">
      <c r="A556" t="s">
        <v>1982</v>
      </c>
      <c r="B556" s="2">
        <v>45490</v>
      </c>
      <c r="C556" t="s">
        <v>345</v>
      </c>
      <c r="D556" t="s">
        <v>1015</v>
      </c>
      <c r="E556">
        <v>4</v>
      </c>
      <c r="F556">
        <v>10</v>
      </c>
      <c r="G556">
        <v>2.38</v>
      </c>
      <c r="H556" t="s">
        <v>1042</v>
      </c>
      <c r="I556" t="s">
        <v>1241</v>
      </c>
      <c r="J556" t="s">
        <v>1417</v>
      </c>
      <c r="K556" t="s">
        <v>1420</v>
      </c>
    </row>
    <row r="557" spans="1:11" x14ac:dyDescent="0.3">
      <c r="A557" t="s">
        <v>1983</v>
      </c>
      <c r="B557" s="2">
        <v>45490</v>
      </c>
      <c r="C557" t="s">
        <v>500</v>
      </c>
      <c r="D557" t="s">
        <v>1014</v>
      </c>
      <c r="E557">
        <v>7</v>
      </c>
      <c r="F557">
        <v>15</v>
      </c>
      <c r="G557">
        <v>4.13</v>
      </c>
      <c r="H557" t="s">
        <v>1165</v>
      </c>
      <c r="I557" t="s">
        <v>1364</v>
      </c>
      <c r="J557" t="s">
        <v>1414</v>
      </c>
      <c r="K557" t="s">
        <v>1427</v>
      </c>
    </row>
    <row r="558" spans="1:11" x14ac:dyDescent="0.3">
      <c r="A558" t="s">
        <v>1984</v>
      </c>
      <c r="B558" s="2">
        <v>45490</v>
      </c>
      <c r="C558" t="s">
        <v>775</v>
      </c>
      <c r="D558" t="s">
        <v>1013</v>
      </c>
      <c r="E558">
        <v>5</v>
      </c>
      <c r="F558">
        <v>25</v>
      </c>
      <c r="G558">
        <v>9.35</v>
      </c>
      <c r="H558" t="s">
        <v>1143</v>
      </c>
      <c r="I558" t="s">
        <v>1342</v>
      </c>
      <c r="J558" t="s">
        <v>1414</v>
      </c>
      <c r="K558" t="s">
        <v>1426</v>
      </c>
    </row>
    <row r="559" spans="1:11" x14ac:dyDescent="0.3">
      <c r="A559" t="s">
        <v>1985</v>
      </c>
      <c r="B559" s="2">
        <v>45490</v>
      </c>
      <c r="C559" t="s">
        <v>947</v>
      </c>
      <c r="D559" t="s">
        <v>1014</v>
      </c>
      <c r="E559">
        <v>8</v>
      </c>
      <c r="F559">
        <v>15</v>
      </c>
      <c r="G559">
        <v>3.62</v>
      </c>
      <c r="H559" t="s">
        <v>1120</v>
      </c>
      <c r="I559" t="s">
        <v>1319</v>
      </c>
      <c r="J559" t="s">
        <v>1417</v>
      </c>
      <c r="K559" t="s">
        <v>1421</v>
      </c>
    </row>
    <row r="560" spans="1:11" x14ac:dyDescent="0.3">
      <c r="A560" t="s">
        <v>1986</v>
      </c>
      <c r="B560" s="2">
        <v>45491</v>
      </c>
      <c r="C560" t="s">
        <v>359</v>
      </c>
      <c r="D560" t="s">
        <v>1013</v>
      </c>
      <c r="E560">
        <v>5</v>
      </c>
      <c r="F560">
        <v>25</v>
      </c>
      <c r="G560">
        <v>8.68</v>
      </c>
      <c r="H560" t="s">
        <v>1042</v>
      </c>
      <c r="I560" t="s">
        <v>1241</v>
      </c>
      <c r="J560" t="s">
        <v>1414</v>
      </c>
      <c r="K560" t="s">
        <v>1418</v>
      </c>
    </row>
    <row r="561" spans="1:11" x14ac:dyDescent="0.3">
      <c r="A561" t="s">
        <v>1987</v>
      </c>
      <c r="B561" s="2">
        <v>45491</v>
      </c>
      <c r="C561" t="s">
        <v>425</v>
      </c>
      <c r="D561" t="s">
        <v>1014</v>
      </c>
      <c r="E561">
        <v>10</v>
      </c>
      <c r="F561">
        <v>15</v>
      </c>
      <c r="G561">
        <v>3.4</v>
      </c>
      <c r="H561" t="s">
        <v>1092</v>
      </c>
      <c r="I561" t="s">
        <v>1291</v>
      </c>
      <c r="J561" t="s">
        <v>1415</v>
      </c>
      <c r="K561" t="s">
        <v>1420</v>
      </c>
    </row>
    <row r="562" spans="1:11" x14ac:dyDescent="0.3">
      <c r="A562" t="s">
        <v>1988</v>
      </c>
      <c r="B562" s="2">
        <v>45491</v>
      </c>
      <c r="C562" t="s">
        <v>555</v>
      </c>
      <c r="D562" t="s">
        <v>1012</v>
      </c>
      <c r="E562">
        <v>2</v>
      </c>
      <c r="F562">
        <v>40</v>
      </c>
      <c r="G562">
        <v>9.3000000000000007</v>
      </c>
      <c r="H562" t="s">
        <v>1016</v>
      </c>
      <c r="I562" t="s">
        <v>1215</v>
      </c>
      <c r="J562" t="s">
        <v>1414</v>
      </c>
      <c r="K562" t="s">
        <v>1427</v>
      </c>
    </row>
    <row r="563" spans="1:11" x14ac:dyDescent="0.3">
      <c r="A563" t="s">
        <v>1989</v>
      </c>
      <c r="B563" s="2">
        <v>45491</v>
      </c>
      <c r="C563" t="s">
        <v>694</v>
      </c>
      <c r="D563" t="s">
        <v>1014</v>
      </c>
      <c r="E563">
        <v>7</v>
      </c>
      <c r="F563">
        <v>15</v>
      </c>
      <c r="G563">
        <v>3.65</v>
      </c>
      <c r="H563" t="s">
        <v>1063</v>
      </c>
      <c r="I563" t="s">
        <v>1262</v>
      </c>
      <c r="J563" t="s">
        <v>1417</v>
      </c>
      <c r="K563" t="s">
        <v>1418</v>
      </c>
    </row>
    <row r="564" spans="1:11" x14ac:dyDescent="0.3">
      <c r="A564" t="s">
        <v>1990</v>
      </c>
      <c r="B564" s="2">
        <v>45491</v>
      </c>
      <c r="C564" t="s">
        <v>776</v>
      </c>
      <c r="D564" t="s">
        <v>1012</v>
      </c>
      <c r="E564">
        <v>2</v>
      </c>
      <c r="F564">
        <v>40</v>
      </c>
      <c r="G564">
        <v>14.04</v>
      </c>
      <c r="H564" t="s">
        <v>1077</v>
      </c>
      <c r="I564" t="s">
        <v>1276</v>
      </c>
      <c r="J564" t="s">
        <v>1416</v>
      </c>
      <c r="K564" t="s">
        <v>1419</v>
      </c>
    </row>
    <row r="565" spans="1:11" x14ac:dyDescent="0.3">
      <c r="A565" t="s">
        <v>1991</v>
      </c>
      <c r="B565" s="2">
        <v>45492</v>
      </c>
      <c r="C565" t="s">
        <v>627</v>
      </c>
      <c r="D565" t="s">
        <v>1013</v>
      </c>
      <c r="E565">
        <v>2</v>
      </c>
      <c r="F565">
        <v>25</v>
      </c>
      <c r="G565">
        <v>9.57</v>
      </c>
      <c r="H565" t="s">
        <v>1176</v>
      </c>
      <c r="I565" t="s">
        <v>1375</v>
      </c>
      <c r="J565" t="s">
        <v>1414</v>
      </c>
      <c r="K565" t="s">
        <v>1425</v>
      </c>
    </row>
    <row r="566" spans="1:11" x14ac:dyDescent="0.3">
      <c r="A566" t="s">
        <v>1992</v>
      </c>
      <c r="B566" s="2">
        <v>45493</v>
      </c>
      <c r="C566" t="s">
        <v>513</v>
      </c>
      <c r="D566" t="s">
        <v>1012</v>
      </c>
      <c r="E566">
        <v>3</v>
      </c>
      <c r="F566">
        <v>40</v>
      </c>
      <c r="G566">
        <v>12.77</v>
      </c>
      <c r="H566" t="s">
        <v>1062</v>
      </c>
      <c r="I566" t="s">
        <v>1261</v>
      </c>
      <c r="J566" t="s">
        <v>1414</v>
      </c>
      <c r="K566" t="s">
        <v>1421</v>
      </c>
    </row>
    <row r="567" spans="1:11" x14ac:dyDescent="0.3">
      <c r="A567" t="s">
        <v>1993</v>
      </c>
      <c r="B567" s="2">
        <v>45494</v>
      </c>
      <c r="C567" t="s">
        <v>144</v>
      </c>
      <c r="D567" t="s">
        <v>1014</v>
      </c>
      <c r="E567">
        <v>8</v>
      </c>
      <c r="F567">
        <v>15</v>
      </c>
      <c r="G567">
        <v>4.2699999999999996</v>
      </c>
      <c r="H567" t="s">
        <v>1052</v>
      </c>
      <c r="I567" t="s">
        <v>1251</v>
      </c>
      <c r="J567" t="s">
        <v>1416</v>
      </c>
      <c r="K567" t="s">
        <v>1424</v>
      </c>
    </row>
    <row r="568" spans="1:11" x14ac:dyDescent="0.3">
      <c r="A568" t="s">
        <v>1994</v>
      </c>
      <c r="B568" s="2">
        <v>45494</v>
      </c>
      <c r="C568" t="s">
        <v>276</v>
      </c>
      <c r="D568" t="s">
        <v>1013</v>
      </c>
      <c r="E568">
        <v>4</v>
      </c>
      <c r="G568">
        <v>8.75</v>
      </c>
      <c r="H568" t="s">
        <v>1162</v>
      </c>
      <c r="I568" t="s">
        <v>1361</v>
      </c>
      <c r="J568" t="s">
        <v>1414</v>
      </c>
      <c r="K568" t="s">
        <v>1424</v>
      </c>
    </row>
    <row r="569" spans="1:11" x14ac:dyDescent="0.3">
      <c r="A569" t="s">
        <v>1995</v>
      </c>
      <c r="B569" s="2">
        <v>45494</v>
      </c>
      <c r="C569" t="s">
        <v>892</v>
      </c>
      <c r="D569" t="s">
        <v>1012</v>
      </c>
      <c r="E569">
        <v>3</v>
      </c>
      <c r="F569">
        <v>40</v>
      </c>
      <c r="G569">
        <v>9.3699999999999992</v>
      </c>
      <c r="H569" t="s">
        <v>1175</v>
      </c>
      <c r="I569" t="s">
        <v>1374</v>
      </c>
      <c r="J569" t="s">
        <v>1414</v>
      </c>
      <c r="K569" t="s">
        <v>1418</v>
      </c>
    </row>
    <row r="570" spans="1:11" x14ac:dyDescent="0.3">
      <c r="A570" t="s">
        <v>1996</v>
      </c>
      <c r="B570" s="2">
        <v>45495</v>
      </c>
      <c r="C570" t="s">
        <v>183</v>
      </c>
      <c r="D570" t="s">
        <v>1012</v>
      </c>
      <c r="E570">
        <v>5</v>
      </c>
      <c r="F570">
        <v>40</v>
      </c>
      <c r="G570">
        <v>11</v>
      </c>
      <c r="H570" t="s">
        <v>1133</v>
      </c>
      <c r="I570" t="s">
        <v>1332</v>
      </c>
      <c r="J570" t="s">
        <v>1414</v>
      </c>
      <c r="K570" t="s">
        <v>1421</v>
      </c>
    </row>
    <row r="571" spans="1:11" x14ac:dyDescent="0.3">
      <c r="A571" t="s">
        <v>1997</v>
      </c>
      <c r="B571" s="2">
        <v>45495</v>
      </c>
      <c r="C571" t="s">
        <v>496</v>
      </c>
      <c r="D571" t="s">
        <v>1013</v>
      </c>
      <c r="E571">
        <v>10</v>
      </c>
      <c r="F571">
        <v>25</v>
      </c>
      <c r="G571">
        <v>5.0999999999999996</v>
      </c>
      <c r="H571" t="s">
        <v>1126</v>
      </c>
      <c r="I571" t="s">
        <v>1325</v>
      </c>
      <c r="J571" t="s">
        <v>1414</v>
      </c>
      <c r="K571" t="s">
        <v>1426</v>
      </c>
    </row>
    <row r="572" spans="1:11" x14ac:dyDescent="0.3">
      <c r="A572" t="s">
        <v>1998</v>
      </c>
      <c r="B572" s="2">
        <v>45495</v>
      </c>
      <c r="C572" t="s">
        <v>533</v>
      </c>
      <c r="D572" t="s">
        <v>1012</v>
      </c>
      <c r="E572">
        <v>8</v>
      </c>
      <c r="F572">
        <v>40</v>
      </c>
      <c r="G572">
        <v>10.119999999999999</v>
      </c>
      <c r="H572" t="s">
        <v>1206</v>
      </c>
      <c r="I572" t="s">
        <v>1405</v>
      </c>
      <c r="J572" t="s">
        <v>1414</v>
      </c>
      <c r="K572" t="s">
        <v>1427</v>
      </c>
    </row>
    <row r="573" spans="1:11" x14ac:dyDescent="0.3">
      <c r="A573" t="s">
        <v>1999</v>
      </c>
      <c r="B573" s="2">
        <v>45496</v>
      </c>
      <c r="C573" t="s">
        <v>248</v>
      </c>
      <c r="D573" t="s">
        <v>1014</v>
      </c>
      <c r="E573">
        <v>7</v>
      </c>
      <c r="F573">
        <v>15</v>
      </c>
      <c r="G573">
        <v>5.88</v>
      </c>
      <c r="H573" t="s">
        <v>1157</v>
      </c>
      <c r="I573" t="s">
        <v>1356</v>
      </c>
      <c r="J573" t="s">
        <v>1415</v>
      </c>
      <c r="K573" t="s">
        <v>1418</v>
      </c>
    </row>
    <row r="574" spans="1:11" x14ac:dyDescent="0.3">
      <c r="A574" t="s">
        <v>2000</v>
      </c>
      <c r="B574" s="2">
        <v>45496</v>
      </c>
      <c r="C574" t="s">
        <v>356</v>
      </c>
      <c r="D574" t="s">
        <v>1015</v>
      </c>
      <c r="E574">
        <v>1</v>
      </c>
      <c r="F574">
        <v>10</v>
      </c>
      <c r="G574">
        <v>2.21</v>
      </c>
      <c r="H574" t="s">
        <v>1062</v>
      </c>
      <c r="I574" t="s">
        <v>1261</v>
      </c>
      <c r="J574" t="s">
        <v>1414</v>
      </c>
      <c r="K574" t="s">
        <v>1420</v>
      </c>
    </row>
    <row r="575" spans="1:11" x14ac:dyDescent="0.3">
      <c r="A575" t="s">
        <v>2001</v>
      </c>
      <c r="B575" s="2">
        <v>45496</v>
      </c>
      <c r="C575" t="s">
        <v>795</v>
      </c>
      <c r="D575" t="s">
        <v>1012</v>
      </c>
      <c r="E575">
        <v>3</v>
      </c>
      <c r="F575">
        <v>40</v>
      </c>
      <c r="G575">
        <v>8.3800000000000008</v>
      </c>
      <c r="H575" t="s">
        <v>1149</v>
      </c>
      <c r="I575" t="s">
        <v>1348</v>
      </c>
      <c r="J575" t="s">
        <v>1414</v>
      </c>
      <c r="K575" t="s">
        <v>1422</v>
      </c>
    </row>
    <row r="576" spans="1:11" x14ac:dyDescent="0.3">
      <c r="A576" t="s">
        <v>2002</v>
      </c>
      <c r="B576" s="2">
        <v>45496</v>
      </c>
      <c r="C576" t="s">
        <v>818</v>
      </c>
      <c r="D576" t="s">
        <v>1011</v>
      </c>
      <c r="E576">
        <v>6</v>
      </c>
      <c r="F576">
        <v>12</v>
      </c>
      <c r="G576">
        <v>2.68</v>
      </c>
      <c r="H576" t="s">
        <v>1159</v>
      </c>
      <c r="I576" t="s">
        <v>1358</v>
      </c>
      <c r="J576" t="s">
        <v>1414</v>
      </c>
      <c r="K576" t="s">
        <v>1418</v>
      </c>
    </row>
    <row r="577" spans="1:11" x14ac:dyDescent="0.3">
      <c r="A577" t="s">
        <v>2003</v>
      </c>
      <c r="B577" s="2">
        <v>45498</v>
      </c>
      <c r="C577" t="s">
        <v>21</v>
      </c>
      <c r="D577" t="s">
        <v>1013</v>
      </c>
      <c r="E577">
        <v>8</v>
      </c>
      <c r="F577">
        <v>25</v>
      </c>
      <c r="G577">
        <v>6.6</v>
      </c>
      <c r="H577" t="s">
        <v>1024</v>
      </c>
      <c r="I577" t="s">
        <v>1223</v>
      </c>
      <c r="J577" t="s">
        <v>1414</v>
      </c>
      <c r="K577" t="s">
        <v>1423</v>
      </c>
    </row>
    <row r="578" spans="1:11" x14ac:dyDescent="0.3">
      <c r="A578" t="s">
        <v>2004</v>
      </c>
      <c r="B578" s="2">
        <v>45498</v>
      </c>
      <c r="C578" t="s">
        <v>172</v>
      </c>
      <c r="D578" t="s">
        <v>1012</v>
      </c>
      <c r="E578">
        <v>4</v>
      </c>
      <c r="F578">
        <v>40</v>
      </c>
      <c r="G578">
        <v>14.82</v>
      </c>
      <c r="H578" t="s">
        <v>1041</v>
      </c>
      <c r="I578" t="s">
        <v>1240</v>
      </c>
      <c r="J578" t="s">
        <v>1414</v>
      </c>
      <c r="K578" t="s">
        <v>1420</v>
      </c>
    </row>
    <row r="579" spans="1:11" x14ac:dyDescent="0.3">
      <c r="A579" t="s">
        <v>2005</v>
      </c>
      <c r="B579" s="2">
        <v>45498</v>
      </c>
      <c r="C579" t="s">
        <v>242</v>
      </c>
      <c r="D579" t="s">
        <v>1013</v>
      </c>
      <c r="E579">
        <v>7</v>
      </c>
      <c r="F579">
        <v>25</v>
      </c>
      <c r="G579">
        <v>8.67</v>
      </c>
      <c r="H579" t="s">
        <v>1142</v>
      </c>
      <c r="I579" t="s">
        <v>1341</v>
      </c>
      <c r="J579" t="s">
        <v>1416</v>
      </c>
      <c r="K579" t="s">
        <v>1419</v>
      </c>
    </row>
    <row r="580" spans="1:11" x14ac:dyDescent="0.3">
      <c r="A580" t="s">
        <v>2006</v>
      </c>
      <c r="B580" s="2">
        <v>45498</v>
      </c>
      <c r="C580" t="s">
        <v>254</v>
      </c>
      <c r="D580" t="s">
        <v>1014</v>
      </c>
      <c r="E580">
        <v>8</v>
      </c>
      <c r="F580">
        <v>15</v>
      </c>
      <c r="G580">
        <v>5.97</v>
      </c>
      <c r="H580" t="s">
        <v>1046</v>
      </c>
      <c r="I580" t="s">
        <v>1245</v>
      </c>
      <c r="J580" t="s">
        <v>1414</v>
      </c>
      <c r="K580" t="s">
        <v>1419</v>
      </c>
    </row>
    <row r="581" spans="1:11" x14ac:dyDescent="0.3">
      <c r="A581" t="s">
        <v>2007</v>
      </c>
      <c r="B581" s="2">
        <v>45498</v>
      </c>
      <c r="C581" t="s">
        <v>444</v>
      </c>
      <c r="D581" t="s">
        <v>1011</v>
      </c>
      <c r="E581">
        <v>4</v>
      </c>
      <c r="F581">
        <v>12</v>
      </c>
      <c r="G581">
        <v>3.9</v>
      </c>
      <c r="H581" t="s">
        <v>1192</v>
      </c>
      <c r="I581" t="s">
        <v>1391</v>
      </c>
      <c r="J581" t="s">
        <v>1414</v>
      </c>
      <c r="K581" t="s">
        <v>1420</v>
      </c>
    </row>
    <row r="582" spans="1:11" x14ac:dyDescent="0.3">
      <c r="A582" t="s">
        <v>2008</v>
      </c>
      <c r="B582" s="2">
        <v>45498</v>
      </c>
      <c r="C582" t="s">
        <v>689</v>
      </c>
      <c r="D582" t="s">
        <v>1015</v>
      </c>
      <c r="E582">
        <v>6</v>
      </c>
      <c r="F582">
        <v>10</v>
      </c>
      <c r="G582">
        <v>3.16</v>
      </c>
      <c r="H582" t="s">
        <v>1182</v>
      </c>
      <c r="I582" t="s">
        <v>1381</v>
      </c>
      <c r="J582" t="s">
        <v>1414</v>
      </c>
      <c r="K582" t="s">
        <v>1422</v>
      </c>
    </row>
    <row r="583" spans="1:11" x14ac:dyDescent="0.3">
      <c r="A583" t="s">
        <v>2009</v>
      </c>
      <c r="B583" s="2">
        <v>45498</v>
      </c>
      <c r="C583" t="s">
        <v>930</v>
      </c>
      <c r="D583" t="s">
        <v>1012</v>
      </c>
      <c r="E583">
        <v>3</v>
      </c>
      <c r="F583">
        <v>40</v>
      </c>
      <c r="G583">
        <v>11.05</v>
      </c>
      <c r="H583" t="s">
        <v>1180</v>
      </c>
      <c r="I583" t="s">
        <v>1379</v>
      </c>
      <c r="J583" t="s">
        <v>1416</v>
      </c>
      <c r="K583" t="s">
        <v>1421</v>
      </c>
    </row>
    <row r="584" spans="1:11" x14ac:dyDescent="0.3">
      <c r="A584" t="s">
        <v>2010</v>
      </c>
      <c r="B584" s="2">
        <v>45499</v>
      </c>
      <c r="C584" t="s">
        <v>115</v>
      </c>
      <c r="D584" t="s">
        <v>1012</v>
      </c>
      <c r="E584">
        <v>5</v>
      </c>
      <c r="G584">
        <v>12.94</v>
      </c>
      <c r="H584" t="s">
        <v>1095</v>
      </c>
      <c r="I584" t="s">
        <v>1294</v>
      </c>
      <c r="J584" t="s">
        <v>1414</v>
      </c>
      <c r="K584" t="s">
        <v>1423</v>
      </c>
    </row>
    <row r="585" spans="1:11" x14ac:dyDescent="0.3">
      <c r="A585" t="s">
        <v>2011</v>
      </c>
      <c r="B585" s="2">
        <v>45499</v>
      </c>
      <c r="C585" t="s">
        <v>700</v>
      </c>
      <c r="D585" t="s">
        <v>1015</v>
      </c>
      <c r="E585">
        <v>3</v>
      </c>
      <c r="F585">
        <v>10</v>
      </c>
      <c r="G585">
        <v>2.02</v>
      </c>
      <c r="H585" t="s">
        <v>1161</v>
      </c>
      <c r="I585" t="s">
        <v>1360</v>
      </c>
      <c r="J585" t="s">
        <v>1416</v>
      </c>
      <c r="K585" t="s">
        <v>1418</v>
      </c>
    </row>
    <row r="586" spans="1:11" x14ac:dyDescent="0.3">
      <c r="A586" t="s">
        <v>2012</v>
      </c>
      <c r="B586" s="2">
        <v>45500</v>
      </c>
      <c r="C586" t="s">
        <v>335</v>
      </c>
      <c r="D586" t="s">
        <v>1012</v>
      </c>
      <c r="E586">
        <v>6</v>
      </c>
      <c r="F586">
        <v>40</v>
      </c>
      <c r="G586">
        <v>13.06</v>
      </c>
      <c r="H586" t="s">
        <v>1160</v>
      </c>
      <c r="I586" t="s">
        <v>1359</v>
      </c>
      <c r="J586" t="s">
        <v>1414</v>
      </c>
      <c r="K586" t="s">
        <v>1423</v>
      </c>
    </row>
    <row r="587" spans="1:11" x14ac:dyDescent="0.3">
      <c r="A587" t="s">
        <v>2013</v>
      </c>
      <c r="B587" s="2">
        <v>45500</v>
      </c>
      <c r="C587" t="s">
        <v>517</v>
      </c>
      <c r="D587" t="s">
        <v>1013</v>
      </c>
      <c r="E587">
        <v>3</v>
      </c>
      <c r="F587">
        <v>25</v>
      </c>
      <c r="G587">
        <v>5.33</v>
      </c>
      <c r="H587" t="s">
        <v>1097</v>
      </c>
      <c r="I587" t="s">
        <v>1296</v>
      </c>
      <c r="J587" t="s">
        <v>1414</v>
      </c>
      <c r="K587" t="s">
        <v>1419</v>
      </c>
    </row>
    <row r="588" spans="1:11" x14ac:dyDescent="0.3">
      <c r="A588" t="s">
        <v>2014</v>
      </c>
      <c r="B588" s="2">
        <v>45500</v>
      </c>
      <c r="C588" t="s">
        <v>804</v>
      </c>
      <c r="D588" t="s">
        <v>1014</v>
      </c>
      <c r="E588">
        <v>6</v>
      </c>
      <c r="F588">
        <v>15</v>
      </c>
      <c r="G588">
        <v>5.32</v>
      </c>
      <c r="H588" t="s">
        <v>1089</v>
      </c>
      <c r="I588" t="s">
        <v>1288</v>
      </c>
      <c r="J588" t="s">
        <v>1414</v>
      </c>
      <c r="K588" t="s">
        <v>1423</v>
      </c>
    </row>
    <row r="589" spans="1:11" x14ac:dyDescent="0.3">
      <c r="A589" t="s">
        <v>2015</v>
      </c>
      <c r="B589" s="2">
        <v>45501</v>
      </c>
      <c r="C589" t="s">
        <v>959</v>
      </c>
      <c r="D589" t="s">
        <v>1013</v>
      </c>
      <c r="E589">
        <v>8</v>
      </c>
      <c r="F589">
        <v>25</v>
      </c>
      <c r="G589">
        <v>7.98</v>
      </c>
      <c r="H589" t="s">
        <v>1049</v>
      </c>
      <c r="I589" t="s">
        <v>1248</v>
      </c>
      <c r="J589" t="s">
        <v>1414</v>
      </c>
      <c r="K589" t="s">
        <v>1418</v>
      </c>
    </row>
    <row r="590" spans="1:11" x14ac:dyDescent="0.3">
      <c r="A590" t="s">
        <v>2016</v>
      </c>
      <c r="B590" s="2">
        <v>45503</v>
      </c>
      <c r="C590" t="s">
        <v>494</v>
      </c>
      <c r="D590" t="s">
        <v>1014</v>
      </c>
      <c r="E590">
        <v>9</v>
      </c>
      <c r="F590">
        <v>15</v>
      </c>
      <c r="G590">
        <v>5.59</v>
      </c>
      <c r="H590" t="s">
        <v>1202</v>
      </c>
      <c r="I590" t="s">
        <v>1401</v>
      </c>
      <c r="J590" t="s">
        <v>1414</v>
      </c>
      <c r="K590" t="s">
        <v>1422</v>
      </c>
    </row>
    <row r="591" spans="1:11" x14ac:dyDescent="0.3">
      <c r="A591" t="s">
        <v>2017</v>
      </c>
      <c r="B591" s="2">
        <v>45503</v>
      </c>
      <c r="C591" t="s">
        <v>729</v>
      </c>
      <c r="D591" t="s">
        <v>1012</v>
      </c>
      <c r="E591">
        <v>10</v>
      </c>
      <c r="F591">
        <v>40</v>
      </c>
      <c r="G591">
        <v>15.91</v>
      </c>
      <c r="H591" t="s">
        <v>1114</v>
      </c>
      <c r="I591" t="s">
        <v>1313</v>
      </c>
      <c r="J591" t="s">
        <v>1414</v>
      </c>
      <c r="K591" t="s">
        <v>1425</v>
      </c>
    </row>
    <row r="592" spans="1:11" x14ac:dyDescent="0.3">
      <c r="A592" t="s">
        <v>2018</v>
      </c>
      <c r="B592" s="2">
        <v>45504</v>
      </c>
      <c r="C592" t="s">
        <v>36</v>
      </c>
      <c r="D592" t="s">
        <v>1014</v>
      </c>
      <c r="E592">
        <v>9</v>
      </c>
      <c r="F592">
        <v>15</v>
      </c>
      <c r="G592">
        <v>5.14</v>
      </c>
      <c r="H592" t="s">
        <v>1038</v>
      </c>
      <c r="I592" t="s">
        <v>1237</v>
      </c>
      <c r="J592" t="s">
        <v>1414</v>
      </c>
      <c r="K592" t="s">
        <v>1419</v>
      </c>
    </row>
    <row r="593" spans="1:11" x14ac:dyDescent="0.3">
      <c r="A593" t="s">
        <v>2019</v>
      </c>
      <c r="B593" s="2">
        <v>45505</v>
      </c>
      <c r="C593" t="s">
        <v>644</v>
      </c>
      <c r="D593" t="s">
        <v>1013</v>
      </c>
      <c r="E593">
        <v>2</v>
      </c>
      <c r="F593">
        <v>25</v>
      </c>
      <c r="G593">
        <v>8.4</v>
      </c>
      <c r="H593" t="s">
        <v>1056</v>
      </c>
      <c r="I593" t="s">
        <v>1255</v>
      </c>
      <c r="J593" t="s">
        <v>1414</v>
      </c>
      <c r="K593" t="s">
        <v>1422</v>
      </c>
    </row>
    <row r="594" spans="1:11" x14ac:dyDescent="0.3">
      <c r="A594" t="s">
        <v>2020</v>
      </c>
      <c r="B594" s="2">
        <v>45505</v>
      </c>
      <c r="C594" t="s">
        <v>816</v>
      </c>
      <c r="D594" t="s">
        <v>1014</v>
      </c>
      <c r="E594">
        <v>2</v>
      </c>
      <c r="F594">
        <v>15</v>
      </c>
      <c r="G594">
        <v>4.3099999999999996</v>
      </c>
      <c r="H594" t="s">
        <v>1211</v>
      </c>
      <c r="I594" t="s">
        <v>1410</v>
      </c>
      <c r="J594" t="s">
        <v>1417</v>
      </c>
      <c r="K594" t="s">
        <v>1423</v>
      </c>
    </row>
    <row r="595" spans="1:11" x14ac:dyDescent="0.3">
      <c r="A595" t="s">
        <v>2021</v>
      </c>
      <c r="B595" s="2">
        <v>45505</v>
      </c>
      <c r="C595" t="s">
        <v>1001</v>
      </c>
      <c r="D595" t="s">
        <v>1012</v>
      </c>
      <c r="E595">
        <v>9</v>
      </c>
      <c r="F595">
        <v>40</v>
      </c>
      <c r="G595">
        <v>11.09</v>
      </c>
      <c r="H595" t="s">
        <v>1159</v>
      </c>
      <c r="I595" t="s">
        <v>1358</v>
      </c>
      <c r="J595" t="s">
        <v>1414</v>
      </c>
      <c r="K595" t="s">
        <v>1423</v>
      </c>
    </row>
    <row r="596" spans="1:11" x14ac:dyDescent="0.3">
      <c r="A596" t="s">
        <v>2022</v>
      </c>
      <c r="B596" s="2">
        <v>45507</v>
      </c>
      <c r="C596" t="s">
        <v>59</v>
      </c>
      <c r="D596" t="s">
        <v>1011</v>
      </c>
      <c r="E596">
        <v>2</v>
      </c>
      <c r="F596">
        <v>12</v>
      </c>
      <c r="G596">
        <v>3.35</v>
      </c>
      <c r="H596" t="s">
        <v>1057</v>
      </c>
      <c r="I596" t="s">
        <v>1256</v>
      </c>
      <c r="J596" t="s">
        <v>1415</v>
      </c>
      <c r="K596" t="s">
        <v>1426</v>
      </c>
    </row>
    <row r="597" spans="1:11" x14ac:dyDescent="0.3">
      <c r="A597" t="s">
        <v>2023</v>
      </c>
      <c r="B597" s="2">
        <v>45508</v>
      </c>
      <c r="C597" t="s">
        <v>51</v>
      </c>
      <c r="D597" t="s">
        <v>1011</v>
      </c>
      <c r="E597">
        <v>9</v>
      </c>
      <c r="F597">
        <v>12</v>
      </c>
      <c r="G597">
        <v>4.04</v>
      </c>
      <c r="H597" t="s">
        <v>1050</v>
      </c>
      <c r="I597" t="s">
        <v>1249</v>
      </c>
      <c r="J597" t="s">
        <v>1416</v>
      </c>
      <c r="K597" t="s">
        <v>1427</v>
      </c>
    </row>
    <row r="598" spans="1:11" x14ac:dyDescent="0.3">
      <c r="A598" t="s">
        <v>2024</v>
      </c>
      <c r="B598" s="2">
        <v>45508</v>
      </c>
      <c r="C598" t="s">
        <v>186</v>
      </c>
      <c r="D598" t="s">
        <v>1013</v>
      </c>
      <c r="E598">
        <v>2</v>
      </c>
      <c r="F598">
        <v>25</v>
      </c>
      <c r="G598">
        <v>7.09</v>
      </c>
      <c r="H598" t="s">
        <v>1096</v>
      </c>
      <c r="I598" t="s">
        <v>1295</v>
      </c>
      <c r="J598" t="s">
        <v>1414</v>
      </c>
      <c r="K598" t="s">
        <v>1422</v>
      </c>
    </row>
    <row r="599" spans="1:11" x14ac:dyDescent="0.3">
      <c r="A599" t="s">
        <v>2025</v>
      </c>
      <c r="B599" s="2">
        <v>45508</v>
      </c>
      <c r="C599" t="s">
        <v>219</v>
      </c>
      <c r="D599" t="s">
        <v>1013</v>
      </c>
      <c r="E599">
        <v>7</v>
      </c>
      <c r="F599">
        <v>25</v>
      </c>
      <c r="G599">
        <v>5.54</v>
      </c>
      <c r="H599" t="s">
        <v>1145</v>
      </c>
      <c r="I599" t="s">
        <v>1344</v>
      </c>
      <c r="J599" t="s">
        <v>1414</v>
      </c>
      <c r="K599" t="s">
        <v>1421</v>
      </c>
    </row>
    <row r="600" spans="1:11" x14ac:dyDescent="0.3">
      <c r="A600" t="s">
        <v>2026</v>
      </c>
      <c r="B600" s="2">
        <v>45508</v>
      </c>
      <c r="C600" t="s">
        <v>885</v>
      </c>
      <c r="D600" t="s">
        <v>1012</v>
      </c>
      <c r="E600">
        <v>5</v>
      </c>
      <c r="F600">
        <v>40</v>
      </c>
      <c r="G600">
        <v>8.2799999999999994</v>
      </c>
      <c r="H600" t="s">
        <v>1092</v>
      </c>
      <c r="I600" t="s">
        <v>1291</v>
      </c>
      <c r="J600" t="s">
        <v>1416</v>
      </c>
      <c r="K600" t="s">
        <v>1421</v>
      </c>
    </row>
    <row r="601" spans="1:11" x14ac:dyDescent="0.3">
      <c r="A601" t="s">
        <v>2027</v>
      </c>
      <c r="B601" s="2">
        <v>45509</v>
      </c>
      <c r="C601" t="s">
        <v>284</v>
      </c>
      <c r="D601" t="s">
        <v>1013</v>
      </c>
      <c r="E601">
        <v>8</v>
      </c>
      <c r="F601">
        <v>25</v>
      </c>
      <c r="G601">
        <v>9.98</v>
      </c>
      <c r="H601" t="s">
        <v>1166</v>
      </c>
      <c r="I601" t="s">
        <v>1365</v>
      </c>
      <c r="J601" t="s">
        <v>1416</v>
      </c>
      <c r="K601" t="s">
        <v>1427</v>
      </c>
    </row>
    <row r="602" spans="1:11" x14ac:dyDescent="0.3">
      <c r="A602" t="s">
        <v>2028</v>
      </c>
      <c r="B602" s="2">
        <v>45509</v>
      </c>
      <c r="C602" t="s">
        <v>385</v>
      </c>
      <c r="D602" t="s">
        <v>1014</v>
      </c>
      <c r="E602">
        <v>3</v>
      </c>
      <c r="F602">
        <v>15</v>
      </c>
      <c r="G602">
        <v>3.84</v>
      </c>
      <c r="H602" t="s">
        <v>1097</v>
      </c>
      <c r="I602" t="s">
        <v>1296</v>
      </c>
      <c r="J602" t="s">
        <v>1416</v>
      </c>
      <c r="K602" t="s">
        <v>1425</v>
      </c>
    </row>
    <row r="603" spans="1:11" x14ac:dyDescent="0.3">
      <c r="A603" t="s">
        <v>2029</v>
      </c>
      <c r="B603" s="2">
        <v>45509</v>
      </c>
      <c r="C603" t="s">
        <v>684</v>
      </c>
      <c r="D603" t="s">
        <v>1014</v>
      </c>
      <c r="E603">
        <v>1</v>
      </c>
      <c r="F603">
        <v>15</v>
      </c>
      <c r="G603">
        <v>4.22</v>
      </c>
      <c r="H603" t="s">
        <v>1193</v>
      </c>
      <c r="I603" t="s">
        <v>1392</v>
      </c>
      <c r="J603" t="s">
        <v>1414</v>
      </c>
      <c r="K603" t="s">
        <v>1425</v>
      </c>
    </row>
    <row r="604" spans="1:11" x14ac:dyDescent="0.3">
      <c r="A604" t="s">
        <v>2030</v>
      </c>
      <c r="B604" s="2">
        <v>45509</v>
      </c>
      <c r="C604" t="s">
        <v>900</v>
      </c>
      <c r="D604" t="s">
        <v>1011</v>
      </c>
      <c r="E604">
        <v>6</v>
      </c>
      <c r="F604">
        <v>12</v>
      </c>
      <c r="G604">
        <v>3.28</v>
      </c>
      <c r="H604" t="s">
        <v>1124</v>
      </c>
      <c r="I604" t="s">
        <v>1323</v>
      </c>
      <c r="J604" t="s">
        <v>1414</v>
      </c>
      <c r="K604" t="s">
        <v>1421</v>
      </c>
    </row>
    <row r="605" spans="1:11" x14ac:dyDescent="0.3">
      <c r="A605" t="s">
        <v>2031</v>
      </c>
      <c r="B605" s="2">
        <v>45510</v>
      </c>
      <c r="C605" t="s">
        <v>206</v>
      </c>
      <c r="D605" t="s">
        <v>1014</v>
      </c>
      <c r="E605">
        <v>1</v>
      </c>
      <c r="F605">
        <v>15</v>
      </c>
      <c r="G605">
        <v>3.96</v>
      </c>
      <c r="H605" t="s">
        <v>1141</v>
      </c>
      <c r="I605" t="s">
        <v>1340</v>
      </c>
      <c r="J605" t="s">
        <v>1414</v>
      </c>
      <c r="K605" t="s">
        <v>1420</v>
      </c>
    </row>
    <row r="606" spans="1:11" x14ac:dyDescent="0.3">
      <c r="A606" t="s">
        <v>2032</v>
      </c>
      <c r="B606" s="2">
        <v>45510</v>
      </c>
      <c r="C606" t="s">
        <v>313</v>
      </c>
      <c r="D606" t="s">
        <v>1012</v>
      </c>
      <c r="E606">
        <v>10</v>
      </c>
      <c r="F606">
        <v>40</v>
      </c>
      <c r="G606">
        <v>12.88</v>
      </c>
      <c r="H606" t="s">
        <v>1037</v>
      </c>
      <c r="I606" t="s">
        <v>1236</v>
      </c>
      <c r="J606" t="s">
        <v>1414</v>
      </c>
      <c r="K606" t="s">
        <v>1422</v>
      </c>
    </row>
    <row r="607" spans="1:11" x14ac:dyDescent="0.3">
      <c r="A607" t="s">
        <v>2033</v>
      </c>
      <c r="B607" s="2">
        <v>45510</v>
      </c>
      <c r="C607" t="s">
        <v>392</v>
      </c>
      <c r="D607" t="s">
        <v>1011</v>
      </c>
      <c r="E607">
        <v>9</v>
      </c>
      <c r="F607">
        <v>12</v>
      </c>
      <c r="G607">
        <v>4.04</v>
      </c>
      <c r="H607" t="s">
        <v>1120</v>
      </c>
      <c r="I607" t="s">
        <v>1319</v>
      </c>
      <c r="J607" t="s">
        <v>1414</v>
      </c>
      <c r="K607" t="s">
        <v>1425</v>
      </c>
    </row>
    <row r="608" spans="1:11" x14ac:dyDescent="0.3">
      <c r="A608" t="s">
        <v>2034</v>
      </c>
      <c r="B608" s="2">
        <v>45510</v>
      </c>
      <c r="C608" t="s">
        <v>605</v>
      </c>
      <c r="D608" t="s">
        <v>1011</v>
      </c>
      <c r="E608">
        <v>3</v>
      </c>
      <c r="G608">
        <v>2.83</v>
      </c>
      <c r="H608" t="s">
        <v>1186</v>
      </c>
      <c r="I608" t="s">
        <v>1385</v>
      </c>
      <c r="J608" t="s">
        <v>1417</v>
      </c>
      <c r="K608" t="s">
        <v>1420</v>
      </c>
    </row>
    <row r="609" spans="1:11" x14ac:dyDescent="0.3">
      <c r="A609" t="s">
        <v>2035</v>
      </c>
      <c r="B609" s="2">
        <v>45510</v>
      </c>
      <c r="C609" t="s">
        <v>718</v>
      </c>
      <c r="D609" t="s">
        <v>1013</v>
      </c>
      <c r="E609">
        <v>9</v>
      </c>
      <c r="F609">
        <v>25</v>
      </c>
      <c r="G609">
        <v>9.89</v>
      </c>
      <c r="H609" t="s">
        <v>1070</v>
      </c>
      <c r="I609" t="s">
        <v>1269</v>
      </c>
      <c r="J609" t="s">
        <v>1414</v>
      </c>
      <c r="K609" t="s">
        <v>1426</v>
      </c>
    </row>
    <row r="610" spans="1:11" x14ac:dyDescent="0.3">
      <c r="A610" t="s">
        <v>2036</v>
      </c>
      <c r="B610" s="2">
        <v>45510</v>
      </c>
      <c r="C610" t="s">
        <v>957</v>
      </c>
      <c r="D610" t="s">
        <v>1015</v>
      </c>
      <c r="E610">
        <v>6</v>
      </c>
      <c r="F610">
        <v>10</v>
      </c>
      <c r="G610">
        <v>3.93</v>
      </c>
      <c r="H610" t="s">
        <v>1198</v>
      </c>
      <c r="I610" t="s">
        <v>1397</v>
      </c>
      <c r="J610" t="s">
        <v>1416</v>
      </c>
      <c r="K610" t="s">
        <v>1422</v>
      </c>
    </row>
    <row r="611" spans="1:11" x14ac:dyDescent="0.3">
      <c r="A611" t="s">
        <v>2037</v>
      </c>
      <c r="B611" s="2">
        <v>45511</v>
      </c>
      <c r="C611" t="s">
        <v>763</v>
      </c>
      <c r="D611" t="s">
        <v>1015</v>
      </c>
      <c r="E611">
        <v>5</v>
      </c>
      <c r="F611">
        <v>10</v>
      </c>
      <c r="G611">
        <v>3.41</v>
      </c>
      <c r="H611" t="s">
        <v>1198</v>
      </c>
      <c r="I611" t="s">
        <v>1397</v>
      </c>
      <c r="J611" t="s">
        <v>1416</v>
      </c>
      <c r="K611" t="s">
        <v>1424</v>
      </c>
    </row>
    <row r="612" spans="1:11" x14ac:dyDescent="0.3">
      <c r="A612" t="s">
        <v>2038</v>
      </c>
      <c r="B612" s="2">
        <v>45512</v>
      </c>
      <c r="C612" t="s">
        <v>126</v>
      </c>
      <c r="D612" t="s">
        <v>1014</v>
      </c>
      <c r="E612">
        <v>10</v>
      </c>
      <c r="F612">
        <v>15</v>
      </c>
      <c r="G612">
        <v>5.3</v>
      </c>
      <c r="H612" t="s">
        <v>1104</v>
      </c>
      <c r="I612" t="s">
        <v>1303</v>
      </c>
      <c r="J612" t="s">
        <v>1414</v>
      </c>
      <c r="K612" t="s">
        <v>1427</v>
      </c>
    </row>
    <row r="613" spans="1:11" x14ac:dyDescent="0.3">
      <c r="A613" t="s">
        <v>2039</v>
      </c>
      <c r="B613" s="2">
        <v>45512</v>
      </c>
      <c r="C613" t="s">
        <v>603</v>
      </c>
      <c r="D613" t="s">
        <v>1011</v>
      </c>
      <c r="E613">
        <v>10</v>
      </c>
      <c r="F613">
        <v>12</v>
      </c>
      <c r="G613">
        <v>3.43</v>
      </c>
      <c r="H613" t="s">
        <v>1190</v>
      </c>
      <c r="I613" t="s">
        <v>1389</v>
      </c>
      <c r="J613" t="s">
        <v>1414</v>
      </c>
      <c r="K613" t="s">
        <v>1421</v>
      </c>
    </row>
    <row r="614" spans="1:11" x14ac:dyDescent="0.3">
      <c r="A614" t="s">
        <v>2040</v>
      </c>
      <c r="B614" s="2">
        <v>45512</v>
      </c>
      <c r="C614" t="s">
        <v>724</v>
      </c>
      <c r="D614" t="s">
        <v>1011</v>
      </c>
      <c r="E614">
        <v>4</v>
      </c>
      <c r="F614">
        <v>12</v>
      </c>
      <c r="G614">
        <v>4.12</v>
      </c>
      <c r="H614" t="s">
        <v>1183</v>
      </c>
      <c r="I614" t="s">
        <v>1382</v>
      </c>
      <c r="J614" t="s">
        <v>1417</v>
      </c>
      <c r="K614" t="s">
        <v>1426</v>
      </c>
    </row>
    <row r="615" spans="1:11" x14ac:dyDescent="0.3">
      <c r="A615" t="s">
        <v>2041</v>
      </c>
      <c r="B615" s="2">
        <v>45512</v>
      </c>
      <c r="C615" t="s">
        <v>859</v>
      </c>
      <c r="D615" t="s">
        <v>1014</v>
      </c>
      <c r="E615">
        <v>8</v>
      </c>
      <c r="F615">
        <v>15</v>
      </c>
      <c r="G615">
        <v>4.28</v>
      </c>
      <c r="H615" t="s">
        <v>1119</v>
      </c>
      <c r="I615" t="s">
        <v>1318</v>
      </c>
      <c r="J615" t="s">
        <v>1414</v>
      </c>
      <c r="K615" t="s">
        <v>1425</v>
      </c>
    </row>
    <row r="616" spans="1:11" x14ac:dyDescent="0.3">
      <c r="A616" t="s">
        <v>2042</v>
      </c>
      <c r="B616" s="2">
        <v>45513</v>
      </c>
      <c r="C616" t="s">
        <v>246</v>
      </c>
      <c r="D616" t="s">
        <v>1012</v>
      </c>
      <c r="E616">
        <v>1</v>
      </c>
      <c r="F616">
        <v>40</v>
      </c>
      <c r="G616">
        <v>14.6</v>
      </c>
      <c r="H616" t="s">
        <v>1155</v>
      </c>
      <c r="I616" t="s">
        <v>1354</v>
      </c>
      <c r="J616" t="s">
        <v>1415</v>
      </c>
      <c r="K616" t="s">
        <v>1425</v>
      </c>
    </row>
    <row r="617" spans="1:11" x14ac:dyDescent="0.3">
      <c r="A617" t="s">
        <v>2043</v>
      </c>
      <c r="B617" s="2">
        <v>45513</v>
      </c>
      <c r="C617" t="s">
        <v>770</v>
      </c>
      <c r="D617" t="s">
        <v>1011</v>
      </c>
      <c r="E617">
        <v>1</v>
      </c>
      <c r="F617">
        <v>12</v>
      </c>
      <c r="G617">
        <v>3.32</v>
      </c>
      <c r="H617" t="s">
        <v>1175</v>
      </c>
      <c r="I617" t="s">
        <v>1374</v>
      </c>
      <c r="J617" t="s">
        <v>1416</v>
      </c>
      <c r="K617" t="s">
        <v>1420</v>
      </c>
    </row>
    <row r="618" spans="1:11" x14ac:dyDescent="0.3">
      <c r="A618" t="s">
        <v>2044</v>
      </c>
      <c r="B618" s="2">
        <v>45513</v>
      </c>
      <c r="C618" t="s">
        <v>925</v>
      </c>
      <c r="D618" t="s">
        <v>1011</v>
      </c>
      <c r="E618">
        <v>8</v>
      </c>
      <c r="F618">
        <v>12</v>
      </c>
      <c r="G618">
        <v>2.92</v>
      </c>
      <c r="H618" t="s">
        <v>1197</v>
      </c>
      <c r="I618" t="s">
        <v>1396</v>
      </c>
      <c r="J618" t="s">
        <v>1416</v>
      </c>
      <c r="K618" t="s">
        <v>1418</v>
      </c>
    </row>
    <row r="619" spans="1:11" x14ac:dyDescent="0.3">
      <c r="A619" t="s">
        <v>2045</v>
      </c>
      <c r="B619" s="2">
        <v>45514</v>
      </c>
      <c r="C619" t="s">
        <v>620</v>
      </c>
      <c r="D619" t="s">
        <v>1015</v>
      </c>
      <c r="E619">
        <v>6</v>
      </c>
      <c r="F619">
        <v>10</v>
      </c>
      <c r="G619">
        <v>2.2000000000000002</v>
      </c>
      <c r="H619" t="s">
        <v>1068</v>
      </c>
      <c r="I619" t="s">
        <v>1267</v>
      </c>
      <c r="J619" t="s">
        <v>1414</v>
      </c>
      <c r="K619" t="s">
        <v>1423</v>
      </c>
    </row>
    <row r="620" spans="1:11" x14ac:dyDescent="0.3">
      <c r="A620" t="s">
        <v>2046</v>
      </c>
      <c r="B620" s="2">
        <v>45515</v>
      </c>
      <c r="C620" t="s">
        <v>62</v>
      </c>
      <c r="D620" t="s">
        <v>1012</v>
      </c>
      <c r="E620">
        <v>5</v>
      </c>
      <c r="F620">
        <v>40</v>
      </c>
      <c r="G620">
        <v>11.64</v>
      </c>
      <c r="H620" t="s">
        <v>1059</v>
      </c>
      <c r="I620" t="s">
        <v>1258</v>
      </c>
      <c r="J620" t="s">
        <v>1416</v>
      </c>
      <c r="K620" t="s">
        <v>1420</v>
      </c>
    </row>
    <row r="621" spans="1:11" x14ac:dyDescent="0.3">
      <c r="A621" t="s">
        <v>2047</v>
      </c>
      <c r="B621" s="2">
        <v>45515</v>
      </c>
      <c r="C621" t="s">
        <v>558</v>
      </c>
      <c r="D621" t="s">
        <v>1015</v>
      </c>
      <c r="E621">
        <v>3</v>
      </c>
      <c r="F621">
        <v>10</v>
      </c>
      <c r="G621">
        <v>2.54</v>
      </c>
      <c r="H621" t="s">
        <v>1016</v>
      </c>
      <c r="I621" t="s">
        <v>1215</v>
      </c>
      <c r="J621" t="s">
        <v>1414</v>
      </c>
      <c r="K621" t="s">
        <v>1419</v>
      </c>
    </row>
    <row r="622" spans="1:11" x14ac:dyDescent="0.3">
      <c r="A622" t="s">
        <v>2048</v>
      </c>
      <c r="B622" s="2">
        <v>45516</v>
      </c>
      <c r="C622" t="s">
        <v>312</v>
      </c>
      <c r="D622" t="s">
        <v>1013</v>
      </c>
      <c r="E622">
        <v>5</v>
      </c>
      <c r="F622">
        <v>25</v>
      </c>
      <c r="G622">
        <v>9.66</v>
      </c>
      <c r="H622" t="s">
        <v>1064</v>
      </c>
      <c r="I622" t="s">
        <v>1263</v>
      </c>
      <c r="J622" t="s">
        <v>1416</v>
      </c>
      <c r="K622" t="s">
        <v>1422</v>
      </c>
    </row>
    <row r="623" spans="1:11" x14ac:dyDescent="0.3">
      <c r="A623" t="s">
        <v>2049</v>
      </c>
      <c r="B623" s="2">
        <v>45516</v>
      </c>
      <c r="C623" t="s">
        <v>454</v>
      </c>
      <c r="D623" t="s">
        <v>1014</v>
      </c>
      <c r="E623">
        <v>1</v>
      </c>
      <c r="F623">
        <v>15</v>
      </c>
      <c r="G623">
        <v>4.66</v>
      </c>
      <c r="H623" t="s">
        <v>1133</v>
      </c>
      <c r="I623" t="s">
        <v>1332</v>
      </c>
      <c r="J623" t="s">
        <v>1414</v>
      </c>
      <c r="K623" t="s">
        <v>1426</v>
      </c>
    </row>
    <row r="624" spans="1:11" x14ac:dyDescent="0.3">
      <c r="A624" t="s">
        <v>2050</v>
      </c>
      <c r="B624" s="2">
        <v>45517</v>
      </c>
      <c r="C624" t="s">
        <v>349</v>
      </c>
      <c r="D624" t="s">
        <v>1011</v>
      </c>
      <c r="E624">
        <v>10</v>
      </c>
      <c r="F624">
        <v>12</v>
      </c>
      <c r="G624">
        <v>3.4</v>
      </c>
      <c r="H624" t="s">
        <v>1094</v>
      </c>
      <c r="I624" t="s">
        <v>1293</v>
      </c>
      <c r="J624" t="s">
        <v>1414</v>
      </c>
      <c r="K624" t="s">
        <v>1425</v>
      </c>
    </row>
    <row r="625" spans="1:11" x14ac:dyDescent="0.3">
      <c r="A625" t="s">
        <v>2051</v>
      </c>
      <c r="B625" s="2">
        <v>45517</v>
      </c>
      <c r="C625" t="s">
        <v>667</v>
      </c>
      <c r="D625" t="s">
        <v>1012</v>
      </c>
      <c r="E625">
        <v>9</v>
      </c>
      <c r="F625">
        <v>40</v>
      </c>
      <c r="G625">
        <v>10.210000000000001</v>
      </c>
      <c r="H625" t="s">
        <v>1046</v>
      </c>
      <c r="I625" t="s">
        <v>1245</v>
      </c>
      <c r="J625" t="s">
        <v>1414</v>
      </c>
      <c r="K625" t="s">
        <v>1419</v>
      </c>
    </row>
    <row r="626" spans="1:11" x14ac:dyDescent="0.3">
      <c r="A626" t="s">
        <v>2052</v>
      </c>
      <c r="B626" s="2">
        <v>45517</v>
      </c>
      <c r="C626" t="s">
        <v>746</v>
      </c>
      <c r="D626" t="s">
        <v>1013</v>
      </c>
      <c r="E626">
        <v>3</v>
      </c>
      <c r="F626">
        <v>25</v>
      </c>
      <c r="G626">
        <v>8.93</v>
      </c>
      <c r="H626" t="s">
        <v>1196</v>
      </c>
      <c r="I626" t="s">
        <v>1395</v>
      </c>
      <c r="J626" t="s">
        <v>1416</v>
      </c>
      <c r="K626" t="s">
        <v>1425</v>
      </c>
    </row>
    <row r="627" spans="1:11" x14ac:dyDescent="0.3">
      <c r="A627" t="s">
        <v>2053</v>
      </c>
      <c r="B627" s="2">
        <v>45517</v>
      </c>
      <c r="C627" t="s">
        <v>755</v>
      </c>
      <c r="D627" t="s">
        <v>1011</v>
      </c>
      <c r="E627">
        <v>3</v>
      </c>
      <c r="F627">
        <v>12</v>
      </c>
      <c r="G627">
        <v>2.89</v>
      </c>
      <c r="H627" t="s">
        <v>1213</v>
      </c>
      <c r="I627" t="s">
        <v>1412</v>
      </c>
      <c r="J627" t="s">
        <v>1415</v>
      </c>
      <c r="K627" t="s">
        <v>1423</v>
      </c>
    </row>
    <row r="628" spans="1:11" x14ac:dyDescent="0.3">
      <c r="A628" t="s">
        <v>2054</v>
      </c>
      <c r="B628" s="2">
        <v>45517</v>
      </c>
      <c r="C628" t="s">
        <v>971</v>
      </c>
      <c r="D628" t="s">
        <v>1011</v>
      </c>
      <c r="E628">
        <v>9</v>
      </c>
      <c r="F628">
        <v>12</v>
      </c>
      <c r="G628">
        <v>3.61</v>
      </c>
      <c r="H628" t="s">
        <v>1175</v>
      </c>
      <c r="I628" t="s">
        <v>1374</v>
      </c>
      <c r="J628" t="s">
        <v>1414</v>
      </c>
      <c r="K628" t="s">
        <v>1425</v>
      </c>
    </row>
    <row r="629" spans="1:11" x14ac:dyDescent="0.3">
      <c r="A629" t="s">
        <v>2055</v>
      </c>
      <c r="B629" s="2">
        <v>45518</v>
      </c>
      <c r="C629" t="s">
        <v>590</v>
      </c>
      <c r="D629" t="s">
        <v>1012</v>
      </c>
      <c r="E629">
        <v>3</v>
      </c>
      <c r="F629">
        <v>40</v>
      </c>
      <c r="G629">
        <v>10.51</v>
      </c>
      <c r="H629" t="s">
        <v>1130</v>
      </c>
      <c r="I629" t="s">
        <v>1329</v>
      </c>
      <c r="J629" t="s">
        <v>1414</v>
      </c>
      <c r="K629" t="s">
        <v>1425</v>
      </c>
    </row>
    <row r="630" spans="1:11" x14ac:dyDescent="0.3">
      <c r="A630" t="s">
        <v>2056</v>
      </c>
      <c r="B630" s="2">
        <v>45518</v>
      </c>
      <c r="C630" t="s">
        <v>830</v>
      </c>
      <c r="D630" t="s">
        <v>1015</v>
      </c>
      <c r="E630">
        <v>4</v>
      </c>
      <c r="F630">
        <v>10</v>
      </c>
      <c r="G630">
        <v>3.97</v>
      </c>
      <c r="H630" t="s">
        <v>1152</v>
      </c>
      <c r="I630" t="s">
        <v>1351</v>
      </c>
      <c r="J630" t="s">
        <v>1414</v>
      </c>
      <c r="K630" t="s">
        <v>1424</v>
      </c>
    </row>
    <row r="631" spans="1:11" x14ac:dyDescent="0.3">
      <c r="A631" t="s">
        <v>2057</v>
      </c>
      <c r="B631" s="2">
        <v>45519</v>
      </c>
      <c r="C631" t="s">
        <v>253</v>
      </c>
      <c r="D631" t="s">
        <v>1014</v>
      </c>
      <c r="E631">
        <v>3</v>
      </c>
      <c r="F631">
        <v>15</v>
      </c>
      <c r="G631">
        <v>4.7699999999999996</v>
      </c>
      <c r="H631" t="s">
        <v>1159</v>
      </c>
      <c r="I631" t="s">
        <v>1358</v>
      </c>
      <c r="J631" t="s">
        <v>1414</v>
      </c>
      <c r="K631" t="s">
        <v>1420</v>
      </c>
    </row>
    <row r="632" spans="1:11" x14ac:dyDescent="0.3">
      <c r="A632" t="s">
        <v>2058</v>
      </c>
      <c r="B632" s="2">
        <v>45519</v>
      </c>
      <c r="C632" t="s">
        <v>802</v>
      </c>
      <c r="D632" t="s">
        <v>1014</v>
      </c>
      <c r="E632">
        <v>4</v>
      </c>
      <c r="F632">
        <v>15</v>
      </c>
      <c r="G632">
        <v>4.16</v>
      </c>
      <c r="H632" t="s">
        <v>1091</v>
      </c>
      <c r="I632" t="s">
        <v>1290</v>
      </c>
      <c r="J632" t="s">
        <v>1416</v>
      </c>
      <c r="K632" t="s">
        <v>1421</v>
      </c>
    </row>
    <row r="633" spans="1:11" x14ac:dyDescent="0.3">
      <c r="A633" t="s">
        <v>2059</v>
      </c>
      <c r="B633" s="2">
        <v>45520</v>
      </c>
      <c r="C633" t="s">
        <v>16</v>
      </c>
      <c r="D633" t="s">
        <v>1014</v>
      </c>
      <c r="E633">
        <v>6</v>
      </c>
      <c r="F633">
        <v>15</v>
      </c>
      <c r="G633">
        <v>3.31</v>
      </c>
      <c r="H633" t="s">
        <v>1021</v>
      </c>
      <c r="I633" t="s">
        <v>1220</v>
      </c>
      <c r="J633" t="s">
        <v>1416</v>
      </c>
      <c r="K633" t="s">
        <v>1422</v>
      </c>
    </row>
    <row r="634" spans="1:11" x14ac:dyDescent="0.3">
      <c r="A634" t="s">
        <v>2060</v>
      </c>
      <c r="B634" s="2">
        <v>45521</v>
      </c>
      <c r="C634" t="s">
        <v>437</v>
      </c>
      <c r="D634" t="s">
        <v>1014</v>
      </c>
      <c r="E634">
        <v>9</v>
      </c>
      <c r="F634">
        <v>15</v>
      </c>
      <c r="G634">
        <v>3.56</v>
      </c>
      <c r="H634" t="s">
        <v>1102</v>
      </c>
      <c r="I634" t="s">
        <v>1301</v>
      </c>
      <c r="J634" t="s">
        <v>1414</v>
      </c>
      <c r="K634" t="s">
        <v>1423</v>
      </c>
    </row>
    <row r="635" spans="1:11" x14ac:dyDescent="0.3">
      <c r="A635" t="s">
        <v>2061</v>
      </c>
      <c r="B635" s="2">
        <v>45521</v>
      </c>
      <c r="C635" t="s">
        <v>446</v>
      </c>
      <c r="D635" t="s">
        <v>1015</v>
      </c>
      <c r="E635">
        <v>7</v>
      </c>
      <c r="F635">
        <v>10</v>
      </c>
      <c r="G635">
        <v>2.65</v>
      </c>
      <c r="H635" t="s">
        <v>1065</v>
      </c>
      <c r="I635" t="s">
        <v>1264</v>
      </c>
      <c r="J635" t="s">
        <v>1414</v>
      </c>
      <c r="K635" t="s">
        <v>1422</v>
      </c>
    </row>
    <row r="636" spans="1:11" x14ac:dyDescent="0.3">
      <c r="A636" t="s">
        <v>2062</v>
      </c>
      <c r="B636" s="2">
        <v>45521</v>
      </c>
      <c r="C636" t="s">
        <v>495</v>
      </c>
      <c r="D636" t="s">
        <v>1013</v>
      </c>
      <c r="E636">
        <v>1</v>
      </c>
      <c r="F636">
        <v>25</v>
      </c>
      <c r="G636">
        <v>7.24</v>
      </c>
      <c r="H636" t="s">
        <v>1149</v>
      </c>
      <c r="I636" t="s">
        <v>1348</v>
      </c>
      <c r="J636" t="s">
        <v>1414</v>
      </c>
      <c r="K636" t="s">
        <v>1421</v>
      </c>
    </row>
    <row r="637" spans="1:11" x14ac:dyDescent="0.3">
      <c r="A637" t="s">
        <v>2063</v>
      </c>
      <c r="B637" s="2">
        <v>45521</v>
      </c>
      <c r="C637" t="s">
        <v>836</v>
      </c>
      <c r="D637" t="s">
        <v>1013</v>
      </c>
      <c r="E637">
        <v>10</v>
      </c>
      <c r="F637">
        <v>25</v>
      </c>
      <c r="G637">
        <v>7.06</v>
      </c>
      <c r="H637" t="s">
        <v>1132</v>
      </c>
      <c r="I637" t="s">
        <v>1331</v>
      </c>
      <c r="J637" t="s">
        <v>1416</v>
      </c>
      <c r="K637" t="s">
        <v>1426</v>
      </c>
    </row>
    <row r="638" spans="1:11" x14ac:dyDescent="0.3">
      <c r="A638" t="s">
        <v>2064</v>
      </c>
      <c r="B638" s="2">
        <v>45522</v>
      </c>
      <c r="C638" t="s">
        <v>288</v>
      </c>
      <c r="D638" t="s">
        <v>1013</v>
      </c>
      <c r="E638">
        <v>8</v>
      </c>
      <c r="F638">
        <v>25</v>
      </c>
      <c r="G638">
        <v>7.93</v>
      </c>
      <c r="H638" t="s">
        <v>1054</v>
      </c>
      <c r="I638" t="s">
        <v>1253</v>
      </c>
      <c r="J638" t="s">
        <v>1414</v>
      </c>
      <c r="K638" t="s">
        <v>1420</v>
      </c>
    </row>
    <row r="639" spans="1:11" x14ac:dyDescent="0.3">
      <c r="A639" t="s">
        <v>2065</v>
      </c>
      <c r="B639" s="2">
        <v>45522</v>
      </c>
      <c r="C639" t="s">
        <v>389</v>
      </c>
      <c r="D639" t="s">
        <v>1011</v>
      </c>
      <c r="E639">
        <v>5</v>
      </c>
      <c r="F639">
        <v>12</v>
      </c>
      <c r="G639">
        <v>3.24</v>
      </c>
      <c r="H639" t="s">
        <v>1184</v>
      </c>
      <c r="I639" t="s">
        <v>1383</v>
      </c>
      <c r="J639" t="s">
        <v>1414</v>
      </c>
      <c r="K639" t="s">
        <v>1422</v>
      </c>
    </row>
    <row r="640" spans="1:11" x14ac:dyDescent="0.3">
      <c r="A640" t="s">
        <v>2066</v>
      </c>
      <c r="B640" s="2">
        <v>45522</v>
      </c>
      <c r="C640" t="s">
        <v>447</v>
      </c>
      <c r="D640" t="s">
        <v>1011</v>
      </c>
      <c r="E640">
        <v>3</v>
      </c>
      <c r="F640">
        <v>12</v>
      </c>
      <c r="G640">
        <v>2.42</v>
      </c>
      <c r="H640" t="s">
        <v>1194</v>
      </c>
      <c r="I640" t="s">
        <v>1393</v>
      </c>
      <c r="J640" t="s">
        <v>1415</v>
      </c>
      <c r="K640" t="s">
        <v>1425</v>
      </c>
    </row>
    <row r="641" spans="1:11" x14ac:dyDescent="0.3">
      <c r="A641" t="s">
        <v>2067</v>
      </c>
      <c r="B641" s="2">
        <v>45522</v>
      </c>
      <c r="C641" t="s">
        <v>788</v>
      </c>
      <c r="D641" t="s">
        <v>1012</v>
      </c>
      <c r="E641">
        <v>4</v>
      </c>
      <c r="F641">
        <v>40</v>
      </c>
      <c r="G641">
        <v>11.94</v>
      </c>
      <c r="H641" t="s">
        <v>1078</v>
      </c>
      <c r="I641" t="s">
        <v>1277</v>
      </c>
      <c r="J641" t="s">
        <v>1417</v>
      </c>
      <c r="K641" t="s">
        <v>1426</v>
      </c>
    </row>
    <row r="642" spans="1:11" x14ac:dyDescent="0.3">
      <c r="A642" t="s">
        <v>2068</v>
      </c>
      <c r="B642" s="2">
        <v>45522</v>
      </c>
      <c r="C642" t="s">
        <v>897</v>
      </c>
      <c r="D642" t="s">
        <v>1012</v>
      </c>
      <c r="E642">
        <v>5</v>
      </c>
      <c r="F642">
        <v>40</v>
      </c>
      <c r="G642">
        <v>10.23</v>
      </c>
      <c r="H642" t="s">
        <v>1205</v>
      </c>
      <c r="I642" t="s">
        <v>1404</v>
      </c>
      <c r="J642" t="s">
        <v>1417</v>
      </c>
      <c r="K642" t="s">
        <v>1425</v>
      </c>
    </row>
    <row r="643" spans="1:11" x14ac:dyDescent="0.3">
      <c r="A643" t="s">
        <v>2069</v>
      </c>
      <c r="B643" s="2">
        <v>45523</v>
      </c>
      <c r="C643" t="s">
        <v>441</v>
      </c>
      <c r="D643" t="s">
        <v>1011</v>
      </c>
      <c r="E643">
        <v>7</v>
      </c>
      <c r="F643">
        <v>12</v>
      </c>
      <c r="G643">
        <v>4.46</v>
      </c>
      <c r="H643" t="s">
        <v>1171</v>
      </c>
      <c r="I643" t="s">
        <v>1370</v>
      </c>
      <c r="J643" t="s">
        <v>1414</v>
      </c>
      <c r="K643" t="s">
        <v>1418</v>
      </c>
    </row>
    <row r="644" spans="1:11" x14ac:dyDescent="0.3">
      <c r="A644" t="s">
        <v>2070</v>
      </c>
      <c r="B644" s="2">
        <v>45523</v>
      </c>
      <c r="C644" t="s">
        <v>539</v>
      </c>
      <c r="D644" t="s">
        <v>1011</v>
      </c>
      <c r="E644">
        <v>6</v>
      </c>
      <c r="F644">
        <v>12</v>
      </c>
      <c r="G644">
        <v>4.7300000000000004</v>
      </c>
      <c r="H644" t="s">
        <v>1207</v>
      </c>
      <c r="I644" t="s">
        <v>1406</v>
      </c>
      <c r="J644" t="s">
        <v>1416</v>
      </c>
      <c r="K644" t="s">
        <v>1421</v>
      </c>
    </row>
    <row r="645" spans="1:11" x14ac:dyDescent="0.3">
      <c r="A645" t="s">
        <v>2071</v>
      </c>
      <c r="B645" s="2">
        <v>45523</v>
      </c>
      <c r="C645" t="s">
        <v>609</v>
      </c>
      <c r="D645" t="s">
        <v>1014</v>
      </c>
      <c r="E645">
        <v>6</v>
      </c>
      <c r="F645">
        <v>15</v>
      </c>
      <c r="G645">
        <v>3.74</v>
      </c>
      <c r="H645" t="s">
        <v>1087</v>
      </c>
      <c r="I645" t="s">
        <v>1286</v>
      </c>
      <c r="J645" t="s">
        <v>1415</v>
      </c>
      <c r="K645" t="s">
        <v>1424</v>
      </c>
    </row>
    <row r="646" spans="1:11" x14ac:dyDescent="0.3">
      <c r="A646" t="s">
        <v>2072</v>
      </c>
      <c r="B646" s="2">
        <v>45523</v>
      </c>
      <c r="C646" t="s">
        <v>758</v>
      </c>
      <c r="D646" t="s">
        <v>1013</v>
      </c>
      <c r="E646">
        <v>10</v>
      </c>
      <c r="F646">
        <v>25</v>
      </c>
      <c r="G646">
        <v>6.58</v>
      </c>
      <c r="H646" t="s">
        <v>1208</v>
      </c>
      <c r="I646" t="s">
        <v>1407</v>
      </c>
      <c r="J646" t="s">
        <v>1416</v>
      </c>
      <c r="K646" t="s">
        <v>1423</v>
      </c>
    </row>
    <row r="647" spans="1:11" x14ac:dyDescent="0.3">
      <c r="A647" t="s">
        <v>2073</v>
      </c>
      <c r="B647" s="2">
        <v>45524</v>
      </c>
      <c r="C647" t="s">
        <v>81</v>
      </c>
      <c r="D647" t="s">
        <v>1014</v>
      </c>
      <c r="E647">
        <v>2</v>
      </c>
      <c r="F647">
        <v>15</v>
      </c>
      <c r="G647">
        <v>5.88</v>
      </c>
      <c r="H647" t="s">
        <v>1073</v>
      </c>
      <c r="I647" t="s">
        <v>1272</v>
      </c>
      <c r="J647" t="s">
        <v>1414</v>
      </c>
      <c r="K647" t="s">
        <v>1425</v>
      </c>
    </row>
    <row r="648" spans="1:11" x14ac:dyDescent="0.3">
      <c r="A648" t="s">
        <v>2074</v>
      </c>
      <c r="B648" s="2">
        <v>45524</v>
      </c>
      <c r="C648" t="s">
        <v>212</v>
      </c>
      <c r="D648" t="s">
        <v>1012</v>
      </c>
      <c r="E648">
        <v>2</v>
      </c>
      <c r="F648">
        <v>40</v>
      </c>
      <c r="G648">
        <v>14.55</v>
      </c>
      <c r="H648" t="s">
        <v>1093</v>
      </c>
      <c r="I648" t="s">
        <v>1292</v>
      </c>
      <c r="J648" t="s">
        <v>1416</v>
      </c>
      <c r="K648" t="s">
        <v>1424</v>
      </c>
    </row>
    <row r="649" spans="1:11" x14ac:dyDescent="0.3">
      <c r="A649" t="s">
        <v>2075</v>
      </c>
      <c r="B649" s="2">
        <v>45524</v>
      </c>
      <c r="C649" t="s">
        <v>361</v>
      </c>
      <c r="D649" t="s">
        <v>1015</v>
      </c>
      <c r="E649">
        <v>3</v>
      </c>
      <c r="F649">
        <v>10</v>
      </c>
      <c r="G649">
        <v>2.33</v>
      </c>
      <c r="H649" t="s">
        <v>1069</v>
      </c>
      <c r="I649" t="s">
        <v>1268</v>
      </c>
      <c r="J649" t="s">
        <v>1416</v>
      </c>
      <c r="K649" t="s">
        <v>1421</v>
      </c>
    </row>
    <row r="650" spans="1:11" x14ac:dyDescent="0.3">
      <c r="A650" t="s">
        <v>2076</v>
      </c>
      <c r="B650" s="2">
        <v>45524</v>
      </c>
      <c r="C650" t="s">
        <v>673</v>
      </c>
      <c r="D650" t="s">
        <v>1014</v>
      </c>
      <c r="E650">
        <v>1</v>
      </c>
      <c r="F650">
        <v>15</v>
      </c>
      <c r="G650">
        <v>4.93</v>
      </c>
      <c r="H650" t="s">
        <v>1193</v>
      </c>
      <c r="I650" t="s">
        <v>1392</v>
      </c>
      <c r="J650" t="s">
        <v>1414</v>
      </c>
      <c r="K650" t="s">
        <v>1420</v>
      </c>
    </row>
    <row r="651" spans="1:11" x14ac:dyDescent="0.3">
      <c r="A651" t="s">
        <v>2077</v>
      </c>
      <c r="B651" s="2">
        <v>45524</v>
      </c>
      <c r="C651" t="s">
        <v>845</v>
      </c>
      <c r="D651" t="s">
        <v>1015</v>
      </c>
      <c r="E651">
        <v>2</v>
      </c>
      <c r="F651">
        <v>10</v>
      </c>
      <c r="G651">
        <v>3.11</v>
      </c>
      <c r="H651" t="s">
        <v>1174</v>
      </c>
      <c r="I651" t="s">
        <v>1373</v>
      </c>
      <c r="J651" t="s">
        <v>1414</v>
      </c>
      <c r="K651" t="s">
        <v>1422</v>
      </c>
    </row>
    <row r="652" spans="1:11" x14ac:dyDescent="0.3">
      <c r="A652" t="s">
        <v>2078</v>
      </c>
      <c r="B652" s="2">
        <v>45524</v>
      </c>
      <c r="C652" t="s">
        <v>856</v>
      </c>
      <c r="D652" t="s">
        <v>1014</v>
      </c>
      <c r="E652">
        <v>1</v>
      </c>
      <c r="F652">
        <v>15</v>
      </c>
      <c r="G652">
        <v>4.5599999999999996</v>
      </c>
      <c r="H652" t="s">
        <v>1062</v>
      </c>
      <c r="I652" t="s">
        <v>1261</v>
      </c>
      <c r="J652" t="s">
        <v>1414</v>
      </c>
      <c r="K652" t="s">
        <v>1426</v>
      </c>
    </row>
    <row r="653" spans="1:11" x14ac:dyDescent="0.3">
      <c r="A653" t="s">
        <v>2079</v>
      </c>
      <c r="B653" s="2">
        <v>45524</v>
      </c>
      <c r="C653" t="s">
        <v>878</v>
      </c>
      <c r="D653" t="s">
        <v>1014</v>
      </c>
      <c r="E653">
        <v>1</v>
      </c>
      <c r="F653">
        <v>15</v>
      </c>
      <c r="G653">
        <v>4.25</v>
      </c>
      <c r="H653" t="s">
        <v>1142</v>
      </c>
      <c r="I653" t="s">
        <v>1341</v>
      </c>
      <c r="J653" t="s">
        <v>1414</v>
      </c>
      <c r="K653" t="s">
        <v>1422</v>
      </c>
    </row>
    <row r="654" spans="1:11" x14ac:dyDescent="0.3">
      <c r="A654" t="s">
        <v>2080</v>
      </c>
      <c r="B654" s="2">
        <v>45524</v>
      </c>
      <c r="C654" t="s">
        <v>946</v>
      </c>
      <c r="D654" t="s">
        <v>1012</v>
      </c>
      <c r="E654">
        <v>3</v>
      </c>
      <c r="F654">
        <v>40</v>
      </c>
      <c r="G654">
        <v>15.7</v>
      </c>
      <c r="H654" t="s">
        <v>1136</v>
      </c>
      <c r="I654" t="s">
        <v>1335</v>
      </c>
      <c r="J654" t="s">
        <v>1416</v>
      </c>
      <c r="K654" t="s">
        <v>1426</v>
      </c>
    </row>
    <row r="655" spans="1:11" x14ac:dyDescent="0.3">
      <c r="A655" t="s">
        <v>2081</v>
      </c>
      <c r="B655" s="2">
        <v>45525</v>
      </c>
      <c r="C655" t="s">
        <v>981</v>
      </c>
      <c r="D655" t="s">
        <v>1011</v>
      </c>
      <c r="E655">
        <v>1</v>
      </c>
      <c r="F655">
        <v>12</v>
      </c>
      <c r="G655">
        <v>3.08</v>
      </c>
      <c r="H655" t="s">
        <v>1128</v>
      </c>
      <c r="I655" t="s">
        <v>1327</v>
      </c>
      <c r="J655" t="s">
        <v>1414</v>
      </c>
      <c r="K655" t="s">
        <v>1419</v>
      </c>
    </row>
    <row r="656" spans="1:11" x14ac:dyDescent="0.3">
      <c r="A656" t="s">
        <v>2082</v>
      </c>
      <c r="B656" s="2">
        <v>45526</v>
      </c>
      <c r="C656" t="s">
        <v>229</v>
      </c>
      <c r="D656" t="s">
        <v>1012</v>
      </c>
      <c r="E656">
        <v>8</v>
      </c>
      <c r="F656">
        <v>40</v>
      </c>
      <c r="G656">
        <v>14.45</v>
      </c>
      <c r="H656" t="s">
        <v>1150</v>
      </c>
      <c r="I656" t="s">
        <v>1349</v>
      </c>
      <c r="J656" t="s">
        <v>1416</v>
      </c>
      <c r="K656" t="s">
        <v>1422</v>
      </c>
    </row>
    <row r="657" spans="1:11" x14ac:dyDescent="0.3">
      <c r="A657" t="s">
        <v>2083</v>
      </c>
      <c r="B657" s="2">
        <v>45526</v>
      </c>
      <c r="C657" t="s">
        <v>554</v>
      </c>
      <c r="D657" t="s">
        <v>1014</v>
      </c>
      <c r="E657">
        <v>6</v>
      </c>
      <c r="F657">
        <v>15</v>
      </c>
      <c r="G657">
        <v>3.14</v>
      </c>
      <c r="H657" t="s">
        <v>1027</v>
      </c>
      <c r="I657" t="s">
        <v>1226</v>
      </c>
      <c r="J657" t="s">
        <v>1415</v>
      </c>
      <c r="K657" t="s">
        <v>1421</v>
      </c>
    </row>
    <row r="658" spans="1:11" x14ac:dyDescent="0.3">
      <c r="A658" t="s">
        <v>2084</v>
      </c>
      <c r="B658" s="2">
        <v>45526</v>
      </c>
      <c r="C658" t="s">
        <v>912</v>
      </c>
      <c r="D658" t="s">
        <v>1015</v>
      </c>
      <c r="E658">
        <v>2</v>
      </c>
      <c r="F658">
        <v>10</v>
      </c>
      <c r="G658">
        <v>3.83</v>
      </c>
      <c r="H658" t="s">
        <v>1026</v>
      </c>
      <c r="I658" t="s">
        <v>1225</v>
      </c>
      <c r="J658" t="s">
        <v>1414</v>
      </c>
      <c r="K658" t="s">
        <v>1423</v>
      </c>
    </row>
    <row r="659" spans="1:11" x14ac:dyDescent="0.3">
      <c r="A659" t="s">
        <v>2085</v>
      </c>
      <c r="B659" s="2">
        <v>45527</v>
      </c>
      <c r="C659" t="s">
        <v>34</v>
      </c>
      <c r="D659" t="s">
        <v>1012</v>
      </c>
      <c r="E659">
        <v>6</v>
      </c>
      <c r="F659">
        <v>40</v>
      </c>
      <c r="G659">
        <v>8.43</v>
      </c>
      <c r="H659" t="s">
        <v>1036</v>
      </c>
      <c r="I659" t="s">
        <v>1235</v>
      </c>
      <c r="J659" t="s">
        <v>1414</v>
      </c>
      <c r="K659" t="s">
        <v>1421</v>
      </c>
    </row>
    <row r="660" spans="1:11" x14ac:dyDescent="0.3">
      <c r="A660" t="s">
        <v>2086</v>
      </c>
      <c r="B660" s="2">
        <v>45527</v>
      </c>
      <c r="C660" t="s">
        <v>217</v>
      </c>
      <c r="D660" t="s">
        <v>1013</v>
      </c>
      <c r="E660">
        <v>6</v>
      </c>
      <c r="F660">
        <v>25</v>
      </c>
      <c r="G660">
        <v>6.23</v>
      </c>
      <c r="H660" t="s">
        <v>1102</v>
      </c>
      <c r="I660" t="s">
        <v>1301</v>
      </c>
      <c r="J660" t="s">
        <v>1414</v>
      </c>
      <c r="K660" t="s">
        <v>1422</v>
      </c>
    </row>
    <row r="661" spans="1:11" x14ac:dyDescent="0.3">
      <c r="A661" t="s">
        <v>2087</v>
      </c>
      <c r="B661" s="2">
        <v>45527</v>
      </c>
      <c r="C661" t="s">
        <v>333</v>
      </c>
      <c r="D661" t="s">
        <v>1011</v>
      </c>
      <c r="E661">
        <v>8</v>
      </c>
      <c r="F661">
        <v>12</v>
      </c>
      <c r="G661">
        <v>4.07</v>
      </c>
      <c r="H661" t="s">
        <v>1075</v>
      </c>
      <c r="I661" t="s">
        <v>1274</v>
      </c>
      <c r="J661" t="s">
        <v>1414</v>
      </c>
      <c r="K661" t="s">
        <v>1420</v>
      </c>
    </row>
    <row r="662" spans="1:11" x14ac:dyDescent="0.3">
      <c r="A662" t="s">
        <v>2088</v>
      </c>
      <c r="B662" s="2">
        <v>45527</v>
      </c>
      <c r="C662" t="s">
        <v>743</v>
      </c>
      <c r="D662" t="s">
        <v>1015</v>
      </c>
      <c r="E662">
        <v>6</v>
      </c>
      <c r="F662">
        <v>10</v>
      </c>
      <c r="G662">
        <v>2.44</v>
      </c>
      <c r="H662" t="s">
        <v>1212</v>
      </c>
      <c r="I662" t="s">
        <v>1411</v>
      </c>
      <c r="J662" t="s">
        <v>1414</v>
      </c>
      <c r="K662" t="s">
        <v>1422</v>
      </c>
    </row>
    <row r="663" spans="1:11" x14ac:dyDescent="0.3">
      <c r="A663" t="s">
        <v>2089</v>
      </c>
      <c r="B663" s="2">
        <v>45527</v>
      </c>
      <c r="C663" t="s">
        <v>853</v>
      </c>
      <c r="D663" t="s">
        <v>1013</v>
      </c>
      <c r="E663">
        <v>1</v>
      </c>
      <c r="F663">
        <v>25</v>
      </c>
      <c r="G663">
        <v>6.31</v>
      </c>
      <c r="H663" t="s">
        <v>1155</v>
      </c>
      <c r="I663" t="s">
        <v>1354</v>
      </c>
      <c r="J663" t="s">
        <v>1414</v>
      </c>
      <c r="K663" t="s">
        <v>1426</v>
      </c>
    </row>
    <row r="664" spans="1:11" x14ac:dyDescent="0.3">
      <c r="A664" t="s">
        <v>2090</v>
      </c>
      <c r="B664" s="2">
        <v>45528</v>
      </c>
      <c r="C664" t="s">
        <v>135</v>
      </c>
      <c r="D664" t="s">
        <v>1013</v>
      </c>
      <c r="E664">
        <v>5</v>
      </c>
      <c r="F664">
        <v>25</v>
      </c>
      <c r="G664">
        <v>7.47</v>
      </c>
      <c r="H664" t="s">
        <v>1040</v>
      </c>
      <c r="I664" t="s">
        <v>1239</v>
      </c>
      <c r="J664" t="s">
        <v>1414</v>
      </c>
      <c r="K664" t="s">
        <v>1419</v>
      </c>
    </row>
    <row r="665" spans="1:11" x14ac:dyDescent="0.3">
      <c r="A665" t="s">
        <v>2091</v>
      </c>
      <c r="B665" s="2">
        <v>45528</v>
      </c>
      <c r="C665" t="s">
        <v>264</v>
      </c>
      <c r="D665" t="s">
        <v>1014</v>
      </c>
      <c r="E665">
        <v>3</v>
      </c>
      <c r="F665">
        <v>15</v>
      </c>
      <c r="G665">
        <v>5.58</v>
      </c>
      <c r="H665" t="s">
        <v>1159</v>
      </c>
      <c r="I665" t="s">
        <v>1358</v>
      </c>
      <c r="J665" t="s">
        <v>1414</v>
      </c>
      <c r="K665" t="s">
        <v>1418</v>
      </c>
    </row>
    <row r="666" spans="1:11" x14ac:dyDescent="0.3">
      <c r="A666" t="s">
        <v>2092</v>
      </c>
      <c r="B666" s="2">
        <v>45528</v>
      </c>
      <c r="C666" t="s">
        <v>538</v>
      </c>
      <c r="D666" t="s">
        <v>1014</v>
      </c>
      <c r="E666">
        <v>9</v>
      </c>
      <c r="F666">
        <v>15</v>
      </c>
      <c r="G666">
        <v>3.44</v>
      </c>
      <c r="H666" t="s">
        <v>1110</v>
      </c>
      <c r="I666" t="s">
        <v>1309</v>
      </c>
      <c r="J666" t="s">
        <v>1414</v>
      </c>
      <c r="K666" t="s">
        <v>1419</v>
      </c>
    </row>
    <row r="667" spans="1:11" x14ac:dyDescent="0.3">
      <c r="A667" t="s">
        <v>2093</v>
      </c>
      <c r="B667" s="2">
        <v>45528</v>
      </c>
      <c r="C667" t="s">
        <v>600</v>
      </c>
      <c r="D667" t="s">
        <v>1013</v>
      </c>
      <c r="E667">
        <v>8</v>
      </c>
      <c r="F667">
        <v>25</v>
      </c>
      <c r="G667">
        <v>9.1300000000000008</v>
      </c>
      <c r="H667" t="s">
        <v>1157</v>
      </c>
      <c r="I667" t="s">
        <v>1356</v>
      </c>
      <c r="J667" t="s">
        <v>1416</v>
      </c>
      <c r="K667" t="s">
        <v>1422</v>
      </c>
    </row>
    <row r="668" spans="1:11" x14ac:dyDescent="0.3">
      <c r="A668" t="s">
        <v>2094</v>
      </c>
      <c r="B668" s="2">
        <v>45528</v>
      </c>
      <c r="C668" t="s">
        <v>901</v>
      </c>
      <c r="D668" t="s">
        <v>1011</v>
      </c>
      <c r="E668">
        <v>3</v>
      </c>
      <c r="F668">
        <v>12</v>
      </c>
      <c r="G668">
        <v>2.71</v>
      </c>
      <c r="H668" t="s">
        <v>1175</v>
      </c>
      <c r="I668" t="s">
        <v>1374</v>
      </c>
      <c r="J668" t="s">
        <v>1414</v>
      </c>
      <c r="K668" t="s">
        <v>1424</v>
      </c>
    </row>
    <row r="669" spans="1:11" x14ac:dyDescent="0.3">
      <c r="A669" t="s">
        <v>2095</v>
      </c>
      <c r="B669" s="2">
        <v>45528</v>
      </c>
      <c r="C669" t="s">
        <v>909</v>
      </c>
      <c r="D669" t="s">
        <v>1014</v>
      </c>
      <c r="E669">
        <v>5</v>
      </c>
      <c r="F669">
        <v>15</v>
      </c>
      <c r="G669">
        <v>3.09</v>
      </c>
      <c r="H669" t="s">
        <v>1143</v>
      </c>
      <c r="I669" t="s">
        <v>1342</v>
      </c>
      <c r="J669" t="s">
        <v>1414</v>
      </c>
      <c r="K669" t="s">
        <v>1418</v>
      </c>
    </row>
    <row r="670" spans="1:11" x14ac:dyDescent="0.3">
      <c r="A670" t="s">
        <v>2096</v>
      </c>
      <c r="B670" s="2">
        <v>45529</v>
      </c>
      <c r="C670" t="s">
        <v>92</v>
      </c>
      <c r="D670" t="s">
        <v>1015</v>
      </c>
      <c r="E670">
        <v>2</v>
      </c>
      <c r="F670">
        <v>10</v>
      </c>
      <c r="G670">
        <v>3.22</v>
      </c>
      <c r="H670" t="s">
        <v>1078</v>
      </c>
      <c r="I670" t="s">
        <v>1277</v>
      </c>
      <c r="J670" t="s">
        <v>1414</v>
      </c>
      <c r="K670" t="s">
        <v>1424</v>
      </c>
    </row>
    <row r="671" spans="1:11" x14ac:dyDescent="0.3">
      <c r="A671" t="s">
        <v>2097</v>
      </c>
      <c r="B671" s="2">
        <v>45529</v>
      </c>
      <c r="C671" t="s">
        <v>708</v>
      </c>
      <c r="D671" t="s">
        <v>1011</v>
      </c>
      <c r="E671">
        <v>1</v>
      </c>
      <c r="F671">
        <v>12</v>
      </c>
      <c r="G671">
        <v>2.5099999999999998</v>
      </c>
      <c r="H671" t="s">
        <v>1057</v>
      </c>
      <c r="I671" t="s">
        <v>1256</v>
      </c>
      <c r="J671" t="s">
        <v>1414</v>
      </c>
      <c r="K671" t="s">
        <v>1427</v>
      </c>
    </row>
    <row r="672" spans="1:11" x14ac:dyDescent="0.3">
      <c r="A672" t="s">
        <v>2098</v>
      </c>
      <c r="B672" s="2">
        <v>45529</v>
      </c>
      <c r="C672" t="s">
        <v>863</v>
      </c>
      <c r="D672" t="s">
        <v>1014</v>
      </c>
      <c r="E672">
        <v>2</v>
      </c>
      <c r="F672">
        <v>15</v>
      </c>
      <c r="G672">
        <v>3.49</v>
      </c>
      <c r="H672" t="s">
        <v>1126</v>
      </c>
      <c r="I672" t="s">
        <v>1325</v>
      </c>
      <c r="J672" t="s">
        <v>1414</v>
      </c>
      <c r="K672" t="s">
        <v>1419</v>
      </c>
    </row>
    <row r="673" spans="1:11" x14ac:dyDescent="0.3">
      <c r="A673" t="s">
        <v>2099</v>
      </c>
      <c r="B673" s="2">
        <v>45529</v>
      </c>
      <c r="C673" t="s">
        <v>867</v>
      </c>
      <c r="D673" t="s">
        <v>1014</v>
      </c>
      <c r="E673">
        <v>8</v>
      </c>
      <c r="F673">
        <v>15</v>
      </c>
      <c r="G673">
        <v>5.72</v>
      </c>
      <c r="H673" t="s">
        <v>1126</v>
      </c>
      <c r="I673" t="s">
        <v>1325</v>
      </c>
      <c r="J673" t="s">
        <v>1414</v>
      </c>
      <c r="K673" t="s">
        <v>1427</v>
      </c>
    </row>
    <row r="674" spans="1:11" x14ac:dyDescent="0.3">
      <c r="A674" t="s">
        <v>2100</v>
      </c>
      <c r="B674" s="2">
        <v>45530</v>
      </c>
      <c r="C674" t="s">
        <v>963</v>
      </c>
      <c r="D674" t="s">
        <v>1012</v>
      </c>
      <c r="E674">
        <v>4</v>
      </c>
      <c r="F674">
        <v>40</v>
      </c>
      <c r="G674">
        <v>15.33</v>
      </c>
      <c r="H674" t="s">
        <v>1186</v>
      </c>
      <c r="I674" t="s">
        <v>1385</v>
      </c>
      <c r="J674" t="s">
        <v>1416</v>
      </c>
      <c r="K674" t="s">
        <v>1426</v>
      </c>
    </row>
    <row r="675" spans="1:11" x14ac:dyDescent="0.3">
      <c r="A675" t="s">
        <v>2101</v>
      </c>
      <c r="B675" s="2">
        <v>45531</v>
      </c>
      <c r="C675" t="s">
        <v>240</v>
      </c>
      <c r="D675" t="s">
        <v>1012</v>
      </c>
      <c r="E675">
        <v>4</v>
      </c>
      <c r="F675">
        <v>40</v>
      </c>
      <c r="G675">
        <v>11.38</v>
      </c>
      <c r="H675" t="s">
        <v>1139</v>
      </c>
      <c r="I675" t="s">
        <v>1338</v>
      </c>
      <c r="J675" t="s">
        <v>1416</v>
      </c>
      <c r="K675" t="s">
        <v>1420</v>
      </c>
    </row>
    <row r="676" spans="1:11" x14ac:dyDescent="0.3">
      <c r="A676" t="s">
        <v>2102</v>
      </c>
      <c r="B676" s="2">
        <v>45532</v>
      </c>
      <c r="C676" t="s">
        <v>407</v>
      </c>
      <c r="D676" t="s">
        <v>1013</v>
      </c>
      <c r="E676">
        <v>10</v>
      </c>
      <c r="F676">
        <v>25</v>
      </c>
      <c r="G676">
        <v>6.25</v>
      </c>
      <c r="H676" t="s">
        <v>1155</v>
      </c>
      <c r="I676" t="s">
        <v>1354</v>
      </c>
      <c r="J676" t="s">
        <v>1414</v>
      </c>
      <c r="K676" t="s">
        <v>1425</v>
      </c>
    </row>
    <row r="677" spans="1:11" x14ac:dyDescent="0.3">
      <c r="A677" t="s">
        <v>2103</v>
      </c>
      <c r="B677" s="2">
        <v>45532</v>
      </c>
      <c r="C677" t="s">
        <v>423</v>
      </c>
      <c r="D677" t="s">
        <v>1012</v>
      </c>
      <c r="E677">
        <v>5</v>
      </c>
      <c r="F677">
        <v>40</v>
      </c>
      <c r="G677">
        <v>8.4600000000000009</v>
      </c>
      <c r="H677" t="s">
        <v>1081</v>
      </c>
      <c r="I677" t="s">
        <v>1280</v>
      </c>
      <c r="J677" t="s">
        <v>1416</v>
      </c>
      <c r="K677" t="s">
        <v>1419</v>
      </c>
    </row>
    <row r="678" spans="1:11" x14ac:dyDescent="0.3">
      <c r="A678" t="s">
        <v>2104</v>
      </c>
      <c r="B678" s="2">
        <v>45532</v>
      </c>
      <c r="C678" t="s">
        <v>488</v>
      </c>
      <c r="D678" t="s">
        <v>1014</v>
      </c>
      <c r="E678">
        <v>2</v>
      </c>
      <c r="F678">
        <v>15</v>
      </c>
      <c r="G678">
        <v>5.69</v>
      </c>
      <c r="H678" t="s">
        <v>1140</v>
      </c>
      <c r="I678" t="s">
        <v>1339</v>
      </c>
      <c r="J678" t="s">
        <v>1414</v>
      </c>
      <c r="K678" t="s">
        <v>1419</v>
      </c>
    </row>
    <row r="679" spans="1:11" x14ac:dyDescent="0.3">
      <c r="A679" t="s">
        <v>2105</v>
      </c>
      <c r="B679" s="2">
        <v>45532</v>
      </c>
      <c r="C679" t="s">
        <v>637</v>
      </c>
      <c r="D679" t="s">
        <v>1013</v>
      </c>
      <c r="E679">
        <v>7</v>
      </c>
      <c r="F679">
        <v>25</v>
      </c>
      <c r="G679">
        <v>9</v>
      </c>
      <c r="H679" t="s">
        <v>1185</v>
      </c>
      <c r="I679" t="s">
        <v>1384</v>
      </c>
      <c r="J679" t="s">
        <v>1417</v>
      </c>
      <c r="K679" t="s">
        <v>1418</v>
      </c>
    </row>
    <row r="680" spans="1:11" x14ac:dyDescent="0.3">
      <c r="A680" t="s">
        <v>2106</v>
      </c>
      <c r="B680" s="2">
        <v>45532</v>
      </c>
      <c r="C680" t="s">
        <v>725</v>
      </c>
      <c r="D680" t="s">
        <v>1012</v>
      </c>
      <c r="E680">
        <v>3</v>
      </c>
      <c r="F680">
        <v>40</v>
      </c>
      <c r="G680">
        <v>10.23</v>
      </c>
      <c r="H680" t="s">
        <v>1042</v>
      </c>
      <c r="I680" t="s">
        <v>1241</v>
      </c>
      <c r="J680" t="s">
        <v>1416</v>
      </c>
      <c r="K680" t="s">
        <v>1425</v>
      </c>
    </row>
    <row r="681" spans="1:11" x14ac:dyDescent="0.3">
      <c r="A681" t="s">
        <v>2107</v>
      </c>
      <c r="B681" s="2">
        <v>45533</v>
      </c>
      <c r="C681" t="s">
        <v>1009</v>
      </c>
      <c r="D681" t="s">
        <v>1014</v>
      </c>
      <c r="E681">
        <v>9</v>
      </c>
      <c r="G681">
        <v>4.82</v>
      </c>
      <c r="H681" t="s">
        <v>1113</v>
      </c>
      <c r="I681" t="s">
        <v>1312</v>
      </c>
      <c r="J681" t="s">
        <v>1416</v>
      </c>
      <c r="K681" t="s">
        <v>1423</v>
      </c>
    </row>
    <row r="682" spans="1:11" x14ac:dyDescent="0.3">
      <c r="A682" t="s">
        <v>2108</v>
      </c>
      <c r="B682" s="2">
        <v>45534</v>
      </c>
      <c r="C682" t="s">
        <v>469</v>
      </c>
      <c r="D682" t="s">
        <v>1015</v>
      </c>
      <c r="E682">
        <v>2</v>
      </c>
      <c r="F682">
        <v>10</v>
      </c>
      <c r="G682">
        <v>2.09</v>
      </c>
      <c r="H682" t="s">
        <v>1038</v>
      </c>
      <c r="I682" t="s">
        <v>1237</v>
      </c>
      <c r="J682" t="s">
        <v>1414</v>
      </c>
      <c r="K682" t="s">
        <v>1424</v>
      </c>
    </row>
    <row r="683" spans="1:11" x14ac:dyDescent="0.3">
      <c r="A683" t="s">
        <v>2109</v>
      </c>
      <c r="B683" s="2">
        <v>45534</v>
      </c>
      <c r="C683" t="s">
        <v>884</v>
      </c>
      <c r="D683" t="s">
        <v>1015</v>
      </c>
      <c r="E683">
        <v>4</v>
      </c>
      <c r="F683">
        <v>10</v>
      </c>
      <c r="G683">
        <v>3.56</v>
      </c>
      <c r="H683" t="s">
        <v>1071</v>
      </c>
      <c r="I683" t="s">
        <v>1270</v>
      </c>
      <c r="J683" t="s">
        <v>1414</v>
      </c>
      <c r="K683" t="s">
        <v>1426</v>
      </c>
    </row>
    <row r="684" spans="1:11" x14ac:dyDescent="0.3">
      <c r="A684" t="s">
        <v>2110</v>
      </c>
      <c r="B684" s="2">
        <v>45535</v>
      </c>
      <c r="C684" t="s">
        <v>55</v>
      </c>
      <c r="D684" t="s">
        <v>1015</v>
      </c>
      <c r="E684">
        <v>3</v>
      </c>
      <c r="F684">
        <v>10</v>
      </c>
      <c r="G684">
        <v>3.83</v>
      </c>
      <c r="H684" t="s">
        <v>1053</v>
      </c>
      <c r="I684" t="s">
        <v>1252</v>
      </c>
      <c r="J684" t="s">
        <v>1414</v>
      </c>
      <c r="K684" t="s">
        <v>1420</v>
      </c>
    </row>
    <row r="685" spans="1:11" x14ac:dyDescent="0.3">
      <c r="A685" t="s">
        <v>2111</v>
      </c>
      <c r="B685" s="2">
        <v>45535</v>
      </c>
      <c r="C685" t="s">
        <v>307</v>
      </c>
      <c r="D685" t="s">
        <v>1013</v>
      </c>
      <c r="E685">
        <v>5</v>
      </c>
      <c r="F685">
        <v>25</v>
      </c>
      <c r="G685">
        <v>7.66</v>
      </c>
      <c r="H685" t="s">
        <v>1021</v>
      </c>
      <c r="I685" t="s">
        <v>1220</v>
      </c>
      <c r="J685" t="s">
        <v>1416</v>
      </c>
      <c r="K685" t="s">
        <v>1418</v>
      </c>
    </row>
    <row r="686" spans="1:11" x14ac:dyDescent="0.3">
      <c r="A686" t="s">
        <v>2112</v>
      </c>
      <c r="B686" s="2">
        <v>45536</v>
      </c>
      <c r="C686" t="s">
        <v>320</v>
      </c>
      <c r="D686" t="s">
        <v>1012</v>
      </c>
      <c r="E686">
        <v>8</v>
      </c>
      <c r="F686">
        <v>40</v>
      </c>
      <c r="G686">
        <v>12.16</v>
      </c>
      <c r="H686" t="s">
        <v>1171</v>
      </c>
      <c r="I686" t="s">
        <v>1370</v>
      </c>
      <c r="J686" t="s">
        <v>1417</v>
      </c>
      <c r="K686" t="s">
        <v>1425</v>
      </c>
    </row>
    <row r="687" spans="1:11" x14ac:dyDescent="0.3">
      <c r="A687" t="s">
        <v>2113</v>
      </c>
      <c r="B687" s="2">
        <v>45537</v>
      </c>
      <c r="C687" t="s">
        <v>213</v>
      </c>
      <c r="D687" t="s">
        <v>1011</v>
      </c>
      <c r="E687">
        <v>7</v>
      </c>
      <c r="F687">
        <v>12</v>
      </c>
      <c r="G687">
        <v>3.97</v>
      </c>
      <c r="H687" t="s">
        <v>1036</v>
      </c>
      <c r="I687" t="s">
        <v>1235</v>
      </c>
      <c r="J687" t="s">
        <v>1414</v>
      </c>
      <c r="K687" t="s">
        <v>1422</v>
      </c>
    </row>
    <row r="688" spans="1:11" x14ac:dyDescent="0.3">
      <c r="A688" t="s">
        <v>2114</v>
      </c>
      <c r="B688" s="2">
        <v>45537</v>
      </c>
      <c r="C688" t="s">
        <v>546</v>
      </c>
      <c r="D688" t="s">
        <v>1013</v>
      </c>
      <c r="E688">
        <v>4</v>
      </c>
      <c r="F688">
        <v>25</v>
      </c>
      <c r="G688">
        <v>6.53</v>
      </c>
      <c r="H688" t="s">
        <v>1107</v>
      </c>
      <c r="I688" t="s">
        <v>1306</v>
      </c>
      <c r="J688" t="s">
        <v>1415</v>
      </c>
      <c r="K688" t="s">
        <v>1424</v>
      </c>
    </row>
    <row r="689" spans="1:11" x14ac:dyDescent="0.3">
      <c r="A689" t="s">
        <v>2115</v>
      </c>
      <c r="B689" s="2">
        <v>45537</v>
      </c>
      <c r="C689" t="s">
        <v>686</v>
      </c>
      <c r="D689" t="s">
        <v>1014</v>
      </c>
      <c r="E689">
        <v>3</v>
      </c>
      <c r="F689">
        <v>15</v>
      </c>
      <c r="G689">
        <v>3.29</v>
      </c>
      <c r="H689" t="s">
        <v>1175</v>
      </c>
      <c r="I689" t="s">
        <v>1374</v>
      </c>
      <c r="J689" t="s">
        <v>1414</v>
      </c>
      <c r="K689" t="s">
        <v>1427</v>
      </c>
    </row>
    <row r="690" spans="1:11" x14ac:dyDescent="0.3">
      <c r="A690" t="s">
        <v>2116</v>
      </c>
      <c r="B690" s="2">
        <v>45538</v>
      </c>
      <c r="C690" t="s">
        <v>61</v>
      </c>
      <c r="D690" t="s">
        <v>1011</v>
      </c>
      <c r="E690">
        <v>10</v>
      </c>
      <c r="F690">
        <v>12</v>
      </c>
      <c r="G690">
        <v>2.42</v>
      </c>
      <c r="H690" t="s">
        <v>1054</v>
      </c>
      <c r="I690" t="s">
        <v>1253</v>
      </c>
      <c r="J690" t="s">
        <v>1416</v>
      </c>
      <c r="K690" t="s">
        <v>1418</v>
      </c>
    </row>
    <row r="691" spans="1:11" x14ac:dyDescent="0.3">
      <c r="A691" t="s">
        <v>2117</v>
      </c>
      <c r="B691" s="2">
        <v>45538</v>
      </c>
      <c r="C691" t="s">
        <v>616</v>
      </c>
      <c r="D691" t="s">
        <v>1013</v>
      </c>
      <c r="E691">
        <v>5</v>
      </c>
      <c r="F691">
        <v>25</v>
      </c>
      <c r="G691">
        <v>7.76</v>
      </c>
      <c r="H691" t="s">
        <v>1037</v>
      </c>
      <c r="I691" t="s">
        <v>1236</v>
      </c>
      <c r="J691" t="s">
        <v>1414</v>
      </c>
      <c r="K691" t="s">
        <v>1425</v>
      </c>
    </row>
    <row r="692" spans="1:11" x14ac:dyDescent="0.3">
      <c r="A692" t="s">
        <v>2118</v>
      </c>
      <c r="B692" s="2">
        <v>45539</v>
      </c>
      <c r="C692" t="s">
        <v>46</v>
      </c>
      <c r="D692" t="s">
        <v>1015</v>
      </c>
      <c r="E692">
        <v>9</v>
      </c>
      <c r="F692">
        <v>10</v>
      </c>
      <c r="G692">
        <v>3.63</v>
      </c>
      <c r="H692" t="s">
        <v>1045</v>
      </c>
      <c r="I692" t="s">
        <v>1244</v>
      </c>
      <c r="J692" t="s">
        <v>1414</v>
      </c>
      <c r="K692" t="s">
        <v>1426</v>
      </c>
    </row>
    <row r="693" spans="1:11" x14ac:dyDescent="0.3">
      <c r="A693" t="s">
        <v>2119</v>
      </c>
      <c r="B693" s="2">
        <v>45539</v>
      </c>
      <c r="C693" t="s">
        <v>114</v>
      </c>
      <c r="D693" t="s">
        <v>1015</v>
      </c>
      <c r="E693">
        <v>8</v>
      </c>
      <c r="F693">
        <v>10</v>
      </c>
      <c r="G693">
        <v>2.33</v>
      </c>
      <c r="H693" t="s">
        <v>1075</v>
      </c>
      <c r="I693" t="s">
        <v>1274</v>
      </c>
      <c r="J693" t="s">
        <v>1416</v>
      </c>
      <c r="K693" t="s">
        <v>1427</v>
      </c>
    </row>
    <row r="694" spans="1:11" x14ac:dyDescent="0.3">
      <c r="A694" t="s">
        <v>2120</v>
      </c>
      <c r="B694" s="2">
        <v>45539</v>
      </c>
      <c r="C694" t="s">
        <v>245</v>
      </c>
      <c r="D694" t="s">
        <v>1014</v>
      </c>
      <c r="E694">
        <v>4</v>
      </c>
      <c r="G694">
        <v>4.5599999999999996</v>
      </c>
      <c r="H694" t="s">
        <v>1021</v>
      </c>
      <c r="I694" t="s">
        <v>1220</v>
      </c>
      <c r="J694" t="s">
        <v>1414</v>
      </c>
      <c r="K694" t="s">
        <v>1423</v>
      </c>
    </row>
    <row r="695" spans="1:11" x14ac:dyDescent="0.3">
      <c r="A695" t="s">
        <v>2121</v>
      </c>
      <c r="B695" s="2">
        <v>45539</v>
      </c>
      <c r="C695" t="s">
        <v>757</v>
      </c>
      <c r="D695" t="s">
        <v>1014</v>
      </c>
      <c r="E695">
        <v>7</v>
      </c>
      <c r="F695">
        <v>15</v>
      </c>
      <c r="G695">
        <v>5.0599999999999996</v>
      </c>
      <c r="H695" t="s">
        <v>1159</v>
      </c>
      <c r="I695" t="s">
        <v>1358</v>
      </c>
      <c r="J695" t="s">
        <v>1416</v>
      </c>
      <c r="K695" t="s">
        <v>1418</v>
      </c>
    </row>
    <row r="696" spans="1:11" x14ac:dyDescent="0.3">
      <c r="A696" t="s">
        <v>2122</v>
      </c>
      <c r="B696" s="2">
        <v>45540</v>
      </c>
      <c r="C696" t="s">
        <v>225</v>
      </c>
      <c r="D696" t="s">
        <v>1013</v>
      </c>
      <c r="E696">
        <v>1</v>
      </c>
      <c r="F696">
        <v>25</v>
      </c>
      <c r="G696">
        <v>8.42</v>
      </c>
      <c r="H696" t="s">
        <v>1130</v>
      </c>
      <c r="I696" t="s">
        <v>1329</v>
      </c>
      <c r="J696" t="s">
        <v>1416</v>
      </c>
      <c r="K696" t="s">
        <v>1424</v>
      </c>
    </row>
    <row r="697" spans="1:11" x14ac:dyDescent="0.3">
      <c r="A697" t="s">
        <v>2123</v>
      </c>
      <c r="B697" s="2">
        <v>45541</v>
      </c>
      <c r="C697" t="s">
        <v>470</v>
      </c>
      <c r="D697" t="s">
        <v>1015</v>
      </c>
      <c r="E697">
        <v>7</v>
      </c>
      <c r="F697">
        <v>10</v>
      </c>
      <c r="G697">
        <v>3.96</v>
      </c>
      <c r="H697" t="s">
        <v>1085</v>
      </c>
      <c r="I697" t="s">
        <v>1284</v>
      </c>
      <c r="J697" t="s">
        <v>1414</v>
      </c>
      <c r="K697" t="s">
        <v>1419</v>
      </c>
    </row>
    <row r="698" spans="1:11" x14ac:dyDescent="0.3">
      <c r="A698" t="s">
        <v>2124</v>
      </c>
      <c r="B698" s="2">
        <v>45542</v>
      </c>
      <c r="C698" t="s">
        <v>174</v>
      </c>
      <c r="D698" t="s">
        <v>1014</v>
      </c>
      <c r="E698">
        <v>5</v>
      </c>
      <c r="F698">
        <v>15</v>
      </c>
      <c r="G698">
        <v>5.13</v>
      </c>
      <c r="H698" t="s">
        <v>1025</v>
      </c>
      <c r="I698" t="s">
        <v>1224</v>
      </c>
      <c r="J698" t="s">
        <v>1416</v>
      </c>
      <c r="K698" t="s">
        <v>1420</v>
      </c>
    </row>
    <row r="699" spans="1:11" x14ac:dyDescent="0.3">
      <c r="A699" t="s">
        <v>2125</v>
      </c>
      <c r="B699" s="2">
        <v>45542</v>
      </c>
      <c r="C699" t="s">
        <v>726</v>
      </c>
      <c r="D699" t="s">
        <v>1013</v>
      </c>
      <c r="E699">
        <v>1</v>
      </c>
      <c r="F699">
        <v>25</v>
      </c>
      <c r="G699">
        <v>8.6199999999999992</v>
      </c>
      <c r="H699" t="s">
        <v>1162</v>
      </c>
      <c r="I699" t="s">
        <v>1361</v>
      </c>
      <c r="J699" t="s">
        <v>1414</v>
      </c>
      <c r="K699" t="s">
        <v>1419</v>
      </c>
    </row>
    <row r="700" spans="1:11" x14ac:dyDescent="0.3">
      <c r="A700" t="s">
        <v>2126</v>
      </c>
      <c r="B700" s="2">
        <v>45542</v>
      </c>
      <c r="C700" t="s">
        <v>920</v>
      </c>
      <c r="D700" t="s">
        <v>1013</v>
      </c>
      <c r="E700">
        <v>2</v>
      </c>
      <c r="F700">
        <v>25</v>
      </c>
      <c r="G700">
        <v>8.64</v>
      </c>
      <c r="H700" t="s">
        <v>1200</v>
      </c>
      <c r="I700" t="s">
        <v>1399</v>
      </c>
      <c r="J700" t="s">
        <v>1414</v>
      </c>
      <c r="K700" t="s">
        <v>1418</v>
      </c>
    </row>
    <row r="701" spans="1:11" x14ac:dyDescent="0.3">
      <c r="A701" t="s">
        <v>2127</v>
      </c>
      <c r="B701" s="2">
        <v>45543</v>
      </c>
      <c r="C701" t="s">
        <v>63</v>
      </c>
      <c r="D701" t="s">
        <v>1013</v>
      </c>
      <c r="E701">
        <v>7</v>
      </c>
      <c r="F701">
        <v>25</v>
      </c>
      <c r="G701">
        <v>9</v>
      </c>
      <c r="H701" t="s">
        <v>1054</v>
      </c>
      <c r="I701" t="s">
        <v>1253</v>
      </c>
      <c r="J701" t="s">
        <v>1414</v>
      </c>
      <c r="K701" t="s">
        <v>1427</v>
      </c>
    </row>
    <row r="702" spans="1:11" x14ac:dyDescent="0.3">
      <c r="A702" t="s">
        <v>2128</v>
      </c>
      <c r="B702" s="2">
        <v>45543</v>
      </c>
      <c r="C702" t="s">
        <v>438</v>
      </c>
      <c r="D702" t="s">
        <v>1011</v>
      </c>
      <c r="E702">
        <v>8</v>
      </c>
      <c r="F702">
        <v>12</v>
      </c>
      <c r="G702">
        <v>3.81</v>
      </c>
      <c r="H702" t="s">
        <v>1079</v>
      </c>
      <c r="I702" t="s">
        <v>1278</v>
      </c>
      <c r="J702" t="s">
        <v>1414</v>
      </c>
      <c r="K702" t="s">
        <v>1422</v>
      </c>
    </row>
    <row r="703" spans="1:11" x14ac:dyDescent="0.3">
      <c r="A703" t="s">
        <v>2129</v>
      </c>
      <c r="B703" s="2">
        <v>45543</v>
      </c>
      <c r="C703" t="s">
        <v>840</v>
      </c>
      <c r="D703" t="s">
        <v>1015</v>
      </c>
      <c r="E703">
        <v>5</v>
      </c>
      <c r="G703">
        <v>2.76</v>
      </c>
      <c r="H703" t="s">
        <v>1076</v>
      </c>
      <c r="I703" t="s">
        <v>1275</v>
      </c>
      <c r="J703" t="s">
        <v>1414</v>
      </c>
      <c r="K703" t="s">
        <v>1423</v>
      </c>
    </row>
    <row r="704" spans="1:11" x14ac:dyDescent="0.3">
      <c r="A704" t="s">
        <v>2130</v>
      </c>
      <c r="B704" s="2">
        <v>45543</v>
      </c>
      <c r="C704" t="s">
        <v>910</v>
      </c>
      <c r="D704" t="s">
        <v>1015</v>
      </c>
      <c r="E704">
        <v>9</v>
      </c>
      <c r="F704">
        <v>10</v>
      </c>
      <c r="G704">
        <v>2.41</v>
      </c>
      <c r="H704" t="s">
        <v>1093</v>
      </c>
      <c r="I704" t="s">
        <v>1292</v>
      </c>
      <c r="J704" t="s">
        <v>1414</v>
      </c>
      <c r="K704" t="s">
        <v>1422</v>
      </c>
    </row>
    <row r="705" spans="1:11" x14ac:dyDescent="0.3">
      <c r="A705" t="s">
        <v>2131</v>
      </c>
      <c r="B705" s="2">
        <v>45545</v>
      </c>
      <c r="C705" t="s">
        <v>209</v>
      </c>
      <c r="D705" t="s">
        <v>1011</v>
      </c>
      <c r="E705">
        <v>1</v>
      </c>
      <c r="F705">
        <v>12</v>
      </c>
      <c r="G705">
        <v>3.1</v>
      </c>
      <c r="H705" t="s">
        <v>1060</v>
      </c>
      <c r="I705" t="s">
        <v>1259</v>
      </c>
      <c r="J705" t="s">
        <v>1416</v>
      </c>
      <c r="K705" t="s">
        <v>1425</v>
      </c>
    </row>
    <row r="706" spans="1:11" x14ac:dyDescent="0.3">
      <c r="A706" t="s">
        <v>2132</v>
      </c>
      <c r="B706" s="2">
        <v>45545</v>
      </c>
      <c r="C706" t="s">
        <v>621</v>
      </c>
      <c r="D706" t="s">
        <v>1011</v>
      </c>
      <c r="E706">
        <v>10</v>
      </c>
      <c r="F706">
        <v>12</v>
      </c>
      <c r="G706">
        <v>3.77</v>
      </c>
      <c r="H706" t="s">
        <v>1032</v>
      </c>
      <c r="I706" t="s">
        <v>1231</v>
      </c>
      <c r="J706" t="s">
        <v>1416</v>
      </c>
      <c r="K706" t="s">
        <v>1425</v>
      </c>
    </row>
    <row r="707" spans="1:11" x14ac:dyDescent="0.3">
      <c r="A707" t="s">
        <v>2133</v>
      </c>
      <c r="B707" s="2">
        <v>45546</v>
      </c>
      <c r="C707" t="s">
        <v>171</v>
      </c>
      <c r="D707" t="s">
        <v>1015</v>
      </c>
      <c r="E707">
        <v>9</v>
      </c>
      <c r="F707">
        <v>10</v>
      </c>
      <c r="G707">
        <v>2.02</v>
      </c>
      <c r="H707" t="s">
        <v>1127</v>
      </c>
      <c r="I707" t="s">
        <v>1326</v>
      </c>
      <c r="J707" t="s">
        <v>1416</v>
      </c>
      <c r="K707" t="s">
        <v>1421</v>
      </c>
    </row>
    <row r="708" spans="1:11" x14ac:dyDescent="0.3">
      <c r="A708" t="s">
        <v>2134</v>
      </c>
      <c r="B708" s="2">
        <v>45546</v>
      </c>
      <c r="C708" t="s">
        <v>278</v>
      </c>
      <c r="D708" t="s">
        <v>1012</v>
      </c>
      <c r="E708">
        <v>4</v>
      </c>
      <c r="F708">
        <v>40</v>
      </c>
      <c r="G708">
        <v>11.92</v>
      </c>
      <c r="H708" t="s">
        <v>1110</v>
      </c>
      <c r="I708" t="s">
        <v>1309</v>
      </c>
      <c r="J708" t="s">
        <v>1416</v>
      </c>
      <c r="K708" t="s">
        <v>1422</v>
      </c>
    </row>
    <row r="709" spans="1:11" x14ac:dyDescent="0.3">
      <c r="A709" t="s">
        <v>2135</v>
      </c>
      <c r="B709" s="2">
        <v>45546</v>
      </c>
      <c r="C709" t="s">
        <v>375</v>
      </c>
      <c r="D709" t="s">
        <v>1015</v>
      </c>
      <c r="E709">
        <v>8</v>
      </c>
      <c r="F709">
        <v>10</v>
      </c>
      <c r="G709">
        <v>3.58</v>
      </c>
      <c r="H709" t="s">
        <v>1097</v>
      </c>
      <c r="I709" t="s">
        <v>1296</v>
      </c>
      <c r="J709" t="s">
        <v>1414</v>
      </c>
      <c r="K709" t="s">
        <v>1423</v>
      </c>
    </row>
    <row r="710" spans="1:11" x14ac:dyDescent="0.3">
      <c r="A710" t="s">
        <v>2136</v>
      </c>
      <c r="B710" s="2">
        <v>45546</v>
      </c>
      <c r="C710" t="s">
        <v>442</v>
      </c>
      <c r="D710" t="s">
        <v>1013</v>
      </c>
      <c r="E710">
        <v>10</v>
      </c>
      <c r="G710">
        <v>8.3699999999999992</v>
      </c>
      <c r="H710" t="s">
        <v>1183</v>
      </c>
      <c r="I710" t="s">
        <v>1382</v>
      </c>
      <c r="J710" t="s">
        <v>1416</v>
      </c>
      <c r="K710" t="s">
        <v>1418</v>
      </c>
    </row>
    <row r="711" spans="1:11" x14ac:dyDescent="0.3">
      <c r="A711" t="s">
        <v>2137</v>
      </c>
      <c r="B711" s="2">
        <v>45546</v>
      </c>
      <c r="C711" t="s">
        <v>461</v>
      </c>
      <c r="D711" t="s">
        <v>1011</v>
      </c>
      <c r="E711">
        <v>1</v>
      </c>
      <c r="F711">
        <v>12</v>
      </c>
      <c r="G711">
        <v>4.25</v>
      </c>
      <c r="H711" t="s">
        <v>1164</v>
      </c>
      <c r="I711" t="s">
        <v>1363</v>
      </c>
      <c r="J711" t="s">
        <v>1416</v>
      </c>
      <c r="K711" t="s">
        <v>1419</v>
      </c>
    </row>
    <row r="712" spans="1:11" x14ac:dyDescent="0.3">
      <c r="A712" t="s">
        <v>2138</v>
      </c>
      <c r="B712" s="2">
        <v>45548</v>
      </c>
      <c r="C712" t="s">
        <v>205</v>
      </c>
      <c r="D712" t="s">
        <v>1014</v>
      </c>
      <c r="E712">
        <v>4</v>
      </c>
      <c r="F712">
        <v>15</v>
      </c>
      <c r="G712">
        <v>4.2</v>
      </c>
      <c r="H712" t="s">
        <v>1134</v>
      </c>
      <c r="I712" t="s">
        <v>1333</v>
      </c>
      <c r="J712" t="s">
        <v>1417</v>
      </c>
      <c r="K712" t="s">
        <v>1424</v>
      </c>
    </row>
    <row r="713" spans="1:11" x14ac:dyDescent="0.3">
      <c r="A713" t="s">
        <v>2139</v>
      </c>
      <c r="B713" s="2">
        <v>45548</v>
      </c>
      <c r="C713" t="s">
        <v>509</v>
      </c>
      <c r="D713" t="s">
        <v>1014</v>
      </c>
      <c r="E713">
        <v>4</v>
      </c>
      <c r="F713">
        <v>15</v>
      </c>
      <c r="G713">
        <v>4.03</v>
      </c>
      <c r="H713" t="s">
        <v>1075</v>
      </c>
      <c r="I713" t="s">
        <v>1274</v>
      </c>
      <c r="J713" t="s">
        <v>1414</v>
      </c>
      <c r="K713" t="s">
        <v>1422</v>
      </c>
    </row>
    <row r="714" spans="1:11" x14ac:dyDescent="0.3">
      <c r="A714" t="s">
        <v>2140</v>
      </c>
      <c r="B714" s="2">
        <v>45548</v>
      </c>
      <c r="C714" t="s">
        <v>592</v>
      </c>
      <c r="D714" t="s">
        <v>1011</v>
      </c>
      <c r="E714">
        <v>4</v>
      </c>
      <c r="F714">
        <v>12</v>
      </c>
      <c r="G714">
        <v>2.68</v>
      </c>
      <c r="H714" t="s">
        <v>1034</v>
      </c>
      <c r="I714" t="s">
        <v>1233</v>
      </c>
      <c r="J714" t="s">
        <v>1415</v>
      </c>
      <c r="K714" t="s">
        <v>1420</v>
      </c>
    </row>
    <row r="715" spans="1:11" x14ac:dyDescent="0.3">
      <c r="A715" t="s">
        <v>2141</v>
      </c>
      <c r="B715" s="2">
        <v>45549</v>
      </c>
      <c r="C715" t="s">
        <v>308</v>
      </c>
      <c r="D715" t="s">
        <v>1015</v>
      </c>
      <c r="E715">
        <v>10</v>
      </c>
      <c r="F715">
        <v>10</v>
      </c>
      <c r="G715">
        <v>2.65</v>
      </c>
      <c r="H715" t="s">
        <v>1042</v>
      </c>
      <c r="I715" t="s">
        <v>1241</v>
      </c>
      <c r="J715" t="s">
        <v>1414</v>
      </c>
      <c r="K715" t="s">
        <v>1424</v>
      </c>
    </row>
    <row r="716" spans="1:11" x14ac:dyDescent="0.3">
      <c r="A716" t="s">
        <v>2142</v>
      </c>
      <c r="B716" s="2">
        <v>45549</v>
      </c>
      <c r="C716" t="s">
        <v>886</v>
      </c>
      <c r="D716" t="s">
        <v>1012</v>
      </c>
      <c r="E716">
        <v>8</v>
      </c>
      <c r="F716">
        <v>40</v>
      </c>
      <c r="G716">
        <v>8.8699999999999992</v>
      </c>
      <c r="H716" t="s">
        <v>1052</v>
      </c>
      <c r="I716" t="s">
        <v>1251</v>
      </c>
      <c r="J716" t="s">
        <v>1416</v>
      </c>
      <c r="K716" t="s">
        <v>1427</v>
      </c>
    </row>
    <row r="717" spans="1:11" x14ac:dyDescent="0.3">
      <c r="A717" t="s">
        <v>2143</v>
      </c>
      <c r="B717" s="2">
        <v>45550</v>
      </c>
      <c r="C717" t="s">
        <v>23</v>
      </c>
      <c r="D717" t="s">
        <v>1012</v>
      </c>
      <c r="E717">
        <v>3</v>
      </c>
      <c r="F717">
        <v>40</v>
      </c>
      <c r="G717">
        <v>14.24</v>
      </c>
      <c r="H717" t="s">
        <v>1027</v>
      </c>
      <c r="I717" t="s">
        <v>1226</v>
      </c>
      <c r="J717" t="s">
        <v>1414</v>
      </c>
      <c r="K717" t="s">
        <v>1419</v>
      </c>
    </row>
    <row r="718" spans="1:11" x14ac:dyDescent="0.3">
      <c r="A718" t="s">
        <v>2144</v>
      </c>
      <c r="B718" s="2">
        <v>45550</v>
      </c>
      <c r="C718" t="s">
        <v>419</v>
      </c>
      <c r="D718" t="s">
        <v>1015</v>
      </c>
      <c r="E718">
        <v>2</v>
      </c>
      <c r="F718">
        <v>10</v>
      </c>
      <c r="G718">
        <v>3.03</v>
      </c>
      <c r="H718" t="s">
        <v>1105</v>
      </c>
      <c r="I718" t="s">
        <v>1304</v>
      </c>
      <c r="J718" t="s">
        <v>1416</v>
      </c>
      <c r="K718" t="s">
        <v>1422</v>
      </c>
    </row>
    <row r="719" spans="1:11" x14ac:dyDescent="0.3">
      <c r="A719" t="s">
        <v>2145</v>
      </c>
      <c r="B719" s="2">
        <v>45551</v>
      </c>
      <c r="C719" t="s">
        <v>26</v>
      </c>
      <c r="D719" t="s">
        <v>1015</v>
      </c>
      <c r="E719">
        <v>9</v>
      </c>
      <c r="F719">
        <v>10</v>
      </c>
      <c r="G719">
        <v>2.11</v>
      </c>
      <c r="H719" t="s">
        <v>1029</v>
      </c>
      <c r="I719" t="s">
        <v>1228</v>
      </c>
      <c r="J719" t="s">
        <v>1416</v>
      </c>
      <c r="K719" t="s">
        <v>1419</v>
      </c>
    </row>
    <row r="720" spans="1:11" x14ac:dyDescent="0.3">
      <c r="A720" t="s">
        <v>2146</v>
      </c>
      <c r="B720" s="2">
        <v>45551</v>
      </c>
      <c r="C720" t="s">
        <v>658</v>
      </c>
      <c r="D720" t="s">
        <v>1013</v>
      </c>
      <c r="E720">
        <v>10</v>
      </c>
      <c r="F720">
        <v>25</v>
      </c>
      <c r="G720">
        <v>6.58</v>
      </c>
      <c r="H720" t="s">
        <v>1055</v>
      </c>
      <c r="I720" t="s">
        <v>1254</v>
      </c>
      <c r="J720" t="s">
        <v>1414</v>
      </c>
      <c r="K720" t="s">
        <v>1419</v>
      </c>
    </row>
    <row r="721" spans="1:11" x14ac:dyDescent="0.3">
      <c r="A721" t="s">
        <v>2147</v>
      </c>
      <c r="B721" s="2">
        <v>45552</v>
      </c>
      <c r="C721" t="s">
        <v>334</v>
      </c>
      <c r="D721" t="s">
        <v>1012</v>
      </c>
      <c r="E721">
        <v>6</v>
      </c>
      <c r="F721">
        <v>40</v>
      </c>
      <c r="G721">
        <v>15.57</v>
      </c>
      <c r="H721" t="s">
        <v>1046</v>
      </c>
      <c r="I721" t="s">
        <v>1245</v>
      </c>
      <c r="J721" t="s">
        <v>1414</v>
      </c>
      <c r="K721" t="s">
        <v>1422</v>
      </c>
    </row>
    <row r="722" spans="1:11" x14ac:dyDescent="0.3">
      <c r="A722" t="s">
        <v>2148</v>
      </c>
      <c r="B722" s="2">
        <v>45552</v>
      </c>
      <c r="C722" t="s">
        <v>625</v>
      </c>
      <c r="D722" t="s">
        <v>1013</v>
      </c>
      <c r="E722">
        <v>9</v>
      </c>
      <c r="F722">
        <v>25</v>
      </c>
      <c r="G722">
        <v>8.24</v>
      </c>
      <c r="H722" t="s">
        <v>1124</v>
      </c>
      <c r="I722" t="s">
        <v>1323</v>
      </c>
      <c r="J722" t="s">
        <v>1414</v>
      </c>
      <c r="K722" t="s">
        <v>1418</v>
      </c>
    </row>
    <row r="723" spans="1:11" x14ac:dyDescent="0.3">
      <c r="A723" t="s">
        <v>2149</v>
      </c>
      <c r="B723" s="2">
        <v>45552</v>
      </c>
      <c r="C723" t="s">
        <v>766</v>
      </c>
      <c r="D723" t="s">
        <v>1013</v>
      </c>
      <c r="E723">
        <v>10</v>
      </c>
      <c r="F723">
        <v>25</v>
      </c>
      <c r="G723">
        <v>5.84</v>
      </c>
      <c r="H723" t="s">
        <v>1045</v>
      </c>
      <c r="I723" t="s">
        <v>1244</v>
      </c>
      <c r="J723" t="s">
        <v>1416</v>
      </c>
      <c r="K723" t="s">
        <v>1418</v>
      </c>
    </row>
    <row r="724" spans="1:11" x14ac:dyDescent="0.3">
      <c r="A724" t="s">
        <v>2150</v>
      </c>
      <c r="B724" s="2">
        <v>45553</v>
      </c>
      <c r="C724" t="s">
        <v>25</v>
      </c>
      <c r="D724" t="s">
        <v>1015</v>
      </c>
      <c r="E724">
        <v>4</v>
      </c>
      <c r="F724">
        <v>10</v>
      </c>
      <c r="G724">
        <v>3.28</v>
      </c>
      <c r="H724" t="s">
        <v>1025</v>
      </c>
      <c r="I724" t="s">
        <v>1224</v>
      </c>
      <c r="J724" t="s">
        <v>1414</v>
      </c>
      <c r="K724" t="s">
        <v>1421</v>
      </c>
    </row>
    <row r="725" spans="1:11" x14ac:dyDescent="0.3">
      <c r="A725" t="s">
        <v>2151</v>
      </c>
      <c r="B725" s="2">
        <v>45553</v>
      </c>
      <c r="C725" t="s">
        <v>377</v>
      </c>
      <c r="D725" t="s">
        <v>1013</v>
      </c>
      <c r="E725">
        <v>8</v>
      </c>
      <c r="F725">
        <v>25</v>
      </c>
      <c r="G725">
        <v>9.33</v>
      </c>
      <c r="H725" t="s">
        <v>1181</v>
      </c>
      <c r="I725" t="s">
        <v>1380</v>
      </c>
      <c r="J725" t="s">
        <v>1414</v>
      </c>
      <c r="K725" t="s">
        <v>1426</v>
      </c>
    </row>
    <row r="726" spans="1:11" x14ac:dyDescent="0.3">
      <c r="A726" t="s">
        <v>2152</v>
      </c>
      <c r="B726" s="2">
        <v>45554</v>
      </c>
      <c r="C726" t="s">
        <v>143</v>
      </c>
      <c r="D726" t="s">
        <v>1014</v>
      </c>
      <c r="E726">
        <v>10</v>
      </c>
      <c r="F726">
        <v>15</v>
      </c>
      <c r="G726">
        <v>5.0199999999999996</v>
      </c>
      <c r="H726" t="s">
        <v>1113</v>
      </c>
      <c r="I726" t="s">
        <v>1312</v>
      </c>
      <c r="J726" t="s">
        <v>1414</v>
      </c>
      <c r="K726" t="s">
        <v>1427</v>
      </c>
    </row>
    <row r="727" spans="1:11" x14ac:dyDescent="0.3">
      <c r="A727" t="s">
        <v>2153</v>
      </c>
      <c r="B727" s="2">
        <v>45554</v>
      </c>
      <c r="C727" t="s">
        <v>664</v>
      </c>
      <c r="D727" t="s">
        <v>1013</v>
      </c>
      <c r="E727">
        <v>1</v>
      </c>
      <c r="F727">
        <v>25</v>
      </c>
      <c r="G727">
        <v>8.68</v>
      </c>
      <c r="H727" t="s">
        <v>1036</v>
      </c>
      <c r="I727" t="s">
        <v>1235</v>
      </c>
      <c r="J727" t="s">
        <v>1415</v>
      </c>
      <c r="K727" t="s">
        <v>1420</v>
      </c>
    </row>
    <row r="728" spans="1:11" x14ac:dyDescent="0.3">
      <c r="A728" t="s">
        <v>2154</v>
      </c>
      <c r="B728" s="2">
        <v>45554</v>
      </c>
      <c r="C728" t="s">
        <v>688</v>
      </c>
      <c r="D728" t="s">
        <v>1012</v>
      </c>
      <c r="E728">
        <v>7</v>
      </c>
      <c r="F728">
        <v>40</v>
      </c>
      <c r="G728">
        <v>8.74</v>
      </c>
      <c r="H728" t="s">
        <v>1182</v>
      </c>
      <c r="I728" t="s">
        <v>1381</v>
      </c>
      <c r="J728" t="s">
        <v>1416</v>
      </c>
      <c r="K728" t="s">
        <v>1422</v>
      </c>
    </row>
    <row r="729" spans="1:11" x14ac:dyDescent="0.3">
      <c r="A729" t="s">
        <v>2155</v>
      </c>
      <c r="B729" s="2">
        <v>45555</v>
      </c>
      <c r="C729" t="s">
        <v>203</v>
      </c>
      <c r="D729" t="s">
        <v>1013</v>
      </c>
      <c r="E729">
        <v>3</v>
      </c>
      <c r="F729">
        <v>25</v>
      </c>
      <c r="G729">
        <v>7.17</v>
      </c>
      <c r="H729" t="s">
        <v>1085</v>
      </c>
      <c r="I729" t="s">
        <v>1284</v>
      </c>
      <c r="J729" t="s">
        <v>1414</v>
      </c>
      <c r="K729" t="s">
        <v>1419</v>
      </c>
    </row>
    <row r="730" spans="1:11" x14ac:dyDescent="0.3">
      <c r="A730" t="s">
        <v>2156</v>
      </c>
      <c r="B730" s="2">
        <v>45556</v>
      </c>
      <c r="C730" t="s">
        <v>721</v>
      </c>
      <c r="D730" t="s">
        <v>1015</v>
      </c>
      <c r="E730">
        <v>8</v>
      </c>
      <c r="F730">
        <v>10</v>
      </c>
      <c r="G730">
        <v>3.47</v>
      </c>
      <c r="H730" t="s">
        <v>1158</v>
      </c>
      <c r="I730" t="s">
        <v>1357</v>
      </c>
      <c r="J730" t="s">
        <v>1416</v>
      </c>
      <c r="K730" t="s">
        <v>1419</v>
      </c>
    </row>
    <row r="731" spans="1:11" x14ac:dyDescent="0.3">
      <c r="A731" t="s">
        <v>2157</v>
      </c>
      <c r="B731" s="2">
        <v>45557</v>
      </c>
      <c r="C731" t="s">
        <v>231</v>
      </c>
      <c r="D731" t="s">
        <v>1011</v>
      </c>
      <c r="E731">
        <v>5</v>
      </c>
      <c r="F731">
        <v>12</v>
      </c>
      <c r="G731">
        <v>2.78</v>
      </c>
      <c r="H731" t="s">
        <v>1062</v>
      </c>
      <c r="I731" t="s">
        <v>1261</v>
      </c>
      <c r="J731" t="s">
        <v>1416</v>
      </c>
      <c r="K731" t="s">
        <v>1423</v>
      </c>
    </row>
    <row r="732" spans="1:11" x14ac:dyDescent="0.3">
      <c r="A732" t="s">
        <v>2158</v>
      </c>
      <c r="B732" s="2">
        <v>45557</v>
      </c>
      <c r="C732" t="s">
        <v>332</v>
      </c>
      <c r="D732" t="s">
        <v>1011</v>
      </c>
      <c r="E732">
        <v>9</v>
      </c>
      <c r="F732">
        <v>12</v>
      </c>
      <c r="G732">
        <v>2.94</v>
      </c>
      <c r="H732" t="s">
        <v>1023</v>
      </c>
      <c r="I732" t="s">
        <v>1222</v>
      </c>
      <c r="J732" t="s">
        <v>1414</v>
      </c>
      <c r="K732" t="s">
        <v>1427</v>
      </c>
    </row>
    <row r="733" spans="1:11" x14ac:dyDescent="0.3">
      <c r="A733" t="s">
        <v>2159</v>
      </c>
      <c r="B733" s="2">
        <v>45557</v>
      </c>
      <c r="C733" t="s">
        <v>455</v>
      </c>
      <c r="D733" t="s">
        <v>1011</v>
      </c>
      <c r="E733">
        <v>3</v>
      </c>
      <c r="F733">
        <v>12</v>
      </c>
      <c r="G733">
        <v>4.49</v>
      </c>
      <c r="H733" t="s">
        <v>1046</v>
      </c>
      <c r="I733" t="s">
        <v>1245</v>
      </c>
      <c r="J733" t="s">
        <v>1414</v>
      </c>
      <c r="K733" t="s">
        <v>1423</v>
      </c>
    </row>
    <row r="734" spans="1:11" x14ac:dyDescent="0.3">
      <c r="A734" t="s">
        <v>2160</v>
      </c>
      <c r="B734" s="2">
        <v>45558</v>
      </c>
      <c r="C734" t="s">
        <v>123</v>
      </c>
      <c r="D734" t="s">
        <v>1013</v>
      </c>
      <c r="E734">
        <v>8</v>
      </c>
      <c r="F734">
        <v>25</v>
      </c>
      <c r="G734">
        <v>6.84</v>
      </c>
      <c r="H734" t="s">
        <v>1102</v>
      </c>
      <c r="I734" t="s">
        <v>1301</v>
      </c>
      <c r="J734" t="s">
        <v>1417</v>
      </c>
      <c r="K734" t="s">
        <v>1426</v>
      </c>
    </row>
    <row r="735" spans="1:11" x14ac:dyDescent="0.3">
      <c r="A735" t="s">
        <v>2161</v>
      </c>
      <c r="B735" s="2">
        <v>45558</v>
      </c>
      <c r="C735" t="s">
        <v>152</v>
      </c>
      <c r="D735" t="s">
        <v>1013</v>
      </c>
      <c r="E735">
        <v>9</v>
      </c>
      <c r="F735">
        <v>25</v>
      </c>
      <c r="G735">
        <v>7.79</v>
      </c>
      <c r="H735" t="s">
        <v>1080</v>
      </c>
      <c r="I735" t="s">
        <v>1279</v>
      </c>
      <c r="J735" t="s">
        <v>1414</v>
      </c>
      <c r="K735" t="s">
        <v>1425</v>
      </c>
    </row>
    <row r="736" spans="1:11" x14ac:dyDescent="0.3">
      <c r="A736" t="s">
        <v>2162</v>
      </c>
      <c r="B736" s="2">
        <v>45558</v>
      </c>
      <c r="C736" t="s">
        <v>798</v>
      </c>
      <c r="D736" t="s">
        <v>1013</v>
      </c>
      <c r="E736">
        <v>7</v>
      </c>
      <c r="F736">
        <v>25</v>
      </c>
      <c r="G736">
        <v>8.2899999999999991</v>
      </c>
      <c r="H736" t="s">
        <v>1173</v>
      </c>
      <c r="I736" t="s">
        <v>1372</v>
      </c>
      <c r="J736" t="s">
        <v>1414</v>
      </c>
      <c r="K736" t="s">
        <v>1422</v>
      </c>
    </row>
    <row r="737" spans="1:11" x14ac:dyDescent="0.3">
      <c r="A737" t="s">
        <v>2163</v>
      </c>
      <c r="B737" s="2">
        <v>45559</v>
      </c>
      <c r="C737" t="s">
        <v>281</v>
      </c>
      <c r="D737" t="s">
        <v>1015</v>
      </c>
      <c r="E737">
        <v>2</v>
      </c>
      <c r="F737">
        <v>10</v>
      </c>
      <c r="G737">
        <v>2.94</v>
      </c>
      <c r="H737" t="s">
        <v>1165</v>
      </c>
      <c r="I737" t="s">
        <v>1364</v>
      </c>
      <c r="J737" t="s">
        <v>1415</v>
      </c>
      <c r="K737" t="s">
        <v>1418</v>
      </c>
    </row>
    <row r="738" spans="1:11" x14ac:dyDescent="0.3">
      <c r="A738" t="s">
        <v>2164</v>
      </c>
      <c r="B738" s="2">
        <v>45559</v>
      </c>
      <c r="C738" t="s">
        <v>636</v>
      </c>
      <c r="D738" t="s">
        <v>1015</v>
      </c>
      <c r="E738">
        <v>1</v>
      </c>
      <c r="F738">
        <v>10</v>
      </c>
      <c r="G738">
        <v>3.62</v>
      </c>
      <c r="H738" t="s">
        <v>1098</v>
      </c>
      <c r="I738" t="s">
        <v>1297</v>
      </c>
      <c r="J738" t="s">
        <v>1414</v>
      </c>
      <c r="K738" t="s">
        <v>1418</v>
      </c>
    </row>
    <row r="739" spans="1:11" x14ac:dyDescent="0.3">
      <c r="A739" t="s">
        <v>2165</v>
      </c>
      <c r="B739" s="2">
        <v>45560</v>
      </c>
      <c r="C739" t="s">
        <v>336</v>
      </c>
      <c r="D739" t="s">
        <v>1015</v>
      </c>
      <c r="E739">
        <v>8</v>
      </c>
      <c r="G739">
        <v>2.08</v>
      </c>
      <c r="H739" t="s">
        <v>1086</v>
      </c>
      <c r="I739" t="s">
        <v>1285</v>
      </c>
      <c r="J739" t="s">
        <v>1414</v>
      </c>
      <c r="K739" t="s">
        <v>1423</v>
      </c>
    </row>
    <row r="740" spans="1:11" x14ac:dyDescent="0.3">
      <c r="A740" t="s">
        <v>2166</v>
      </c>
      <c r="B740" s="2">
        <v>45561</v>
      </c>
      <c r="C740" t="s">
        <v>782</v>
      </c>
      <c r="D740" t="s">
        <v>1011</v>
      </c>
      <c r="E740">
        <v>5</v>
      </c>
      <c r="F740">
        <v>12</v>
      </c>
      <c r="G740">
        <v>4.6900000000000004</v>
      </c>
      <c r="H740" t="s">
        <v>1191</v>
      </c>
      <c r="I740" t="s">
        <v>1390</v>
      </c>
      <c r="J740" t="s">
        <v>1414</v>
      </c>
      <c r="K740" t="s">
        <v>1427</v>
      </c>
    </row>
    <row r="741" spans="1:11" x14ac:dyDescent="0.3">
      <c r="A741" t="s">
        <v>2167</v>
      </c>
      <c r="B741" s="2">
        <v>45561</v>
      </c>
      <c r="C741" t="s">
        <v>906</v>
      </c>
      <c r="D741" t="s">
        <v>1011</v>
      </c>
      <c r="E741">
        <v>7</v>
      </c>
      <c r="F741">
        <v>12</v>
      </c>
      <c r="G741">
        <v>3.9</v>
      </c>
      <c r="H741" t="s">
        <v>1109</v>
      </c>
      <c r="I741" t="s">
        <v>1308</v>
      </c>
      <c r="J741" t="s">
        <v>1415</v>
      </c>
      <c r="K741" t="s">
        <v>1425</v>
      </c>
    </row>
    <row r="742" spans="1:11" x14ac:dyDescent="0.3">
      <c r="A742" t="s">
        <v>2168</v>
      </c>
      <c r="B742" s="2">
        <v>45562</v>
      </c>
      <c r="C742" t="s">
        <v>339</v>
      </c>
      <c r="D742" t="s">
        <v>1014</v>
      </c>
      <c r="E742">
        <v>10</v>
      </c>
      <c r="F742">
        <v>15</v>
      </c>
      <c r="G742">
        <v>3.05</v>
      </c>
      <c r="H742" t="s">
        <v>1151</v>
      </c>
      <c r="I742" t="s">
        <v>1350</v>
      </c>
      <c r="J742" t="s">
        <v>1416</v>
      </c>
      <c r="K742" t="s">
        <v>1423</v>
      </c>
    </row>
    <row r="743" spans="1:11" x14ac:dyDescent="0.3">
      <c r="A743" t="s">
        <v>2169</v>
      </c>
      <c r="B743" s="2">
        <v>45562</v>
      </c>
      <c r="C743" t="s">
        <v>593</v>
      </c>
      <c r="D743" t="s">
        <v>1012</v>
      </c>
      <c r="E743">
        <v>5</v>
      </c>
      <c r="G743">
        <v>8.11</v>
      </c>
      <c r="H743" t="s">
        <v>1127</v>
      </c>
      <c r="I743" t="s">
        <v>1326</v>
      </c>
      <c r="J743" t="s">
        <v>1414</v>
      </c>
      <c r="K743" t="s">
        <v>1426</v>
      </c>
    </row>
    <row r="744" spans="1:11" x14ac:dyDescent="0.3">
      <c r="A744" t="s">
        <v>2170</v>
      </c>
      <c r="B744" s="2">
        <v>45562</v>
      </c>
      <c r="C744" t="s">
        <v>1010</v>
      </c>
      <c r="D744" t="s">
        <v>1015</v>
      </c>
      <c r="E744">
        <v>10</v>
      </c>
      <c r="F744">
        <v>10</v>
      </c>
      <c r="G744">
        <v>3.29</v>
      </c>
      <c r="H744" t="s">
        <v>1173</v>
      </c>
      <c r="I744" t="s">
        <v>1372</v>
      </c>
      <c r="J744" t="s">
        <v>1414</v>
      </c>
      <c r="K744" t="s">
        <v>1424</v>
      </c>
    </row>
    <row r="745" spans="1:11" x14ac:dyDescent="0.3">
      <c r="A745" t="s">
        <v>2171</v>
      </c>
      <c r="B745" s="2">
        <v>45563</v>
      </c>
      <c r="C745" t="s">
        <v>76</v>
      </c>
      <c r="D745" t="s">
        <v>1015</v>
      </c>
      <c r="E745">
        <v>5</v>
      </c>
      <c r="F745">
        <v>10</v>
      </c>
      <c r="G745">
        <v>2.66</v>
      </c>
      <c r="H745" t="s">
        <v>1070</v>
      </c>
      <c r="I745" t="s">
        <v>1269</v>
      </c>
      <c r="J745" t="s">
        <v>1416</v>
      </c>
      <c r="K745" t="s">
        <v>1424</v>
      </c>
    </row>
    <row r="746" spans="1:11" x14ac:dyDescent="0.3">
      <c r="A746" t="s">
        <v>2172</v>
      </c>
      <c r="B746" s="2">
        <v>45563</v>
      </c>
      <c r="C746" t="s">
        <v>669</v>
      </c>
      <c r="D746" t="s">
        <v>1014</v>
      </c>
      <c r="E746">
        <v>7</v>
      </c>
      <c r="F746">
        <v>15</v>
      </c>
      <c r="G746">
        <v>3.82</v>
      </c>
      <c r="H746" t="s">
        <v>1069</v>
      </c>
      <c r="I746" t="s">
        <v>1268</v>
      </c>
      <c r="J746" t="s">
        <v>1414</v>
      </c>
      <c r="K746" t="s">
        <v>1426</v>
      </c>
    </row>
    <row r="747" spans="1:11" x14ac:dyDescent="0.3">
      <c r="A747" t="s">
        <v>2173</v>
      </c>
      <c r="B747" s="2">
        <v>45564</v>
      </c>
      <c r="C747" t="s">
        <v>315</v>
      </c>
      <c r="D747" t="s">
        <v>1012</v>
      </c>
      <c r="E747">
        <v>4</v>
      </c>
      <c r="F747">
        <v>40</v>
      </c>
      <c r="G747">
        <v>9.31</v>
      </c>
      <c r="H747" t="s">
        <v>1130</v>
      </c>
      <c r="I747" t="s">
        <v>1329</v>
      </c>
      <c r="J747" t="s">
        <v>1416</v>
      </c>
      <c r="K747" t="s">
        <v>1419</v>
      </c>
    </row>
    <row r="748" spans="1:11" x14ac:dyDescent="0.3">
      <c r="A748" t="s">
        <v>2174</v>
      </c>
      <c r="B748" s="2">
        <v>45564</v>
      </c>
      <c r="C748" t="s">
        <v>464</v>
      </c>
      <c r="D748" t="s">
        <v>1011</v>
      </c>
      <c r="E748">
        <v>6</v>
      </c>
      <c r="F748">
        <v>12</v>
      </c>
      <c r="G748">
        <v>3.66</v>
      </c>
      <c r="H748" t="s">
        <v>1064</v>
      </c>
      <c r="I748" t="s">
        <v>1263</v>
      </c>
      <c r="J748" t="s">
        <v>1414</v>
      </c>
      <c r="K748" t="s">
        <v>1426</v>
      </c>
    </row>
    <row r="749" spans="1:11" x14ac:dyDescent="0.3">
      <c r="A749" t="s">
        <v>2175</v>
      </c>
      <c r="B749" s="2">
        <v>45565</v>
      </c>
      <c r="C749" t="s">
        <v>511</v>
      </c>
      <c r="D749" t="s">
        <v>1012</v>
      </c>
      <c r="E749">
        <v>1</v>
      </c>
      <c r="F749">
        <v>40</v>
      </c>
      <c r="G749">
        <v>9.89</v>
      </c>
      <c r="H749" t="s">
        <v>1131</v>
      </c>
      <c r="I749" t="s">
        <v>1330</v>
      </c>
      <c r="J749" t="s">
        <v>1416</v>
      </c>
      <c r="K749" t="s">
        <v>1419</v>
      </c>
    </row>
    <row r="750" spans="1:11" x14ac:dyDescent="0.3">
      <c r="A750" t="s">
        <v>2176</v>
      </c>
      <c r="B750" s="2">
        <v>45565</v>
      </c>
      <c r="C750" t="s">
        <v>647</v>
      </c>
      <c r="D750" t="s">
        <v>1015</v>
      </c>
      <c r="E750">
        <v>1</v>
      </c>
      <c r="F750">
        <v>10</v>
      </c>
      <c r="G750">
        <v>3.17</v>
      </c>
      <c r="H750" t="s">
        <v>1072</v>
      </c>
      <c r="I750" t="s">
        <v>1271</v>
      </c>
      <c r="J750" t="s">
        <v>1416</v>
      </c>
      <c r="K750" t="s">
        <v>1424</v>
      </c>
    </row>
    <row r="751" spans="1:11" x14ac:dyDescent="0.3">
      <c r="A751" t="s">
        <v>2177</v>
      </c>
      <c r="B751" s="2">
        <v>45565</v>
      </c>
      <c r="C751" t="s">
        <v>675</v>
      </c>
      <c r="D751" t="s">
        <v>1011</v>
      </c>
      <c r="E751">
        <v>1</v>
      </c>
      <c r="F751">
        <v>12</v>
      </c>
      <c r="G751">
        <v>2.92</v>
      </c>
      <c r="H751" t="s">
        <v>1208</v>
      </c>
      <c r="I751" t="s">
        <v>1407</v>
      </c>
      <c r="J751" t="s">
        <v>1414</v>
      </c>
      <c r="K751" t="s">
        <v>1426</v>
      </c>
    </row>
    <row r="752" spans="1:11" x14ac:dyDescent="0.3">
      <c r="A752" t="s">
        <v>2178</v>
      </c>
      <c r="B752" s="2">
        <v>45566</v>
      </c>
      <c r="C752" t="s">
        <v>622</v>
      </c>
      <c r="D752" t="s">
        <v>1015</v>
      </c>
      <c r="E752">
        <v>10</v>
      </c>
      <c r="F752">
        <v>10</v>
      </c>
      <c r="G752">
        <v>2.95</v>
      </c>
      <c r="H752" t="s">
        <v>1145</v>
      </c>
      <c r="I752" t="s">
        <v>1344</v>
      </c>
      <c r="J752" t="s">
        <v>1416</v>
      </c>
      <c r="K752" t="s">
        <v>1422</v>
      </c>
    </row>
    <row r="753" spans="1:11" x14ac:dyDescent="0.3">
      <c r="A753" t="s">
        <v>2179</v>
      </c>
      <c r="B753" s="2">
        <v>45566</v>
      </c>
      <c r="C753" t="s">
        <v>679</v>
      </c>
      <c r="D753" t="s">
        <v>1012</v>
      </c>
      <c r="E753">
        <v>10</v>
      </c>
      <c r="F753">
        <v>40</v>
      </c>
      <c r="G753">
        <v>15.92</v>
      </c>
      <c r="H753" t="s">
        <v>1186</v>
      </c>
      <c r="I753" t="s">
        <v>1385</v>
      </c>
      <c r="J753" t="s">
        <v>1414</v>
      </c>
      <c r="K753" t="s">
        <v>1423</v>
      </c>
    </row>
    <row r="754" spans="1:11" x14ac:dyDescent="0.3">
      <c r="A754" t="s">
        <v>2180</v>
      </c>
      <c r="B754" s="2">
        <v>45567</v>
      </c>
      <c r="C754" t="s">
        <v>54</v>
      </c>
      <c r="D754" t="s">
        <v>1011</v>
      </c>
      <c r="E754">
        <v>5</v>
      </c>
      <c r="F754">
        <v>12</v>
      </c>
      <c r="G754">
        <v>4.0199999999999996</v>
      </c>
      <c r="H754" t="s">
        <v>1021</v>
      </c>
      <c r="I754" t="s">
        <v>1220</v>
      </c>
      <c r="J754" t="s">
        <v>1415</v>
      </c>
      <c r="K754" t="s">
        <v>1424</v>
      </c>
    </row>
    <row r="755" spans="1:11" x14ac:dyDescent="0.3">
      <c r="A755" t="s">
        <v>2181</v>
      </c>
      <c r="B755" s="2">
        <v>45568</v>
      </c>
      <c r="C755" t="s">
        <v>151</v>
      </c>
      <c r="D755" t="s">
        <v>1015</v>
      </c>
      <c r="E755">
        <v>5</v>
      </c>
      <c r="F755">
        <v>10</v>
      </c>
      <c r="G755">
        <v>3.63</v>
      </c>
      <c r="H755" t="s">
        <v>1046</v>
      </c>
      <c r="I755" t="s">
        <v>1245</v>
      </c>
      <c r="J755" t="s">
        <v>1414</v>
      </c>
      <c r="K755" t="s">
        <v>1422</v>
      </c>
    </row>
    <row r="756" spans="1:11" x14ac:dyDescent="0.3">
      <c r="A756" t="s">
        <v>2182</v>
      </c>
      <c r="B756" s="2">
        <v>45568</v>
      </c>
      <c r="C756" t="s">
        <v>484</v>
      </c>
      <c r="D756" t="s">
        <v>1012</v>
      </c>
      <c r="E756">
        <v>10</v>
      </c>
      <c r="F756">
        <v>40</v>
      </c>
      <c r="G756">
        <v>9.3800000000000008</v>
      </c>
      <c r="H756" t="s">
        <v>1164</v>
      </c>
      <c r="I756" t="s">
        <v>1363</v>
      </c>
      <c r="J756" t="s">
        <v>1417</v>
      </c>
      <c r="K756" t="s">
        <v>1420</v>
      </c>
    </row>
    <row r="757" spans="1:11" x14ac:dyDescent="0.3">
      <c r="A757" t="s">
        <v>2183</v>
      </c>
      <c r="B757" s="2">
        <v>45568</v>
      </c>
      <c r="C757" t="s">
        <v>720</v>
      </c>
      <c r="D757" t="s">
        <v>1014</v>
      </c>
      <c r="E757">
        <v>9</v>
      </c>
      <c r="G757">
        <v>3.13</v>
      </c>
      <c r="H757" t="s">
        <v>1060</v>
      </c>
      <c r="I757" t="s">
        <v>1259</v>
      </c>
      <c r="J757" t="s">
        <v>1415</v>
      </c>
      <c r="K757" t="s">
        <v>1422</v>
      </c>
    </row>
    <row r="758" spans="1:11" x14ac:dyDescent="0.3">
      <c r="A758" t="s">
        <v>2184</v>
      </c>
      <c r="B758" s="2">
        <v>45569</v>
      </c>
      <c r="C758" t="s">
        <v>295</v>
      </c>
      <c r="D758" t="s">
        <v>1015</v>
      </c>
      <c r="E758">
        <v>6</v>
      </c>
      <c r="F758">
        <v>10</v>
      </c>
      <c r="G758">
        <v>2.29</v>
      </c>
      <c r="H758" t="s">
        <v>1117</v>
      </c>
      <c r="I758" t="s">
        <v>1316</v>
      </c>
      <c r="J758" t="s">
        <v>1414</v>
      </c>
      <c r="K758" t="s">
        <v>1423</v>
      </c>
    </row>
    <row r="759" spans="1:11" x14ac:dyDescent="0.3">
      <c r="A759" t="s">
        <v>2185</v>
      </c>
      <c r="B759" s="2">
        <v>45569</v>
      </c>
      <c r="C759" t="s">
        <v>406</v>
      </c>
      <c r="D759" t="s">
        <v>1014</v>
      </c>
      <c r="E759">
        <v>3</v>
      </c>
      <c r="F759">
        <v>15</v>
      </c>
      <c r="G759">
        <v>5.75</v>
      </c>
      <c r="H759" t="s">
        <v>1084</v>
      </c>
      <c r="I759" t="s">
        <v>1283</v>
      </c>
      <c r="J759" t="s">
        <v>1414</v>
      </c>
      <c r="K759" t="s">
        <v>1427</v>
      </c>
    </row>
    <row r="760" spans="1:11" x14ac:dyDescent="0.3">
      <c r="A760" t="s">
        <v>2186</v>
      </c>
      <c r="B760" s="2">
        <v>45569</v>
      </c>
      <c r="C760" t="s">
        <v>881</v>
      </c>
      <c r="D760" t="s">
        <v>1011</v>
      </c>
      <c r="E760">
        <v>1</v>
      </c>
      <c r="F760">
        <v>12</v>
      </c>
      <c r="G760">
        <v>3.85</v>
      </c>
      <c r="H760" t="s">
        <v>1074</v>
      </c>
      <c r="I760" t="s">
        <v>1273</v>
      </c>
      <c r="J760" t="s">
        <v>1414</v>
      </c>
      <c r="K760" t="s">
        <v>1425</v>
      </c>
    </row>
    <row r="761" spans="1:11" x14ac:dyDescent="0.3">
      <c r="A761" t="s">
        <v>2187</v>
      </c>
      <c r="B761" s="2">
        <v>45570</v>
      </c>
      <c r="C761" t="s">
        <v>527</v>
      </c>
      <c r="D761" t="s">
        <v>1012</v>
      </c>
      <c r="E761">
        <v>7</v>
      </c>
      <c r="F761">
        <v>40</v>
      </c>
      <c r="G761">
        <v>10.52</v>
      </c>
      <c r="H761" t="s">
        <v>1095</v>
      </c>
      <c r="I761" t="s">
        <v>1294</v>
      </c>
      <c r="J761" t="s">
        <v>1414</v>
      </c>
      <c r="K761" t="s">
        <v>1427</v>
      </c>
    </row>
    <row r="762" spans="1:11" x14ac:dyDescent="0.3">
      <c r="A762" t="s">
        <v>2188</v>
      </c>
      <c r="B762" s="2">
        <v>45570</v>
      </c>
      <c r="C762" t="s">
        <v>860</v>
      </c>
      <c r="D762" t="s">
        <v>1015</v>
      </c>
      <c r="E762">
        <v>1</v>
      </c>
      <c r="F762">
        <v>10</v>
      </c>
      <c r="G762">
        <v>3.77</v>
      </c>
      <c r="H762" t="s">
        <v>1128</v>
      </c>
      <c r="I762" t="s">
        <v>1327</v>
      </c>
      <c r="J762" t="s">
        <v>1414</v>
      </c>
      <c r="K762" t="s">
        <v>1420</v>
      </c>
    </row>
    <row r="763" spans="1:11" x14ac:dyDescent="0.3">
      <c r="A763" t="s">
        <v>2189</v>
      </c>
      <c r="B763" s="2">
        <v>45571</v>
      </c>
      <c r="C763" t="s">
        <v>338</v>
      </c>
      <c r="D763" t="s">
        <v>1013</v>
      </c>
      <c r="E763">
        <v>8</v>
      </c>
      <c r="F763">
        <v>25</v>
      </c>
      <c r="G763">
        <v>8.85</v>
      </c>
      <c r="H763" t="s">
        <v>1065</v>
      </c>
      <c r="I763" t="s">
        <v>1264</v>
      </c>
      <c r="J763" t="s">
        <v>1414</v>
      </c>
      <c r="K763" t="s">
        <v>1427</v>
      </c>
    </row>
    <row r="764" spans="1:11" x14ac:dyDescent="0.3">
      <c r="A764" t="s">
        <v>2190</v>
      </c>
      <c r="B764" s="2">
        <v>45571</v>
      </c>
      <c r="C764" t="s">
        <v>573</v>
      </c>
      <c r="D764" t="s">
        <v>1013</v>
      </c>
      <c r="E764">
        <v>2</v>
      </c>
      <c r="G764">
        <v>8.5399999999999991</v>
      </c>
      <c r="H764" t="s">
        <v>1098</v>
      </c>
      <c r="I764" t="s">
        <v>1297</v>
      </c>
      <c r="J764" t="s">
        <v>1414</v>
      </c>
      <c r="K764" t="s">
        <v>1425</v>
      </c>
    </row>
    <row r="765" spans="1:11" x14ac:dyDescent="0.3">
      <c r="A765" t="s">
        <v>2191</v>
      </c>
      <c r="B765" s="2">
        <v>45572</v>
      </c>
      <c r="C765" t="s">
        <v>60</v>
      </c>
      <c r="D765" t="s">
        <v>1014</v>
      </c>
      <c r="E765">
        <v>10</v>
      </c>
      <c r="F765">
        <v>15</v>
      </c>
      <c r="G765">
        <v>4.92</v>
      </c>
      <c r="H765" t="s">
        <v>1058</v>
      </c>
      <c r="I765" t="s">
        <v>1257</v>
      </c>
      <c r="J765" t="s">
        <v>1414</v>
      </c>
      <c r="K765" t="s">
        <v>1421</v>
      </c>
    </row>
    <row r="766" spans="1:11" x14ac:dyDescent="0.3">
      <c r="A766" t="s">
        <v>2192</v>
      </c>
      <c r="B766" s="2">
        <v>45573</v>
      </c>
      <c r="C766" t="s">
        <v>322</v>
      </c>
      <c r="D766" t="s">
        <v>1012</v>
      </c>
      <c r="E766">
        <v>8</v>
      </c>
      <c r="F766">
        <v>40</v>
      </c>
      <c r="G766">
        <v>15.87</v>
      </c>
      <c r="H766" t="s">
        <v>1172</v>
      </c>
      <c r="I766" t="s">
        <v>1371</v>
      </c>
      <c r="J766" t="s">
        <v>1417</v>
      </c>
      <c r="K766" t="s">
        <v>1418</v>
      </c>
    </row>
    <row r="767" spans="1:11" x14ac:dyDescent="0.3">
      <c r="A767" t="s">
        <v>2193</v>
      </c>
      <c r="B767" s="2">
        <v>45573</v>
      </c>
      <c r="C767" t="s">
        <v>388</v>
      </c>
      <c r="D767" t="s">
        <v>1011</v>
      </c>
      <c r="E767">
        <v>8</v>
      </c>
      <c r="F767">
        <v>12</v>
      </c>
      <c r="G767">
        <v>2.44</v>
      </c>
      <c r="H767" t="s">
        <v>1113</v>
      </c>
      <c r="I767" t="s">
        <v>1312</v>
      </c>
      <c r="J767" t="s">
        <v>1414</v>
      </c>
      <c r="K767" t="s">
        <v>1424</v>
      </c>
    </row>
    <row r="768" spans="1:11" x14ac:dyDescent="0.3">
      <c r="A768" t="s">
        <v>2194</v>
      </c>
      <c r="B768" s="2">
        <v>45573</v>
      </c>
      <c r="C768" t="s">
        <v>606</v>
      </c>
      <c r="D768" t="s">
        <v>1014</v>
      </c>
      <c r="E768">
        <v>7</v>
      </c>
      <c r="F768">
        <v>15</v>
      </c>
      <c r="G768">
        <v>3.55</v>
      </c>
      <c r="H768" t="s">
        <v>1053</v>
      </c>
      <c r="I768" t="s">
        <v>1252</v>
      </c>
      <c r="J768" t="s">
        <v>1414</v>
      </c>
      <c r="K768" t="s">
        <v>1419</v>
      </c>
    </row>
    <row r="769" spans="1:11" x14ac:dyDescent="0.3">
      <c r="A769" t="s">
        <v>2195</v>
      </c>
      <c r="B769" s="2">
        <v>45573</v>
      </c>
      <c r="C769" t="s">
        <v>785</v>
      </c>
      <c r="D769" t="s">
        <v>1015</v>
      </c>
      <c r="E769">
        <v>1</v>
      </c>
      <c r="F769">
        <v>10</v>
      </c>
      <c r="G769">
        <v>3.51</v>
      </c>
      <c r="H769" t="s">
        <v>1084</v>
      </c>
      <c r="I769" t="s">
        <v>1283</v>
      </c>
      <c r="J769" t="s">
        <v>1414</v>
      </c>
      <c r="K769" t="s">
        <v>1424</v>
      </c>
    </row>
    <row r="770" spans="1:11" x14ac:dyDescent="0.3">
      <c r="A770" t="s">
        <v>2196</v>
      </c>
      <c r="B770" s="2">
        <v>45574</v>
      </c>
      <c r="C770" t="s">
        <v>877</v>
      </c>
      <c r="D770" t="s">
        <v>1013</v>
      </c>
      <c r="E770">
        <v>3</v>
      </c>
      <c r="F770">
        <v>25</v>
      </c>
      <c r="G770">
        <v>8.26</v>
      </c>
      <c r="H770" t="s">
        <v>1067</v>
      </c>
      <c r="I770" t="s">
        <v>1266</v>
      </c>
      <c r="J770" t="s">
        <v>1414</v>
      </c>
      <c r="K770" t="s">
        <v>1424</v>
      </c>
    </row>
    <row r="771" spans="1:11" x14ac:dyDescent="0.3">
      <c r="A771" t="s">
        <v>2197</v>
      </c>
      <c r="B771" s="2">
        <v>45575</v>
      </c>
      <c r="C771" t="s">
        <v>67</v>
      </c>
      <c r="D771" t="s">
        <v>1013</v>
      </c>
      <c r="E771">
        <v>10</v>
      </c>
      <c r="F771">
        <v>25</v>
      </c>
      <c r="G771">
        <v>7.05</v>
      </c>
      <c r="H771" t="s">
        <v>1062</v>
      </c>
      <c r="I771" t="s">
        <v>1261</v>
      </c>
      <c r="J771" t="s">
        <v>1416</v>
      </c>
      <c r="K771" t="s">
        <v>1418</v>
      </c>
    </row>
    <row r="772" spans="1:11" x14ac:dyDescent="0.3">
      <c r="A772" t="s">
        <v>2198</v>
      </c>
      <c r="B772" s="2">
        <v>45575</v>
      </c>
      <c r="C772" t="s">
        <v>118</v>
      </c>
      <c r="D772" t="s">
        <v>1012</v>
      </c>
      <c r="E772">
        <v>4</v>
      </c>
      <c r="G772">
        <v>14.12</v>
      </c>
      <c r="H772" t="s">
        <v>1098</v>
      </c>
      <c r="I772" t="s">
        <v>1297</v>
      </c>
      <c r="J772" t="s">
        <v>1417</v>
      </c>
      <c r="K772" t="s">
        <v>1423</v>
      </c>
    </row>
    <row r="773" spans="1:11" x14ac:dyDescent="0.3">
      <c r="A773" t="s">
        <v>2199</v>
      </c>
      <c r="B773" s="2">
        <v>45576</v>
      </c>
      <c r="C773" t="s">
        <v>299</v>
      </c>
      <c r="D773" t="s">
        <v>1012</v>
      </c>
      <c r="E773">
        <v>7</v>
      </c>
      <c r="F773">
        <v>40</v>
      </c>
      <c r="G773">
        <v>10.23</v>
      </c>
      <c r="H773" t="s">
        <v>1065</v>
      </c>
      <c r="I773" t="s">
        <v>1264</v>
      </c>
      <c r="J773" t="s">
        <v>1414</v>
      </c>
      <c r="K773" t="s">
        <v>1423</v>
      </c>
    </row>
    <row r="774" spans="1:11" x14ac:dyDescent="0.3">
      <c r="A774" t="s">
        <v>2200</v>
      </c>
      <c r="B774" s="2">
        <v>45576</v>
      </c>
      <c r="C774" t="s">
        <v>882</v>
      </c>
      <c r="D774" t="s">
        <v>1014</v>
      </c>
      <c r="E774">
        <v>5</v>
      </c>
      <c r="F774">
        <v>15</v>
      </c>
      <c r="G774">
        <v>5.01</v>
      </c>
      <c r="H774" t="s">
        <v>1090</v>
      </c>
      <c r="I774" t="s">
        <v>1289</v>
      </c>
      <c r="J774" t="s">
        <v>1417</v>
      </c>
      <c r="K774" t="s">
        <v>1423</v>
      </c>
    </row>
    <row r="775" spans="1:11" x14ac:dyDescent="0.3">
      <c r="A775" t="s">
        <v>2201</v>
      </c>
      <c r="B775" s="2">
        <v>45577</v>
      </c>
      <c r="C775" t="s">
        <v>485</v>
      </c>
      <c r="D775" t="s">
        <v>1013</v>
      </c>
      <c r="E775">
        <v>9</v>
      </c>
      <c r="F775">
        <v>25</v>
      </c>
      <c r="G775">
        <v>7.98</v>
      </c>
      <c r="H775" t="s">
        <v>1200</v>
      </c>
      <c r="I775" t="s">
        <v>1399</v>
      </c>
      <c r="J775" t="s">
        <v>1414</v>
      </c>
      <c r="K775" t="s">
        <v>1426</v>
      </c>
    </row>
    <row r="776" spans="1:11" x14ac:dyDescent="0.3">
      <c r="A776" t="s">
        <v>2202</v>
      </c>
      <c r="B776" s="2">
        <v>45577</v>
      </c>
      <c r="C776" t="s">
        <v>589</v>
      </c>
      <c r="D776" t="s">
        <v>1012</v>
      </c>
      <c r="E776">
        <v>7</v>
      </c>
      <c r="F776">
        <v>40</v>
      </c>
      <c r="G776">
        <v>14.85</v>
      </c>
      <c r="H776" t="s">
        <v>1134</v>
      </c>
      <c r="I776" t="s">
        <v>1333</v>
      </c>
      <c r="J776" t="s">
        <v>1417</v>
      </c>
      <c r="K776" t="s">
        <v>1420</v>
      </c>
    </row>
    <row r="777" spans="1:11" x14ac:dyDescent="0.3">
      <c r="A777" t="s">
        <v>2203</v>
      </c>
      <c r="B777" s="2">
        <v>45577</v>
      </c>
      <c r="C777" t="s">
        <v>733</v>
      </c>
      <c r="D777" t="s">
        <v>1011</v>
      </c>
      <c r="E777">
        <v>7</v>
      </c>
      <c r="F777">
        <v>12</v>
      </c>
      <c r="G777">
        <v>4.57</v>
      </c>
      <c r="H777" t="s">
        <v>1150</v>
      </c>
      <c r="I777" t="s">
        <v>1349</v>
      </c>
      <c r="J777" t="s">
        <v>1414</v>
      </c>
      <c r="K777" t="s">
        <v>1423</v>
      </c>
    </row>
    <row r="778" spans="1:11" x14ac:dyDescent="0.3">
      <c r="A778" t="s">
        <v>2204</v>
      </c>
      <c r="B778" s="2">
        <v>45578</v>
      </c>
      <c r="C778" t="s">
        <v>35</v>
      </c>
      <c r="D778" t="s">
        <v>1011</v>
      </c>
      <c r="E778">
        <v>7</v>
      </c>
      <c r="F778">
        <v>12</v>
      </c>
      <c r="G778">
        <v>4.38</v>
      </c>
      <c r="H778" t="s">
        <v>1037</v>
      </c>
      <c r="I778" t="s">
        <v>1236</v>
      </c>
      <c r="J778" t="s">
        <v>1414</v>
      </c>
      <c r="K778" t="s">
        <v>1423</v>
      </c>
    </row>
    <row r="779" spans="1:11" x14ac:dyDescent="0.3">
      <c r="A779" t="s">
        <v>2205</v>
      </c>
      <c r="B779" s="2">
        <v>45578</v>
      </c>
      <c r="C779" t="s">
        <v>164</v>
      </c>
      <c r="D779" t="s">
        <v>1014</v>
      </c>
      <c r="E779">
        <v>10</v>
      </c>
      <c r="F779">
        <v>15</v>
      </c>
      <c r="G779">
        <v>3.73</v>
      </c>
      <c r="H779" t="s">
        <v>1035</v>
      </c>
      <c r="I779" t="s">
        <v>1234</v>
      </c>
      <c r="J779" t="s">
        <v>1415</v>
      </c>
      <c r="K779" t="s">
        <v>1425</v>
      </c>
    </row>
    <row r="780" spans="1:11" x14ac:dyDescent="0.3">
      <c r="A780" t="s">
        <v>2206</v>
      </c>
      <c r="B780" s="2">
        <v>45578</v>
      </c>
      <c r="C780" t="s">
        <v>368</v>
      </c>
      <c r="D780" t="s">
        <v>1012</v>
      </c>
      <c r="E780">
        <v>6</v>
      </c>
      <c r="F780">
        <v>40</v>
      </c>
      <c r="G780">
        <v>10.78</v>
      </c>
      <c r="H780" t="s">
        <v>1081</v>
      </c>
      <c r="I780" t="s">
        <v>1280</v>
      </c>
      <c r="J780" t="s">
        <v>1416</v>
      </c>
      <c r="K780" t="s">
        <v>1426</v>
      </c>
    </row>
    <row r="781" spans="1:11" x14ac:dyDescent="0.3">
      <c r="A781" t="s">
        <v>2207</v>
      </c>
      <c r="B781" s="2">
        <v>45578</v>
      </c>
      <c r="C781" t="s">
        <v>376</v>
      </c>
      <c r="D781" t="s">
        <v>1014</v>
      </c>
      <c r="E781">
        <v>9</v>
      </c>
      <c r="F781">
        <v>15</v>
      </c>
      <c r="G781">
        <v>4.62</v>
      </c>
      <c r="H781" t="s">
        <v>1063</v>
      </c>
      <c r="I781" t="s">
        <v>1262</v>
      </c>
      <c r="J781" t="s">
        <v>1416</v>
      </c>
      <c r="K781" t="s">
        <v>1424</v>
      </c>
    </row>
    <row r="782" spans="1:11" x14ac:dyDescent="0.3">
      <c r="A782" t="s">
        <v>2208</v>
      </c>
      <c r="B782" s="2">
        <v>45578</v>
      </c>
      <c r="C782" t="s">
        <v>820</v>
      </c>
      <c r="D782" t="s">
        <v>1012</v>
      </c>
      <c r="E782">
        <v>10</v>
      </c>
      <c r="F782">
        <v>40</v>
      </c>
      <c r="G782">
        <v>10.4</v>
      </c>
      <c r="H782" t="s">
        <v>1030</v>
      </c>
      <c r="I782" t="s">
        <v>1229</v>
      </c>
      <c r="J782" t="s">
        <v>1415</v>
      </c>
      <c r="K782" t="s">
        <v>1419</v>
      </c>
    </row>
    <row r="783" spans="1:11" x14ac:dyDescent="0.3">
      <c r="A783" t="s">
        <v>2209</v>
      </c>
      <c r="B783" s="2">
        <v>45579</v>
      </c>
      <c r="C783" t="s">
        <v>328</v>
      </c>
      <c r="D783" t="s">
        <v>1011</v>
      </c>
      <c r="E783">
        <v>6</v>
      </c>
      <c r="F783">
        <v>12</v>
      </c>
      <c r="G783">
        <v>4.6100000000000003</v>
      </c>
      <c r="H783" t="s">
        <v>1041</v>
      </c>
      <c r="I783" t="s">
        <v>1240</v>
      </c>
      <c r="J783" t="s">
        <v>1414</v>
      </c>
      <c r="K783" t="s">
        <v>1425</v>
      </c>
    </row>
    <row r="784" spans="1:11" x14ac:dyDescent="0.3">
      <c r="A784" t="s">
        <v>2210</v>
      </c>
      <c r="B784" s="2">
        <v>45580</v>
      </c>
      <c r="C784" t="s">
        <v>420</v>
      </c>
      <c r="D784" t="s">
        <v>1014</v>
      </c>
      <c r="E784">
        <v>5</v>
      </c>
      <c r="F784">
        <v>15</v>
      </c>
      <c r="G784">
        <v>5.78</v>
      </c>
      <c r="H784" t="s">
        <v>1189</v>
      </c>
      <c r="I784" t="s">
        <v>1388</v>
      </c>
      <c r="J784" t="s">
        <v>1416</v>
      </c>
      <c r="K784" t="s">
        <v>1418</v>
      </c>
    </row>
    <row r="785" spans="1:11" x14ac:dyDescent="0.3">
      <c r="A785" t="s">
        <v>2211</v>
      </c>
      <c r="B785" s="2">
        <v>45580</v>
      </c>
      <c r="C785" t="s">
        <v>799</v>
      </c>
      <c r="D785" t="s">
        <v>1013</v>
      </c>
      <c r="E785">
        <v>6</v>
      </c>
      <c r="F785">
        <v>25</v>
      </c>
      <c r="G785">
        <v>7.31</v>
      </c>
      <c r="H785" t="s">
        <v>1123</v>
      </c>
      <c r="I785" t="s">
        <v>1322</v>
      </c>
      <c r="J785" t="s">
        <v>1414</v>
      </c>
      <c r="K785" t="s">
        <v>1420</v>
      </c>
    </row>
    <row r="786" spans="1:11" x14ac:dyDescent="0.3">
      <c r="A786" t="s">
        <v>2212</v>
      </c>
      <c r="B786" s="2">
        <v>45580</v>
      </c>
      <c r="C786" t="s">
        <v>911</v>
      </c>
      <c r="D786" t="s">
        <v>1013</v>
      </c>
      <c r="E786">
        <v>4</v>
      </c>
      <c r="F786">
        <v>25</v>
      </c>
      <c r="G786">
        <v>5.44</v>
      </c>
      <c r="H786" t="s">
        <v>1214</v>
      </c>
      <c r="I786" t="s">
        <v>1413</v>
      </c>
      <c r="J786" t="s">
        <v>1414</v>
      </c>
      <c r="K786" t="s">
        <v>1423</v>
      </c>
    </row>
    <row r="787" spans="1:11" x14ac:dyDescent="0.3">
      <c r="A787" t="s">
        <v>2213</v>
      </c>
      <c r="B787" s="2">
        <v>45581</v>
      </c>
      <c r="C787" t="s">
        <v>250</v>
      </c>
      <c r="D787" t="s">
        <v>1012</v>
      </c>
      <c r="E787">
        <v>1</v>
      </c>
      <c r="F787">
        <v>40</v>
      </c>
      <c r="G787">
        <v>15.04</v>
      </c>
      <c r="H787" t="s">
        <v>1158</v>
      </c>
      <c r="I787" t="s">
        <v>1357</v>
      </c>
      <c r="J787" t="s">
        <v>1416</v>
      </c>
      <c r="K787" t="s">
        <v>1419</v>
      </c>
    </row>
    <row r="788" spans="1:11" x14ac:dyDescent="0.3">
      <c r="A788" t="s">
        <v>2214</v>
      </c>
      <c r="B788" s="2">
        <v>45581</v>
      </c>
      <c r="C788" t="s">
        <v>696</v>
      </c>
      <c r="D788" t="s">
        <v>1014</v>
      </c>
      <c r="E788">
        <v>9</v>
      </c>
      <c r="F788">
        <v>15</v>
      </c>
      <c r="G788">
        <v>4.9000000000000004</v>
      </c>
      <c r="H788" t="s">
        <v>1147</v>
      </c>
      <c r="I788" t="s">
        <v>1346</v>
      </c>
      <c r="J788" t="s">
        <v>1416</v>
      </c>
      <c r="K788" t="s">
        <v>1426</v>
      </c>
    </row>
    <row r="789" spans="1:11" x14ac:dyDescent="0.3">
      <c r="A789" t="s">
        <v>2215</v>
      </c>
      <c r="B789" s="2">
        <v>45581</v>
      </c>
      <c r="C789" t="s">
        <v>931</v>
      </c>
      <c r="D789" t="s">
        <v>1012</v>
      </c>
      <c r="E789">
        <v>6</v>
      </c>
      <c r="F789">
        <v>40</v>
      </c>
      <c r="G789">
        <v>11.76</v>
      </c>
      <c r="H789" t="s">
        <v>1164</v>
      </c>
      <c r="I789" t="s">
        <v>1363</v>
      </c>
      <c r="J789" t="s">
        <v>1414</v>
      </c>
      <c r="K789" t="s">
        <v>1427</v>
      </c>
    </row>
    <row r="790" spans="1:11" x14ac:dyDescent="0.3">
      <c r="A790" t="s">
        <v>2216</v>
      </c>
      <c r="B790" s="2">
        <v>45581</v>
      </c>
      <c r="C790" t="s">
        <v>950</v>
      </c>
      <c r="D790" t="s">
        <v>1011</v>
      </c>
      <c r="E790">
        <v>5</v>
      </c>
      <c r="F790">
        <v>12</v>
      </c>
      <c r="G790">
        <v>4.68</v>
      </c>
      <c r="H790" t="s">
        <v>1144</v>
      </c>
      <c r="I790" t="s">
        <v>1343</v>
      </c>
      <c r="J790" t="s">
        <v>1416</v>
      </c>
      <c r="K790" t="s">
        <v>1426</v>
      </c>
    </row>
    <row r="791" spans="1:11" x14ac:dyDescent="0.3">
      <c r="A791" t="s">
        <v>2217</v>
      </c>
      <c r="B791" s="2">
        <v>45582</v>
      </c>
      <c r="C791" t="s">
        <v>58</v>
      </c>
      <c r="D791" t="s">
        <v>1014</v>
      </c>
      <c r="E791">
        <v>7</v>
      </c>
      <c r="F791">
        <v>15</v>
      </c>
      <c r="G791">
        <v>4.3899999999999997</v>
      </c>
      <c r="H791" t="s">
        <v>1056</v>
      </c>
      <c r="I791" t="s">
        <v>1255</v>
      </c>
      <c r="J791" t="s">
        <v>1414</v>
      </c>
      <c r="K791" t="s">
        <v>1421</v>
      </c>
    </row>
    <row r="792" spans="1:11" x14ac:dyDescent="0.3">
      <c r="A792" t="s">
        <v>2218</v>
      </c>
      <c r="B792" s="2">
        <v>45582</v>
      </c>
      <c r="C792" t="s">
        <v>78</v>
      </c>
      <c r="D792" t="s">
        <v>1011</v>
      </c>
      <c r="E792">
        <v>7</v>
      </c>
      <c r="F792">
        <v>12</v>
      </c>
      <c r="G792">
        <v>4.01</v>
      </c>
      <c r="H792" t="s">
        <v>1047</v>
      </c>
      <c r="I792" t="s">
        <v>1246</v>
      </c>
      <c r="J792" t="s">
        <v>1414</v>
      </c>
      <c r="K792" t="s">
        <v>1423</v>
      </c>
    </row>
    <row r="793" spans="1:11" x14ac:dyDescent="0.3">
      <c r="A793" t="s">
        <v>2219</v>
      </c>
      <c r="B793" s="2">
        <v>45582</v>
      </c>
      <c r="C793" t="s">
        <v>260</v>
      </c>
      <c r="D793" t="s">
        <v>1014</v>
      </c>
      <c r="E793">
        <v>6</v>
      </c>
      <c r="F793">
        <v>15</v>
      </c>
      <c r="G793">
        <v>3.88</v>
      </c>
      <c r="H793" t="s">
        <v>1082</v>
      </c>
      <c r="I793" t="s">
        <v>1281</v>
      </c>
      <c r="J793" t="s">
        <v>1416</v>
      </c>
      <c r="K793" t="s">
        <v>1425</v>
      </c>
    </row>
    <row r="794" spans="1:11" x14ac:dyDescent="0.3">
      <c r="A794" t="s">
        <v>2220</v>
      </c>
      <c r="B794" s="2">
        <v>45582</v>
      </c>
      <c r="C794" t="s">
        <v>347</v>
      </c>
      <c r="D794" t="s">
        <v>1013</v>
      </c>
      <c r="E794">
        <v>6</v>
      </c>
      <c r="F794">
        <v>25</v>
      </c>
      <c r="G794">
        <v>6.57</v>
      </c>
      <c r="H794" t="s">
        <v>1085</v>
      </c>
      <c r="I794" t="s">
        <v>1284</v>
      </c>
      <c r="J794" t="s">
        <v>1416</v>
      </c>
      <c r="K794" t="s">
        <v>1424</v>
      </c>
    </row>
    <row r="795" spans="1:11" x14ac:dyDescent="0.3">
      <c r="A795" t="s">
        <v>2221</v>
      </c>
      <c r="B795" s="2">
        <v>45582</v>
      </c>
      <c r="C795" t="s">
        <v>365</v>
      </c>
      <c r="D795" t="s">
        <v>1015</v>
      </c>
      <c r="E795">
        <v>7</v>
      </c>
      <c r="F795">
        <v>10</v>
      </c>
      <c r="G795">
        <v>3.92</v>
      </c>
      <c r="H795" t="s">
        <v>1057</v>
      </c>
      <c r="I795" t="s">
        <v>1256</v>
      </c>
      <c r="J795" t="s">
        <v>1415</v>
      </c>
      <c r="K795" t="s">
        <v>1419</v>
      </c>
    </row>
    <row r="796" spans="1:11" x14ac:dyDescent="0.3">
      <c r="A796" t="s">
        <v>2222</v>
      </c>
      <c r="B796" s="2">
        <v>45582</v>
      </c>
      <c r="C796" t="s">
        <v>394</v>
      </c>
      <c r="D796" t="s">
        <v>1015</v>
      </c>
      <c r="E796">
        <v>4</v>
      </c>
      <c r="F796">
        <v>10</v>
      </c>
      <c r="G796">
        <v>2.33</v>
      </c>
      <c r="H796" t="s">
        <v>1165</v>
      </c>
      <c r="I796" t="s">
        <v>1364</v>
      </c>
      <c r="J796" t="s">
        <v>1414</v>
      </c>
      <c r="K796" t="s">
        <v>1420</v>
      </c>
    </row>
    <row r="797" spans="1:11" x14ac:dyDescent="0.3">
      <c r="A797" t="s">
        <v>2223</v>
      </c>
      <c r="B797" s="2">
        <v>45582</v>
      </c>
      <c r="C797" t="s">
        <v>412</v>
      </c>
      <c r="D797" t="s">
        <v>1015</v>
      </c>
      <c r="E797">
        <v>2</v>
      </c>
      <c r="F797">
        <v>10</v>
      </c>
      <c r="G797">
        <v>3.79</v>
      </c>
      <c r="H797" t="s">
        <v>1187</v>
      </c>
      <c r="I797" t="s">
        <v>1386</v>
      </c>
      <c r="J797" t="s">
        <v>1414</v>
      </c>
      <c r="K797" t="s">
        <v>1427</v>
      </c>
    </row>
    <row r="798" spans="1:11" x14ac:dyDescent="0.3">
      <c r="A798" t="s">
        <v>2224</v>
      </c>
      <c r="B798" s="2">
        <v>45583</v>
      </c>
      <c r="C798" t="s">
        <v>530</v>
      </c>
      <c r="D798" t="s">
        <v>1011</v>
      </c>
      <c r="E798">
        <v>4</v>
      </c>
      <c r="F798">
        <v>12</v>
      </c>
      <c r="G798">
        <v>4.72</v>
      </c>
      <c r="H798" t="s">
        <v>1048</v>
      </c>
      <c r="I798" t="s">
        <v>1247</v>
      </c>
      <c r="J798" t="s">
        <v>1414</v>
      </c>
      <c r="K798" t="s">
        <v>1424</v>
      </c>
    </row>
    <row r="799" spans="1:11" x14ac:dyDescent="0.3">
      <c r="A799" t="s">
        <v>2225</v>
      </c>
      <c r="B799" s="2">
        <v>45583</v>
      </c>
      <c r="C799" t="s">
        <v>970</v>
      </c>
      <c r="D799" t="s">
        <v>1014</v>
      </c>
      <c r="E799">
        <v>1</v>
      </c>
      <c r="F799">
        <v>15</v>
      </c>
      <c r="G799">
        <v>4.58</v>
      </c>
      <c r="H799" t="s">
        <v>1048</v>
      </c>
      <c r="I799" t="s">
        <v>1247</v>
      </c>
      <c r="J799" t="s">
        <v>1414</v>
      </c>
      <c r="K799" t="s">
        <v>1425</v>
      </c>
    </row>
    <row r="800" spans="1:11" x14ac:dyDescent="0.3">
      <c r="A800" t="s">
        <v>2226</v>
      </c>
      <c r="B800" s="2">
        <v>45584</v>
      </c>
      <c r="C800" t="s">
        <v>196</v>
      </c>
      <c r="D800" t="s">
        <v>1013</v>
      </c>
      <c r="E800">
        <v>3</v>
      </c>
      <c r="F800">
        <v>25</v>
      </c>
      <c r="G800">
        <v>8.26</v>
      </c>
      <c r="H800" t="s">
        <v>1020</v>
      </c>
      <c r="I800" t="s">
        <v>1219</v>
      </c>
      <c r="J800" t="s">
        <v>1414</v>
      </c>
      <c r="K800" t="s">
        <v>1427</v>
      </c>
    </row>
    <row r="801" spans="1:11" x14ac:dyDescent="0.3">
      <c r="A801" t="s">
        <v>2227</v>
      </c>
      <c r="B801" s="2">
        <v>45584</v>
      </c>
      <c r="C801" t="s">
        <v>285</v>
      </c>
      <c r="D801" t="s">
        <v>1014</v>
      </c>
      <c r="E801">
        <v>9</v>
      </c>
      <c r="G801">
        <v>4.99</v>
      </c>
      <c r="H801" t="s">
        <v>1096</v>
      </c>
      <c r="I801" t="s">
        <v>1295</v>
      </c>
      <c r="J801" t="s">
        <v>1414</v>
      </c>
      <c r="K801" t="s">
        <v>1427</v>
      </c>
    </row>
    <row r="802" spans="1:11" x14ac:dyDescent="0.3">
      <c r="A802" t="s">
        <v>2228</v>
      </c>
      <c r="B802" s="2">
        <v>45584</v>
      </c>
      <c r="C802" t="s">
        <v>468</v>
      </c>
      <c r="D802" t="s">
        <v>1011</v>
      </c>
      <c r="E802">
        <v>9</v>
      </c>
      <c r="F802">
        <v>12</v>
      </c>
      <c r="G802">
        <v>4.3499999999999996</v>
      </c>
      <c r="H802" t="s">
        <v>1197</v>
      </c>
      <c r="I802" t="s">
        <v>1396</v>
      </c>
      <c r="J802" t="s">
        <v>1414</v>
      </c>
      <c r="K802" t="s">
        <v>1422</v>
      </c>
    </row>
    <row r="803" spans="1:11" x14ac:dyDescent="0.3">
      <c r="A803" t="s">
        <v>2229</v>
      </c>
      <c r="B803" s="2">
        <v>45584</v>
      </c>
      <c r="C803" t="s">
        <v>477</v>
      </c>
      <c r="D803" t="s">
        <v>1012</v>
      </c>
      <c r="E803">
        <v>1</v>
      </c>
      <c r="F803">
        <v>40</v>
      </c>
      <c r="G803">
        <v>13.06</v>
      </c>
      <c r="H803" t="s">
        <v>1101</v>
      </c>
      <c r="I803" t="s">
        <v>1300</v>
      </c>
      <c r="J803" t="s">
        <v>1414</v>
      </c>
      <c r="K803" t="s">
        <v>1419</v>
      </c>
    </row>
    <row r="804" spans="1:11" x14ac:dyDescent="0.3">
      <c r="A804" t="s">
        <v>2230</v>
      </c>
      <c r="B804" s="2">
        <v>45584</v>
      </c>
      <c r="C804" t="s">
        <v>502</v>
      </c>
      <c r="D804" t="s">
        <v>1014</v>
      </c>
      <c r="E804">
        <v>10</v>
      </c>
      <c r="F804">
        <v>15</v>
      </c>
      <c r="G804">
        <v>5.31</v>
      </c>
      <c r="H804" t="s">
        <v>1203</v>
      </c>
      <c r="I804" t="s">
        <v>1402</v>
      </c>
      <c r="J804" t="s">
        <v>1416</v>
      </c>
      <c r="K804" t="s">
        <v>1427</v>
      </c>
    </row>
    <row r="805" spans="1:11" x14ac:dyDescent="0.3">
      <c r="A805" t="s">
        <v>2231</v>
      </c>
      <c r="B805" s="2">
        <v>45584</v>
      </c>
      <c r="C805" t="s">
        <v>652</v>
      </c>
      <c r="D805" t="s">
        <v>1014</v>
      </c>
      <c r="E805">
        <v>5</v>
      </c>
      <c r="F805">
        <v>15</v>
      </c>
      <c r="G805">
        <v>4.21</v>
      </c>
      <c r="H805" t="s">
        <v>1027</v>
      </c>
      <c r="I805" t="s">
        <v>1226</v>
      </c>
      <c r="J805" t="s">
        <v>1414</v>
      </c>
      <c r="K805" t="s">
        <v>1422</v>
      </c>
    </row>
    <row r="806" spans="1:11" x14ac:dyDescent="0.3">
      <c r="A806" t="s">
        <v>2232</v>
      </c>
      <c r="B806" s="2">
        <v>45584</v>
      </c>
      <c r="C806" t="s">
        <v>704</v>
      </c>
      <c r="D806" t="s">
        <v>1015</v>
      </c>
      <c r="E806">
        <v>6</v>
      </c>
      <c r="F806">
        <v>10</v>
      </c>
      <c r="G806">
        <v>2.83</v>
      </c>
      <c r="H806" t="s">
        <v>1036</v>
      </c>
      <c r="I806" t="s">
        <v>1235</v>
      </c>
      <c r="J806" t="s">
        <v>1414</v>
      </c>
      <c r="K806" t="s">
        <v>1418</v>
      </c>
    </row>
    <row r="807" spans="1:11" x14ac:dyDescent="0.3">
      <c r="A807" t="s">
        <v>2233</v>
      </c>
      <c r="B807" s="2">
        <v>45585</v>
      </c>
      <c r="C807" t="s">
        <v>760</v>
      </c>
      <c r="D807" t="s">
        <v>1013</v>
      </c>
      <c r="E807">
        <v>2</v>
      </c>
      <c r="F807">
        <v>25</v>
      </c>
      <c r="G807">
        <v>6.21</v>
      </c>
      <c r="H807" t="s">
        <v>1169</v>
      </c>
      <c r="I807" t="s">
        <v>1368</v>
      </c>
      <c r="J807" t="s">
        <v>1414</v>
      </c>
      <c r="K807" t="s">
        <v>1418</v>
      </c>
    </row>
    <row r="808" spans="1:11" x14ac:dyDescent="0.3">
      <c r="A808" t="s">
        <v>2234</v>
      </c>
      <c r="B808" s="2">
        <v>45585</v>
      </c>
      <c r="C808" t="s">
        <v>935</v>
      </c>
      <c r="D808" t="s">
        <v>1014</v>
      </c>
      <c r="E808">
        <v>4</v>
      </c>
      <c r="G808">
        <v>5.58</v>
      </c>
      <c r="H808" t="s">
        <v>1138</v>
      </c>
      <c r="I808" t="s">
        <v>1337</v>
      </c>
      <c r="J808" t="s">
        <v>1414</v>
      </c>
      <c r="K808" t="s">
        <v>1422</v>
      </c>
    </row>
    <row r="809" spans="1:11" x14ac:dyDescent="0.3">
      <c r="A809" t="s">
        <v>2235</v>
      </c>
      <c r="B809" s="2">
        <v>45586</v>
      </c>
      <c r="C809" t="s">
        <v>13</v>
      </c>
      <c r="D809" t="s">
        <v>1012</v>
      </c>
      <c r="E809">
        <v>4</v>
      </c>
      <c r="F809">
        <v>40</v>
      </c>
      <c r="G809">
        <v>8.16</v>
      </c>
      <c r="H809" t="s">
        <v>1018</v>
      </c>
      <c r="I809" t="s">
        <v>1217</v>
      </c>
      <c r="J809" t="s">
        <v>1415</v>
      </c>
      <c r="K809" t="s">
        <v>1420</v>
      </c>
    </row>
    <row r="810" spans="1:11" x14ac:dyDescent="0.3">
      <c r="A810" t="s">
        <v>2236</v>
      </c>
      <c r="B810" s="2">
        <v>45586</v>
      </c>
      <c r="C810" t="s">
        <v>101</v>
      </c>
      <c r="D810" t="s">
        <v>1014</v>
      </c>
      <c r="E810">
        <v>7</v>
      </c>
      <c r="F810">
        <v>15</v>
      </c>
      <c r="G810">
        <v>4.8899999999999997</v>
      </c>
      <c r="H810" t="s">
        <v>1085</v>
      </c>
      <c r="I810" t="s">
        <v>1284</v>
      </c>
      <c r="J810" t="s">
        <v>1414</v>
      </c>
      <c r="K810" t="s">
        <v>1426</v>
      </c>
    </row>
    <row r="811" spans="1:11" x14ac:dyDescent="0.3">
      <c r="A811" t="s">
        <v>2237</v>
      </c>
      <c r="B811" s="2">
        <v>45586</v>
      </c>
      <c r="C811" t="s">
        <v>514</v>
      </c>
      <c r="D811" t="s">
        <v>1012</v>
      </c>
      <c r="E811">
        <v>5</v>
      </c>
      <c r="F811">
        <v>40</v>
      </c>
      <c r="G811">
        <v>13.34</v>
      </c>
      <c r="H811" t="s">
        <v>1153</v>
      </c>
      <c r="I811" t="s">
        <v>1352</v>
      </c>
      <c r="J811" t="s">
        <v>1414</v>
      </c>
      <c r="K811" t="s">
        <v>1420</v>
      </c>
    </row>
    <row r="812" spans="1:11" x14ac:dyDescent="0.3">
      <c r="A812" t="s">
        <v>2238</v>
      </c>
      <c r="B812" s="2">
        <v>45586</v>
      </c>
      <c r="C812" t="s">
        <v>519</v>
      </c>
      <c r="D812" t="s">
        <v>1012</v>
      </c>
      <c r="E812">
        <v>8</v>
      </c>
      <c r="F812">
        <v>40</v>
      </c>
      <c r="G812">
        <v>14.63</v>
      </c>
      <c r="H812" t="s">
        <v>1095</v>
      </c>
      <c r="I812" t="s">
        <v>1294</v>
      </c>
      <c r="J812" t="s">
        <v>1414</v>
      </c>
      <c r="K812" t="s">
        <v>1419</v>
      </c>
    </row>
    <row r="813" spans="1:11" x14ac:dyDescent="0.3">
      <c r="A813" t="s">
        <v>2239</v>
      </c>
      <c r="B813" s="2">
        <v>45586</v>
      </c>
      <c r="C813" t="s">
        <v>938</v>
      </c>
      <c r="D813" t="s">
        <v>1012</v>
      </c>
      <c r="E813">
        <v>2</v>
      </c>
      <c r="F813">
        <v>40</v>
      </c>
      <c r="G813">
        <v>12.12</v>
      </c>
      <c r="H813" t="s">
        <v>1099</v>
      </c>
      <c r="I813" t="s">
        <v>1298</v>
      </c>
      <c r="J813" t="s">
        <v>1414</v>
      </c>
      <c r="K813" t="s">
        <v>1427</v>
      </c>
    </row>
    <row r="814" spans="1:11" x14ac:dyDescent="0.3">
      <c r="A814" t="s">
        <v>2240</v>
      </c>
      <c r="B814" s="2">
        <v>45587</v>
      </c>
      <c r="C814" t="s">
        <v>998</v>
      </c>
      <c r="D814" t="s">
        <v>1015</v>
      </c>
      <c r="E814">
        <v>8</v>
      </c>
      <c r="G814">
        <v>3.74</v>
      </c>
      <c r="H814" t="s">
        <v>1208</v>
      </c>
      <c r="I814" t="s">
        <v>1407</v>
      </c>
      <c r="J814" t="s">
        <v>1414</v>
      </c>
      <c r="K814" t="s">
        <v>1422</v>
      </c>
    </row>
    <row r="815" spans="1:11" x14ac:dyDescent="0.3">
      <c r="A815" t="s">
        <v>2241</v>
      </c>
      <c r="B815" s="2">
        <v>45588</v>
      </c>
      <c r="C815" t="s">
        <v>45</v>
      </c>
      <c r="D815" t="s">
        <v>1012</v>
      </c>
      <c r="E815">
        <v>9</v>
      </c>
      <c r="F815">
        <v>40</v>
      </c>
      <c r="G815">
        <v>9.27</v>
      </c>
      <c r="H815" t="s">
        <v>1044</v>
      </c>
      <c r="I815" t="s">
        <v>1243</v>
      </c>
      <c r="J815" t="s">
        <v>1417</v>
      </c>
      <c r="K815" t="s">
        <v>1424</v>
      </c>
    </row>
    <row r="816" spans="1:11" x14ac:dyDescent="0.3">
      <c r="A816" t="s">
        <v>2242</v>
      </c>
      <c r="B816" s="2">
        <v>45588</v>
      </c>
      <c r="C816" t="s">
        <v>270</v>
      </c>
      <c r="D816" t="s">
        <v>1011</v>
      </c>
      <c r="E816">
        <v>3</v>
      </c>
      <c r="F816">
        <v>12</v>
      </c>
      <c r="G816">
        <v>4.5999999999999996</v>
      </c>
      <c r="H816" t="s">
        <v>1133</v>
      </c>
      <c r="I816" t="s">
        <v>1332</v>
      </c>
      <c r="J816" t="s">
        <v>1414</v>
      </c>
      <c r="K816" t="s">
        <v>1419</v>
      </c>
    </row>
    <row r="817" spans="1:11" x14ac:dyDescent="0.3">
      <c r="A817" t="s">
        <v>2243</v>
      </c>
      <c r="B817" s="2">
        <v>45588</v>
      </c>
      <c r="C817" t="s">
        <v>552</v>
      </c>
      <c r="D817" t="s">
        <v>1011</v>
      </c>
      <c r="E817">
        <v>2</v>
      </c>
      <c r="F817">
        <v>12</v>
      </c>
      <c r="G817">
        <v>2.86</v>
      </c>
      <c r="H817" t="s">
        <v>1133</v>
      </c>
      <c r="I817" t="s">
        <v>1332</v>
      </c>
      <c r="J817" t="s">
        <v>1414</v>
      </c>
      <c r="K817" t="s">
        <v>1425</v>
      </c>
    </row>
    <row r="818" spans="1:11" x14ac:dyDescent="0.3">
      <c r="A818" t="s">
        <v>2244</v>
      </c>
      <c r="B818" s="2">
        <v>45588</v>
      </c>
      <c r="C818" t="s">
        <v>815</v>
      </c>
      <c r="D818" t="s">
        <v>1015</v>
      </c>
      <c r="E818">
        <v>10</v>
      </c>
      <c r="G818">
        <v>3.01</v>
      </c>
      <c r="H818" t="s">
        <v>1139</v>
      </c>
      <c r="I818" t="s">
        <v>1338</v>
      </c>
      <c r="J818" t="s">
        <v>1414</v>
      </c>
      <c r="K818" t="s">
        <v>1421</v>
      </c>
    </row>
    <row r="819" spans="1:11" x14ac:dyDescent="0.3">
      <c r="A819" t="s">
        <v>2245</v>
      </c>
      <c r="B819" s="2">
        <v>45588</v>
      </c>
      <c r="C819" t="s">
        <v>1004</v>
      </c>
      <c r="D819" t="s">
        <v>1013</v>
      </c>
      <c r="E819">
        <v>4</v>
      </c>
      <c r="F819">
        <v>25</v>
      </c>
      <c r="G819">
        <v>5.63</v>
      </c>
      <c r="H819" t="s">
        <v>1075</v>
      </c>
      <c r="I819" t="s">
        <v>1274</v>
      </c>
      <c r="J819" t="s">
        <v>1416</v>
      </c>
      <c r="K819" t="s">
        <v>1421</v>
      </c>
    </row>
    <row r="820" spans="1:11" x14ac:dyDescent="0.3">
      <c r="A820" t="s">
        <v>2246</v>
      </c>
      <c r="B820" s="2">
        <v>45589</v>
      </c>
      <c r="C820" t="s">
        <v>77</v>
      </c>
      <c r="D820" t="s">
        <v>1011</v>
      </c>
      <c r="E820">
        <v>2</v>
      </c>
      <c r="F820">
        <v>12</v>
      </c>
      <c r="G820">
        <v>2.46</v>
      </c>
      <c r="H820" t="s">
        <v>1071</v>
      </c>
      <c r="I820" t="s">
        <v>1270</v>
      </c>
      <c r="J820" t="s">
        <v>1414</v>
      </c>
      <c r="K820" t="s">
        <v>1420</v>
      </c>
    </row>
    <row r="821" spans="1:11" x14ac:dyDescent="0.3">
      <c r="A821" t="s">
        <v>2247</v>
      </c>
      <c r="B821" s="2">
        <v>45589</v>
      </c>
      <c r="C821" t="s">
        <v>915</v>
      </c>
      <c r="D821" t="s">
        <v>1015</v>
      </c>
      <c r="E821">
        <v>10</v>
      </c>
      <c r="F821">
        <v>10</v>
      </c>
      <c r="G821">
        <v>3.42</v>
      </c>
      <c r="H821" t="s">
        <v>1179</v>
      </c>
      <c r="I821" t="s">
        <v>1378</v>
      </c>
      <c r="J821" t="s">
        <v>1414</v>
      </c>
      <c r="K821" t="s">
        <v>1420</v>
      </c>
    </row>
    <row r="822" spans="1:11" x14ac:dyDescent="0.3">
      <c r="A822" t="s">
        <v>2248</v>
      </c>
      <c r="B822" s="2">
        <v>45590</v>
      </c>
      <c r="C822" t="s">
        <v>381</v>
      </c>
      <c r="D822" t="s">
        <v>1015</v>
      </c>
      <c r="E822">
        <v>1</v>
      </c>
      <c r="F822">
        <v>10</v>
      </c>
      <c r="G822">
        <v>3.95</v>
      </c>
      <c r="H822" t="s">
        <v>1079</v>
      </c>
      <c r="I822" t="s">
        <v>1278</v>
      </c>
      <c r="J822" t="s">
        <v>1416</v>
      </c>
      <c r="K822" t="s">
        <v>1422</v>
      </c>
    </row>
    <row r="823" spans="1:11" x14ac:dyDescent="0.3">
      <c r="A823" t="s">
        <v>2249</v>
      </c>
      <c r="B823" s="2">
        <v>45590</v>
      </c>
      <c r="C823" t="s">
        <v>849</v>
      </c>
      <c r="D823" t="s">
        <v>1013</v>
      </c>
      <c r="E823">
        <v>9</v>
      </c>
      <c r="F823">
        <v>25</v>
      </c>
      <c r="G823">
        <v>9.23</v>
      </c>
      <c r="H823" t="s">
        <v>1162</v>
      </c>
      <c r="I823" t="s">
        <v>1361</v>
      </c>
      <c r="J823" t="s">
        <v>1414</v>
      </c>
      <c r="K823" t="s">
        <v>1419</v>
      </c>
    </row>
    <row r="824" spans="1:11" x14ac:dyDescent="0.3">
      <c r="A824" t="s">
        <v>2250</v>
      </c>
      <c r="B824" s="2">
        <v>45591</v>
      </c>
      <c r="C824" t="s">
        <v>153</v>
      </c>
      <c r="D824" t="s">
        <v>1012</v>
      </c>
      <c r="E824">
        <v>2</v>
      </c>
      <c r="F824">
        <v>40</v>
      </c>
      <c r="G824">
        <v>11.27</v>
      </c>
      <c r="H824" t="s">
        <v>1122</v>
      </c>
      <c r="I824" t="s">
        <v>1321</v>
      </c>
      <c r="J824" t="s">
        <v>1414</v>
      </c>
      <c r="K824" t="s">
        <v>1425</v>
      </c>
    </row>
    <row r="825" spans="1:11" x14ac:dyDescent="0.3">
      <c r="A825" t="s">
        <v>2251</v>
      </c>
      <c r="B825" s="2">
        <v>45591</v>
      </c>
      <c r="C825" t="s">
        <v>165</v>
      </c>
      <c r="D825" t="s">
        <v>1012</v>
      </c>
      <c r="E825">
        <v>4</v>
      </c>
      <c r="F825">
        <v>40</v>
      </c>
      <c r="G825">
        <v>9.61</v>
      </c>
      <c r="H825" t="s">
        <v>1125</v>
      </c>
      <c r="I825" t="s">
        <v>1324</v>
      </c>
      <c r="J825" t="s">
        <v>1414</v>
      </c>
      <c r="K825" t="s">
        <v>1426</v>
      </c>
    </row>
    <row r="826" spans="1:11" x14ac:dyDescent="0.3">
      <c r="A826" t="s">
        <v>2252</v>
      </c>
      <c r="B826" s="2">
        <v>45591</v>
      </c>
      <c r="C826" t="s">
        <v>188</v>
      </c>
      <c r="D826" t="s">
        <v>1013</v>
      </c>
      <c r="E826">
        <v>6</v>
      </c>
      <c r="F826">
        <v>25</v>
      </c>
      <c r="G826">
        <v>9.08</v>
      </c>
      <c r="H826" t="s">
        <v>1135</v>
      </c>
      <c r="I826" t="s">
        <v>1334</v>
      </c>
      <c r="J826" t="s">
        <v>1414</v>
      </c>
      <c r="K826" t="s">
        <v>1422</v>
      </c>
    </row>
    <row r="827" spans="1:11" x14ac:dyDescent="0.3">
      <c r="A827" t="s">
        <v>2253</v>
      </c>
      <c r="B827" s="2">
        <v>45592</v>
      </c>
      <c r="C827" t="s">
        <v>433</v>
      </c>
      <c r="D827" t="s">
        <v>1015</v>
      </c>
      <c r="E827">
        <v>10</v>
      </c>
      <c r="F827">
        <v>10</v>
      </c>
      <c r="G827">
        <v>3.48</v>
      </c>
      <c r="H827" t="s">
        <v>1050</v>
      </c>
      <c r="I827" t="s">
        <v>1249</v>
      </c>
      <c r="J827" t="s">
        <v>1414</v>
      </c>
      <c r="K827" t="s">
        <v>1424</v>
      </c>
    </row>
    <row r="828" spans="1:11" x14ac:dyDescent="0.3">
      <c r="A828" t="s">
        <v>2254</v>
      </c>
      <c r="B828" s="2">
        <v>45592</v>
      </c>
      <c r="C828" t="s">
        <v>472</v>
      </c>
      <c r="D828" t="s">
        <v>1013</v>
      </c>
      <c r="E828">
        <v>1</v>
      </c>
      <c r="F828">
        <v>25</v>
      </c>
      <c r="G828">
        <v>6.8</v>
      </c>
      <c r="H828" t="s">
        <v>1053</v>
      </c>
      <c r="I828" t="s">
        <v>1252</v>
      </c>
      <c r="J828" t="s">
        <v>1414</v>
      </c>
      <c r="K828" t="s">
        <v>1426</v>
      </c>
    </row>
    <row r="829" spans="1:11" x14ac:dyDescent="0.3">
      <c r="A829" t="s">
        <v>2255</v>
      </c>
      <c r="B829" s="2">
        <v>45592</v>
      </c>
      <c r="C829" t="s">
        <v>772</v>
      </c>
      <c r="D829" t="s">
        <v>1013</v>
      </c>
      <c r="E829">
        <v>10</v>
      </c>
      <c r="F829">
        <v>25</v>
      </c>
      <c r="G829">
        <v>8.74</v>
      </c>
      <c r="H829" t="s">
        <v>1019</v>
      </c>
      <c r="I829" t="s">
        <v>1218</v>
      </c>
      <c r="J829" t="s">
        <v>1414</v>
      </c>
      <c r="K829" t="s">
        <v>1422</v>
      </c>
    </row>
    <row r="830" spans="1:11" x14ac:dyDescent="0.3">
      <c r="A830" t="s">
        <v>2256</v>
      </c>
      <c r="B830" s="2">
        <v>45592</v>
      </c>
      <c r="C830" t="s">
        <v>844</v>
      </c>
      <c r="D830" t="s">
        <v>1014</v>
      </c>
      <c r="E830">
        <v>8</v>
      </c>
      <c r="F830">
        <v>15</v>
      </c>
      <c r="G830">
        <v>5.93</v>
      </c>
      <c r="H830" t="s">
        <v>1022</v>
      </c>
      <c r="I830" t="s">
        <v>1221</v>
      </c>
      <c r="J830" t="s">
        <v>1416</v>
      </c>
      <c r="K830" t="s">
        <v>1427</v>
      </c>
    </row>
    <row r="831" spans="1:11" x14ac:dyDescent="0.3">
      <c r="A831" t="s">
        <v>2257</v>
      </c>
      <c r="B831" s="2">
        <v>45592</v>
      </c>
      <c r="C831" t="s">
        <v>991</v>
      </c>
      <c r="D831" t="s">
        <v>1012</v>
      </c>
      <c r="E831">
        <v>2</v>
      </c>
      <c r="F831">
        <v>40</v>
      </c>
      <c r="G831">
        <v>11.4</v>
      </c>
      <c r="H831" t="s">
        <v>1174</v>
      </c>
      <c r="I831" t="s">
        <v>1373</v>
      </c>
      <c r="J831" t="s">
        <v>1414</v>
      </c>
      <c r="K831" t="s">
        <v>1427</v>
      </c>
    </row>
    <row r="832" spans="1:11" x14ac:dyDescent="0.3">
      <c r="A832" t="s">
        <v>2258</v>
      </c>
      <c r="B832" s="2">
        <v>45593</v>
      </c>
      <c r="C832" t="s">
        <v>128</v>
      </c>
      <c r="D832" t="s">
        <v>1014</v>
      </c>
      <c r="E832">
        <v>10</v>
      </c>
      <c r="F832">
        <v>15</v>
      </c>
      <c r="G832">
        <v>3.2</v>
      </c>
      <c r="H832" t="s">
        <v>1105</v>
      </c>
      <c r="I832" t="s">
        <v>1304</v>
      </c>
      <c r="J832" t="s">
        <v>1414</v>
      </c>
      <c r="K832" t="s">
        <v>1419</v>
      </c>
    </row>
    <row r="833" spans="1:11" x14ac:dyDescent="0.3">
      <c r="A833" t="s">
        <v>2259</v>
      </c>
      <c r="B833" s="2">
        <v>45593</v>
      </c>
      <c r="C833" t="s">
        <v>466</v>
      </c>
      <c r="D833" t="s">
        <v>1015</v>
      </c>
      <c r="E833">
        <v>7</v>
      </c>
      <c r="F833">
        <v>10</v>
      </c>
      <c r="G833">
        <v>3.47</v>
      </c>
      <c r="H833" t="s">
        <v>1164</v>
      </c>
      <c r="I833" t="s">
        <v>1363</v>
      </c>
      <c r="J833" t="s">
        <v>1414</v>
      </c>
      <c r="K833" t="s">
        <v>1420</v>
      </c>
    </row>
    <row r="834" spans="1:11" x14ac:dyDescent="0.3">
      <c r="A834" t="s">
        <v>2260</v>
      </c>
      <c r="B834" s="2">
        <v>45593</v>
      </c>
      <c r="C834" t="s">
        <v>528</v>
      </c>
      <c r="D834" t="s">
        <v>1012</v>
      </c>
      <c r="E834">
        <v>3</v>
      </c>
      <c r="F834">
        <v>40</v>
      </c>
      <c r="G834">
        <v>8.8800000000000008</v>
      </c>
      <c r="H834" t="s">
        <v>1105</v>
      </c>
      <c r="I834" t="s">
        <v>1304</v>
      </c>
      <c r="J834" t="s">
        <v>1416</v>
      </c>
      <c r="K834" t="s">
        <v>1422</v>
      </c>
    </row>
    <row r="835" spans="1:11" x14ac:dyDescent="0.3">
      <c r="A835" t="s">
        <v>2261</v>
      </c>
      <c r="B835" s="2">
        <v>45593</v>
      </c>
      <c r="C835" t="s">
        <v>790</v>
      </c>
      <c r="D835" t="s">
        <v>1014</v>
      </c>
      <c r="E835">
        <v>10</v>
      </c>
      <c r="F835">
        <v>15</v>
      </c>
      <c r="G835">
        <v>4.0999999999999996</v>
      </c>
      <c r="H835" t="s">
        <v>1175</v>
      </c>
      <c r="I835" t="s">
        <v>1374</v>
      </c>
      <c r="J835" t="s">
        <v>1417</v>
      </c>
      <c r="K835" t="s">
        <v>1418</v>
      </c>
    </row>
    <row r="836" spans="1:11" x14ac:dyDescent="0.3">
      <c r="A836" t="s">
        <v>2262</v>
      </c>
      <c r="B836" s="2">
        <v>45594</v>
      </c>
      <c r="C836" t="s">
        <v>109</v>
      </c>
      <c r="D836" t="s">
        <v>1013</v>
      </c>
      <c r="E836">
        <v>5</v>
      </c>
      <c r="F836">
        <v>25</v>
      </c>
      <c r="G836">
        <v>9.99</v>
      </c>
      <c r="H836" t="s">
        <v>1091</v>
      </c>
      <c r="I836" t="s">
        <v>1290</v>
      </c>
      <c r="J836" t="s">
        <v>1414</v>
      </c>
      <c r="K836" t="s">
        <v>1425</v>
      </c>
    </row>
    <row r="837" spans="1:11" x14ac:dyDescent="0.3">
      <c r="A837" t="s">
        <v>2263</v>
      </c>
      <c r="B837" s="2">
        <v>45594</v>
      </c>
      <c r="C837" t="s">
        <v>127</v>
      </c>
      <c r="D837" t="s">
        <v>1014</v>
      </c>
      <c r="E837">
        <v>7</v>
      </c>
      <c r="F837">
        <v>15</v>
      </c>
      <c r="G837">
        <v>5.7</v>
      </c>
      <c r="H837" t="s">
        <v>1023</v>
      </c>
      <c r="I837" t="s">
        <v>1222</v>
      </c>
      <c r="J837" t="s">
        <v>1415</v>
      </c>
      <c r="K837" t="s">
        <v>1426</v>
      </c>
    </row>
    <row r="838" spans="1:11" x14ac:dyDescent="0.3">
      <c r="A838" t="s">
        <v>2264</v>
      </c>
      <c r="B838" s="2">
        <v>45594</v>
      </c>
      <c r="C838" t="s">
        <v>269</v>
      </c>
      <c r="D838" t="s">
        <v>1011</v>
      </c>
      <c r="E838">
        <v>2</v>
      </c>
      <c r="F838">
        <v>12</v>
      </c>
      <c r="G838">
        <v>3.58</v>
      </c>
      <c r="H838" t="s">
        <v>1116</v>
      </c>
      <c r="I838" t="s">
        <v>1315</v>
      </c>
      <c r="J838" t="s">
        <v>1414</v>
      </c>
      <c r="K838" t="s">
        <v>1418</v>
      </c>
    </row>
    <row r="839" spans="1:11" x14ac:dyDescent="0.3">
      <c r="A839" t="s">
        <v>2265</v>
      </c>
      <c r="B839" s="2">
        <v>45594</v>
      </c>
      <c r="C839" t="s">
        <v>287</v>
      </c>
      <c r="D839" t="s">
        <v>1014</v>
      </c>
      <c r="E839">
        <v>5</v>
      </c>
      <c r="F839">
        <v>15</v>
      </c>
      <c r="G839">
        <v>4.07</v>
      </c>
      <c r="H839" t="s">
        <v>1167</v>
      </c>
      <c r="I839" t="s">
        <v>1366</v>
      </c>
      <c r="J839" t="s">
        <v>1414</v>
      </c>
      <c r="K839" t="s">
        <v>1418</v>
      </c>
    </row>
    <row r="840" spans="1:11" x14ac:dyDescent="0.3">
      <c r="A840" t="s">
        <v>2266</v>
      </c>
      <c r="B840" s="2">
        <v>45594</v>
      </c>
      <c r="C840" t="s">
        <v>969</v>
      </c>
      <c r="D840" t="s">
        <v>1013</v>
      </c>
      <c r="E840">
        <v>10</v>
      </c>
      <c r="F840">
        <v>25</v>
      </c>
      <c r="G840">
        <v>9.42</v>
      </c>
      <c r="H840" t="s">
        <v>1034</v>
      </c>
      <c r="I840" t="s">
        <v>1233</v>
      </c>
      <c r="J840" t="s">
        <v>1414</v>
      </c>
      <c r="K840" t="s">
        <v>1419</v>
      </c>
    </row>
    <row r="841" spans="1:11" x14ac:dyDescent="0.3">
      <c r="A841" t="s">
        <v>2267</v>
      </c>
      <c r="B841" s="2">
        <v>45596</v>
      </c>
      <c r="C841" t="s">
        <v>134</v>
      </c>
      <c r="D841" t="s">
        <v>1012</v>
      </c>
      <c r="E841">
        <v>1</v>
      </c>
      <c r="F841">
        <v>40</v>
      </c>
      <c r="G841">
        <v>13.18</v>
      </c>
      <c r="H841" t="s">
        <v>1111</v>
      </c>
      <c r="I841" t="s">
        <v>1310</v>
      </c>
      <c r="J841" t="s">
        <v>1416</v>
      </c>
      <c r="K841" t="s">
        <v>1423</v>
      </c>
    </row>
    <row r="842" spans="1:11" x14ac:dyDescent="0.3">
      <c r="A842" t="s">
        <v>2268</v>
      </c>
      <c r="B842" s="2">
        <v>45596</v>
      </c>
      <c r="C842" t="s">
        <v>393</v>
      </c>
      <c r="D842" t="s">
        <v>1013</v>
      </c>
      <c r="E842">
        <v>2</v>
      </c>
      <c r="F842">
        <v>25</v>
      </c>
      <c r="G842">
        <v>7.53</v>
      </c>
      <c r="H842" t="s">
        <v>1186</v>
      </c>
      <c r="I842" t="s">
        <v>1385</v>
      </c>
      <c r="J842" t="s">
        <v>1414</v>
      </c>
      <c r="K842" t="s">
        <v>1422</v>
      </c>
    </row>
    <row r="843" spans="1:11" x14ac:dyDescent="0.3">
      <c r="A843" t="s">
        <v>2269</v>
      </c>
      <c r="B843" s="2">
        <v>45596</v>
      </c>
      <c r="C843" t="s">
        <v>404</v>
      </c>
      <c r="D843" t="s">
        <v>1011</v>
      </c>
      <c r="E843">
        <v>7</v>
      </c>
      <c r="F843">
        <v>12</v>
      </c>
      <c r="G843">
        <v>4.74</v>
      </c>
      <c r="H843" t="s">
        <v>1167</v>
      </c>
      <c r="I843" t="s">
        <v>1366</v>
      </c>
      <c r="J843" t="s">
        <v>1415</v>
      </c>
      <c r="K843" t="s">
        <v>1425</v>
      </c>
    </row>
    <row r="844" spans="1:11" x14ac:dyDescent="0.3">
      <c r="A844" t="s">
        <v>2270</v>
      </c>
      <c r="B844" s="2">
        <v>45596</v>
      </c>
      <c r="C844" t="s">
        <v>476</v>
      </c>
      <c r="D844" t="s">
        <v>1011</v>
      </c>
      <c r="E844">
        <v>7</v>
      </c>
      <c r="F844">
        <v>12</v>
      </c>
      <c r="G844">
        <v>3.58</v>
      </c>
      <c r="H844" t="s">
        <v>1067</v>
      </c>
      <c r="I844" t="s">
        <v>1266</v>
      </c>
      <c r="J844" t="s">
        <v>1414</v>
      </c>
      <c r="K844" t="s">
        <v>1427</v>
      </c>
    </row>
    <row r="845" spans="1:11" x14ac:dyDescent="0.3">
      <c r="A845" t="s">
        <v>2271</v>
      </c>
      <c r="B845" s="2">
        <v>45597</v>
      </c>
      <c r="C845" t="s">
        <v>105</v>
      </c>
      <c r="D845" t="s">
        <v>1013</v>
      </c>
      <c r="E845">
        <v>8</v>
      </c>
      <c r="F845">
        <v>25</v>
      </c>
      <c r="G845">
        <v>5.8</v>
      </c>
      <c r="H845" t="s">
        <v>1035</v>
      </c>
      <c r="I845" t="s">
        <v>1234</v>
      </c>
      <c r="J845" t="s">
        <v>1415</v>
      </c>
      <c r="K845" t="s">
        <v>1421</v>
      </c>
    </row>
    <row r="846" spans="1:11" x14ac:dyDescent="0.3">
      <c r="A846" t="s">
        <v>2272</v>
      </c>
      <c r="B846" s="2">
        <v>45597</v>
      </c>
      <c r="C846" t="s">
        <v>699</v>
      </c>
      <c r="D846" t="s">
        <v>1011</v>
      </c>
      <c r="E846">
        <v>2</v>
      </c>
      <c r="F846">
        <v>12</v>
      </c>
      <c r="G846">
        <v>3.34</v>
      </c>
      <c r="H846" t="s">
        <v>1208</v>
      </c>
      <c r="I846" t="s">
        <v>1407</v>
      </c>
      <c r="J846" t="s">
        <v>1414</v>
      </c>
      <c r="K846" t="s">
        <v>1421</v>
      </c>
    </row>
    <row r="847" spans="1:11" x14ac:dyDescent="0.3">
      <c r="A847" t="s">
        <v>2273</v>
      </c>
      <c r="B847" s="2">
        <v>45597</v>
      </c>
      <c r="C847" t="s">
        <v>716</v>
      </c>
      <c r="D847" t="s">
        <v>1013</v>
      </c>
      <c r="E847">
        <v>8</v>
      </c>
      <c r="F847">
        <v>25</v>
      </c>
      <c r="G847">
        <v>9.2899999999999991</v>
      </c>
      <c r="H847" t="s">
        <v>1084</v>
      </c>
      <c r="I847" t="s">
        <v>1283</v>
      </c>
      <c r="J847" t="s">
        <v>1414</v>
      </c>
      <c r="K847" t="s">
        <v>1427</v>
      </c>
    </row>
    <row r="848" spans="1:11" x14ac:dyDescent="0.3">
      <c r="A848" t="s">
        <v>2274</v>
      </c>
      <c r="B848" s="2">
        <v>45598</v>
      </c>
      <c r="C848" t="s">
        <v>99</v>
      </c>
      <c r="D848" t="s">
        <v>1014</v>
      </c>
      <c r="E848">
        <v>8</v>
      </c>
      <c r="F848">
        <v>15</v>
      </c>
      <c r="G848">
        <v>5.94</v>
      </c>
      <c r="H848" t="s">
        <v>1047</v>
      </c>
      <c r="I848" t="s">
        <v>1246</v>
      </c>
      <c r="J848" t="s">
        <v>1414</v>
      </c>
      <c r="K848" t="s">
        <v>1424</v>
      </c>
    </row>
    <row r="849" spans="1:11" x14ac:dyDescent="0.3">
      <c r="A849" t="s">
        <v>2275</v>
      </c>
      <c r="B849" s="2">
        <v>45598</v>
      </c>
      <c r="C849" t="s">
        <v>119</v>
      </c>
      <c r="D849" t="s">
        <v>1015</v>
      </c>
      <c r="E849">
        <v>10</v>
      </c>
      <c r="F849">
        <v>10</v>
      </c>
      <c r="G849">
        <v>3.09</v>
      </c>
      <c r="H849" t="s">
        <v>1099</v>
      </c>
      <c r="I849" t="s">
        <v>1298</v>
      </c>
      <c r="J849" t="s">
        <v>1414</v>
      </c>
      <c r="K849" t="s">
        <v>1425</v>
      </c>
    </row>
    <row r="850" spans="1:11" x14ac:dyDescent="0.3">
      <c r="A850" t="s">
        <v>2276</v>
      </c>
      <c r="B850" s="2">
        <v>45598</v>
      </c>
      <c r="C850" t="s">
        <v>414</v>
      </c>
      <c r="D850" t="s">
        <v>1011</v>
      </c>
      <c r="E850">
        <v>10</v>
      </c>
      <c r="G850">
        <v>3.06</v>
      </c>
      <c r="H850" t="s">
        <v>1087</v>
      </c>
      <c r="I850" t="s">
        <v>1286</v>
      </c>
      <c r="J850" t="s">
        <v>1414</v>
      </c>
      <c r="K850" t="s">
        <v>1419</v>
      </c>
    </row>
    <row r="851" spans="1:11" x14ac:dyDescent="0.3">
      <c r="A851" t="s">
        <v>2277</v>
      </c>
      <c r="B851" s="2">
        <v>45598</v>
      </c>
      <c r="C851" t="s">
        <v>630</v>
      </c>
      <c r="D851" t="s">
        <v>1013</v>
      </c>
      <c r="E851">
        <v>1</v>
      </c>
      <c r="F851">
        <v>25</v>
      </c>
      <c r="G851">
        <v>5.0999999999999996</v>
      </c>
      <c r="H851" t="s">
        <v>1056</v>
      </c>
      <c r="I851" t="s">
        <v>1255</v>
      </c>
      <c r="J851" t="s">
        <v>1414</v>
      </c>
      <c r="K851" t="s">
        <v>1420</v>
      </c>
    </row>
    <row r="852" spans="1:11" x14ac:dyDescent="0.3">
      <c r="A852" t="s">
        <v>2278</v>
      </c>
      <c r="B852" s="2">
        <v>45599</v>
      </c>
      <c r="C852" t="s">
        <v>136</v>
      </c>
      <c r="D852" t="s">
        <v>1013</v>
      </c>
      <c r="E852">
        <v>7</v>
      </c>
      <c r="F852">
        <v>25</v>
      </c>
      <c r="G852">
        <v>8.57</v>
      </c>
      <c r="H852" t="s">
        <v>1093</v>
      </c>
      <c r="I852" t="s">
        <v>1292</v>
      </c>
      <c r="J852" t="s">
        <v>1414</v>
      </c>
      <c r="K852" t="s">
        <v>1420</v>
      </c>
    </row>
    <row r="853" spans="1:11" x14ac:dyDescent="0.3">
      <c r="A853" t="s">
        <v>2279</v>
      </c>
      <c r="B853" s="2">
        <v>45599</v>
      </c>
      <c r="C853" t="s">
        <v>228</v>
      </c>
      <c r="D853" t="s">
        <v>1012</v>
      </c>
      <c r="E853">
        <v>9</v>
      </c>
      <c r="F853">
        <v>40</v>
      </c>
      <c r="G853">
        <v>15.79</v>
      </c>
      <c r="H853" t="s">
        <v>1149</v>
      </c>
      <c r="I853" t="s">
        <v>1348</v>
      </c>
      <c r="J853" t="s">
        <v>1416</v>
      </c>
      <c r="K853" t="s">
        <v>1424</v>
      </c>
    </row>
    <row r="854" spans="1:11" x14ac:dyDescent="0.3">
      <c r="A854" t="s">
        <v>2280</v>
      </c>
      <c r="B854" s="2">
        <v>45599</v>
      </c>
      <c r="C854" t="s">
        <v>237</v>
      </c>
      <c r="D854" t="s">
        <v>1015</v>
      </c>
      <c r="E854">
        <v>5</v>
      </c>
      <c r="F854">
        <v>10</v>
      </c>
      <c r="G854">
        <v>2.91</v>
      </c>
      <c r="H854" t="s">
        <v>1016</v>
      </c>
      <c r="I854" t="s">
        <v>1215</v>
      </c>
      <c r="J854" t="s">
        <v>1417</v>
      </c>
      <c r="K854" t="s">
        <v>1423</v>
      </c>
    </row>
    <row r="855" spans="1:11" x14ac:dyDescent="0.3">
      <c r="A855" t="s">
        <v>2281</v>
      </c>
      <c r="B855" s="2">
        <v>45600</v>
      </c>
      <c r="C855" t="s">
        <v>83</v>
      </c>
      <c r="D855" t="s">
        <v>1015</v>
      </c>
      <c r="E855">
        <v>4</v>
      </c>
      <c r="F855">
        <v>10</v>
      </c>
      <c r="G855">
        <v>2.2200000000000002</v>
      </c>
      <c r="H855" t="s">
        <v>1024</v>
      </c>
      <c r="I855" t="s">
        <v>1223</v>
      </c>
      <c r="J855" t="s">
        <v>1417</v>
      </c>
      <c r="K855" t="s">
        <v>1418</v>
      </c>
    </row>
    <row r="856" spans="1:11" x14ac:dyDescent="0.3">
      <c r="A856" t="s">
        <v>2282</v>
      </c>
      <c r="B856" s="2">
        <v>45600</v>
      </c>
      <c r="C856" t="s">
        <v>741</v>
      </c>
      <c r="D856" t="s">
        <v>1013</v>
      </c>
      <c r="E856">
        <v>1</v>
      </c>
      <c r="F856">
        <v>25</v>
      </c>
      <c r="G856">
        <v>8.4499999999999993</v>
      </c>
      <c r="H856" t="s">
        <v>1106</v>
      </c>
      <c r="I856" t="s">
        <v>1305</v>
      </c>
      <c r="J856" t="s">
        <v>1415</v>
      </c>
      <c r="K856" t="s">
        <v>1421</v>
      </c>
    </row>
    <row r="857" spans="1:11" x14ac:dyDescent="0.3">
      <c r="A857" t="s">
        <v>2283</v>
      </c>
      <c r="B857" s="2">
        <v>45601</v>
      </c>
      <c r="C857" t="s">
        <v>47</v>
      </c>
      <c r="D857" t="s">
        <v>1014</v>
      </c>
      <c r="E857">
        <v>3</v>
      </c>
      <c r="F857">
        <v>15</v>
      </c>
      <c r="G857">
        <v>3.12</v>
      </c>
      <c r="H857" t="s">
        <v>1046</v>
      </c>
      <c r="I857" t="s">
        <v>1245</v>
      </c>
      <c r="J857" t="s">
        <v>1416</v>
      </c>
      <c r="K857" t="s">
        <v>1424</v>
      </c>
    </row>
    <row r="858" spans="1:11" x14ac:dyDescent="0.3">
      <c r="A858" t="s">
        <v>2284</v>
      </c>
      <c r="B858" s="2">
        <v>45601</v>
      </c>
      <c r="C858" t="s">
        <v>353</v>
      </c>
      <c r="D858" t="s">
        <v>1013</v>
      </c>
      <c r="E858">
        <v>7</v>
      </c>
      <c r="F858">
        <v>25</v>
      </c>
      <c r="G858">
        <v>7.96</v>
      </c>
      <c r="H858" t="s">
        <v>1022</v>
      </c>
      <c r="I858" t="s">
        <v>1221</v>
      </c>
      <c r="J858" t="s">
        <v>1414</v>
      </c>
      <c r="K858" t="s">
        <v>1425</v>
      </c>
    </row>
    <row r="859" spans="1:11" x14ac:dyDescent="0.3">
      <c r="A859" t="s">
        <v>2285</v>
      </c>
      <c r="B859" s="2">
        <v>45602</v>
      </c>
      <c r="C859" t="s">
        <v>713</v>
      </c>
      <c r="D859" t="s">
        <v>1015</v>
      </c>
      <c r="E859">
        <v>10</v>
      </c>
      <c r="F859">
        <v>10</v>
      </c>
      <c r="G859">
        <v>3.97</v>
      </c>
      <c r="H859" t="s">
        <v>1206</v>
      </c>
      <c r="I859" t="s">
        <v>1405</v>
      </c>
      <c r="J859" t="s">
        <v>1414</v>
      </c>
      <c r="K859" t="s">
        <v>1424</v>
      </c>
    </row>
    <row r="860" spans="1:11" x14ac:dyDescent="0.3">
      <c r="A860" t="s">
        <v>2286</v>
      </c>
      <c r="B860" s="2">
        <v>45602</v>
      </c>
      <c r="C860" t="s">
        <v>781</v>
      </c>
      <c r="D860" t="s">
        <v>1015</v>
      </c>
      <c r="E860">
        <v>7</v>
      </c>
      <c r="F860">
        <v>10</v>
      </c>
      <c r="G860">
        <v>3.07</v>
      </c>
      <c r="H860" t="s">
        <v>1132</v>
      </c>
      <c r="I860" t="s">
        <v>1331</v>
      </c>
      <c r="J860" t="s">
        <v>1414</v>
      </c>
      <c r="K860" t="s">
        <v>1420</v>
      </c>
    </row>
    <row r="861" spans="1:11" x14ac:dyDescent="0.3">
      <c r="A861" t="s">
        <v>2287</v>
      </c>
      <c r="B861" s="2">
        <v>45603</v>
      </c>
      <c r="C861" t="s">
        <v>735</v>
      </c>
      <c r="D861" t="s">
        <v>1014</v>
      </c>
      <c r="E861">
        <v>2</v>
      </c>
      <c r="F861">
        <v>15</v>
      </c>
      <c r="G861">
        <v>5.34</v>
      </c>
      <c r="H861" t="s">
        <v>1126</v>
      </c>
      <c r="I861" t="s">
        <v>1325</v>
      </c>
      <c r="J861" t="s">
        <v>1414</v>
      </c>
      <c r="K861" t="s">
        <v>1420</v>
      </c>
    </row>
    <row r="862" spans="1:11" x14ac:dyDescent="0.3">
      <c r="A862" t="s">
        <v>2288</v>
      </c>
      <c r="B862" s="2">
        <v>45604</v>
      </c>
      <c r="C862" t="s">
        <v>189</v>
      </c>
      <c r="D862" t="s">
        <v>1014</v>
      </c>
      <c r="E862">
        <v>6</v>
      </c>
      <c r="F862">
        <v>15</v>
      </c>
      <c r="G862">
        <v>5.79</v>
      </c>
      <c r="H862" t="s">
        <v>1025</v>
      </c>
      <c r="I862" t="s">
        <v>1224</v>
      </c>
      <c r="J862" t="s">
        <v>1417</v>
      </c>
      <c r="K862" t="s">
        <v>1423</v>
      </c>
    </row>
    <row r="863" spans="1:11" x14ac:dyDescent="0.3">
      <c r="A863" t="s">
        <v>2289</v>
      </c>
      <c r="B863" s="2">
        <v>45604</v>
      </c>
      <c r="C863" t="s">
        <v>628</v>
      </c>
      <c r="D863" t="s">
        <v>1015</v>
      </c>
      <c r="E863">
        <v>5</v>
      </c>
      <c r="F863">
        <v>10</v>
      </c>
      <c r="G863">
        <v>3.82</v>
      </c>
      <c r="H863" t="s">
        <v>1066</v>
      </c>
      <c r="I863" t="s">
        <v>1265</v>
      </c>
      <c r="J863" t="s">
        <v>1414</v>
      </c>
      <c r="K863" t="s">
        <v>1419</v>
      </c>
    </row>
    <row r="864" spans="1:11" x14ac:dyDescent="0.3">
      <c r="A864" t="s">
        <v>2290</v>
      </c>
      <c r="B864" s="2">
        <v>45604</v>
      </c>
      <c r="C864" t="s">
        <v>833</v>
      </c>
      <c r="D864" t="s">
        <v>1015</v>
      </c>
      <c r="E864">
        <v>1</v>
      </c>
      <c r="F864">
        <v>10</v>
      </c>
      <c r="G864">
        <v>2</v>
      </c>
      <c r="H864" t="s">
        <v>1113</v>
      </c>
      <c r="I864" t="s">
        <v>1312</v>
      </c>
      <c r="J864" t="s">
        <v>1417</v>
      </c>
      <c r="K864" t="s">
        <v>1421</v>
      </c>
    </row>
    <row r="865" spans="1:11" x14ac:dyDescent="0.3">
      <c r="A865" t="s">
        <v>2291</v>
      </c>
      <c r="B865" s="2">
        <v>45605</v>
      </c>
      <c r="C865" t="s">
        <v>547</v>
      </c>
      <c r="D865" t="s">
        <v>1015</v>
      </c>
      <c r="E865">
        <v>3</v>
      </c>
      <c r="F865">
        <v>10</v>
      </c>
      <c r="G865">
        <v>2.39</v>
      </c>
      <c r="H865" t="s">
        <v>1028</v>
      </c>
      <c r="I865" t="s">
        <v>1227</v>
      </c>
      <c r="J865" t="s">
        <v>1416</v>
      </c>
      <c r="K865" t="s">
        <v>1423</v>
      </c>
    </row>
    <row r="866" spans="1:11" x14ac:dyDescent="0.3">
      <c r="A866" t="s">
        <v>2292</v>
      </c>
      <c r="B866" s="2">
        <v>45605</v>
      </c>
      <c r="C866" t="s">
        <v>682</v>
      </c>
      <c r="D866" t="s">
        <v>1015</v>
      </c>
      <c r="E866">
        <v>5</v>
      </c>
      <c r="F866">
        <v>10</v>
      </c>
      <c r="G866">
        <v>2.48</v>
      </c>
      <c r="H866" t="s">
        <v>1187</v>
      </c>
      <c r="I866" t="s">
        <v>1386</v>
      </c>
      <c r="J866" t="s">
        <v>1415</v>
      </c>
      <c r="K866" t="s">
        <v>1421</v>
      </c>
    </row>
    <row r="867" spans="1:11" x14ac:dyDescent="0.3">
      <c r="A867" t="s">
        <v>2293</v>
      </c>
      <c r="B867" s="2">
        <v>45606</v>
      </c>
      <c r="C867" t="s">
        <v>142</v>
      </c>
      <c r="D867" t="s">
        <v>1013</v>
      </c>
      <c r="E867">
        <v>4</v>
      </c>
      <c r="F867">
        <v>25</v>
      </c>
      <c r="G867">
        <v>6.48</v>
      </c>
      <c r="H867" t="s">
        <v>1116</v>
      </c>
      <c r="I867" t="s">
        <v>1315</v>
      </c>
      <c r="J867" t="s">
        <v>1414</v>
      </c>
      <c r="K867" t="s">
        <v>1427</v>
      </c>
    </row>
    <row r="868" spans="1:11" x14ac:dyDescent="0.3">
      <c r="A868" t="s">
        <v>2294</v>
      </c>
      <c r="B868" s="2">
        <v>45606</v>
      </c>
      <c r="C868" t="s">
        <v>331</v>
      </c>
      <c r="D868" t="s">
        <v>1011</v>
      </c>
      <c r="E868">
        <v>8</v>
      </c>
      <c r="F868">
        <v>12</v>
      </c>
      <c r="G868">
        <v>3.72</v>
      </c>
      <c r="H868" t="s">
        <v>1089</v>
      </c>
      <c r="I868" t="s">
        <v>1288</v>
      </c>
      <c r="J868" t="s">
        <v>1416</v>
      </c>
      <c r="K868" t="s">
        <v>1424</v>
      </c>
    </row>
    <row r="869" spans="1:11" x14ac:dyDescent="0.3">
      <c r="A869" t="s">
        <v>2295</v>
      </c>
      <c r="B869" s="2">
        <v>45606</v>
      </c>
      <c r="C869" t="s">
        <v>378</v>
      </c>
      <c r="D869" t="s">
        <v>1011</v>
      </c>
      <c r="E869">
        <v>8</v>
      </c>
      <c r="F869">
        <v>12</v>
      </c>
      <c r="G869">
        <v>3.33</v>
      </c>
      <c r="H869" t="s">
        <v>1182</v>
      </c>
      <c r="I869" t="s">
        <v>1381</v>
      </c>
      <c r="J869" t="s">
        <v>1414</v>
      </c>
      <c r="K869" t="s">
        <v>1418</v>
      </c>
    </row>
    <row r="870" spans="1:11" x14ac:dyDescent="0.3">
      <c r="A870" t="s">
        <v>2296</v>
      </c>
      <c r="B870" s="2">
        <v>45606</v>
      </c>
      <c r="C870" t="s">
        <v>711</v>
      </c>
      <c r="D870" t="s">
        <v>1015</v>
      </c>
      <c r="E870">
        <v>4</v>
      </c>
      <c r="F870">
        <v>10</v>
      </c>
      <c r="G870">
        <v>2.23</v>
      </c>
      <c r="H870" t="s">
        <v>1018</v>
      </c>
      <c r="I870" t="s">
        <v>1217</v>
      </c>
      <c r="J870" t="s">
        <v>1414</v>
      </c>
      <c r="K870" t="s">
        <v>1426</v>
      </c>
    </row>
    <row r="871" spans="1:11" x14ac:dyDescent="0.3">
      <c r="A871" t="s">
        <v>2297</v>
      </c>
      <c r="B871" s="2">
        <v>45607</v>
      </c>
      <c r="C871" t="s">
        <v>279</v>
      </c>
      <c r="D871" t="s">
        <v>1012</v>
      </c>
      <c r="E871">
        <v>4</v>
      </c>
      <c r="F871">
        <v>40</v>
      </c>
      <c r="G871">
        <v>13.67</v>
      </c>
      <c r="H871" t="s">
        <v>1164</v>
      </c>
      <c r="I871" t="s">
        <v>1363</v>
      </c>
      <c r="J871" t="s">
        <v>1414</v>
      </c>
      <c r="K871" t="s">
        <v>1423</v>
      </c>
    </row>
    <row r="872" spans="1:11" x14ac:dyDescent="0.3">
      <c r="A872" t="s">
        <v>2298</v>
      </c>
      <c r="B872" s="2">
        <v>45607</v>
      </c>
      <c r="C872" t="s">
        <v>754</v>
      </c>
      <c r="D872" t="s">
        <v>1012</v>
      </c>
      <c r="E872">
        <v>10</v>
      </c>
      <c r="F872">
        <v>40</v>
      </c>
      <c r="G872">
        <v>8.85</v>
      </c>
      <c r="H872" t="s">
        <v>1121</v>
      </c>
      <c r="I872" t="s">
        <v>1320</v>
      </c>
      <c r="J872" t="s">
        <v>1414</v>
      </c>
      <c r="K872" t="s">
        <v>1422</v>
      </c>
    </row>
    <row r="873" spans="1:11" x14ac:dyDescent="0.3">
      <c r="A873" t="s">
        <v>2299</v>
      </c>
      <c r="B873" s="2">
        <v>45607</v>
      </c>
      <c r="C873" t="s">
        <v>793</v>
      </c>
      <c r="D873" t="s">
        <v>1011</v>
      </c>
      <c r="E873">
        <v>9</v>
      </c>
      <c r="F873">
        <v>12</v>
      </c>
      <c r="G873">
        <v>2.5499999999999998</v>
      </c>
      <c r="H873" t="s">
        <v>1033</v>
      </c>
      <c r="I873" t="s">
        <v>1232</v>
      </c>
      <c r="J873" t="s">
        <v>1414</v>
      </c>
      <c r="K873" t="s">
        <v>1419</v>
      </c>
    </row>
    <row r="874" spans="1:11" x14ac:dyDescent="0.3">
      <c r="A874" t="s">
        <v>2300</v>
      </c>
      <c r="B874" s="2">
        <v>45607</v>
      </c>
      <c r="C874" t="s">
        <v>803</v>
      </c>
      <c r="D874" t="s">
        <v>1014</v>
      </c>
      <c r="E874">
        <v>4</v>
      </c>
      <c r="F874">
        <v>15</v>
      </c>
      <c r="G874">
        <v>5.0199999999999996</v>
      </c>
      <c r="H874" t="s">
        <v>1085</v>
      </c>
      <c r="I874" t="s">
        <v>1284</v>
      </c>
      <c r="J874" t="s">
        <v>1414</v>
      </c>
      <c r="K874" t="s">
        <v>1420</v>
      </c>
    </row>
    <row r="875" spans="1:11" x14ac:dyDescent="0.3">
      <c r="A875" t="s">
        <v>2301</v>
      </c>
      <c r="B875" s="2">
        <v>45607</v>
      </c>
      <c r="C875" t="s">
        <v>848</v>
      </c>
      <c r="D875" t="s">
        <v>1014</v>
      </c>
      <c r="E875">
        <v>1</v>
      </c>
      <c r="F875">
        <v>15</v>
      </c>
      <c r="G875">
        <v>5.27</v>
      </c>
      <c r="H875" t="s">
        <v>1203</v>
      </c>
      <c r="I875" t="s">
        <v>1402</v>
      </c>
      <c r="J875" t="s">
        <v>1414</v>
      </c>
      <c r="K875" t="s">
        <v>1420</v>
      </c>
    </row>
    <row r="876" spans="1:11" x14ac:dyDescent="0.3">
      <c r="A876" t="s">
        <v>2302</v>
      </c>
      <c r="B876" s="2">
        <v>45607</v>
      </c>
      <c r="C876" t="s">
        <v>978</v>
      </c>
      <c r="D876" t="s">
        <v>1014</v>
      </c>
      <c r="E876">
        <v>8</v>
      </c>
      <c r="F876">
        <v>15</v>
      </c>
      <c r="G876">
        <v>3.79</v>
      </c>
      <c r="H876" t="s">
        <v>1061</v>
      </c>
      <c r="I876" t="s">
        <v>1260</v>
      </c>
      <c r="J876" t="s">
        <v>1414</v>
      </c>
      <c r="K876" t="s">
        <v>1422</v>
      </c>
    </row>
    <row r="877" spans="1:11" x14ac:dyDescent="0.3">
      <c r="A877" t="s">
        <v>2303</v>
      </c>
      <c r="B877" s="2">
        <v>45608</v>
      </c>
      <c r="C877" t="s">
        <v>559</v>
      </c>
      <c r="D877" t="s">
        <v>1015</v>
      </c>
      <c r="E877">
        <v>8</v>
      </c>
      <c r="F877">
        <v>10</v>
      </c>
      <c r="G877">
        <v>2.94</v>
      </c>
      <c r="H877" t="s">
        <v>1100</v>
      </c>
      <c r="I877" t="s">
        <v>1299</v>
      </c>
      <c r="J877" t="s">
        <v>1414</v>
      </c>
      <c r="K877" t="s">
        <v>1419</v>
      </c>
    </row>
    <row r="878" spans="1:11" x14ac:dyDescent="0.3">
      <c r="A878" t="s">
        <v>2304</v>
      </c>
      <c r="B878" s="2">
        <v>45608</v>
      </c>
      <c r="C878" t="s">
        <v>961</v>
      </c>
      <c r="D878" t="s">
        <v>1013</v>
      </c>
      <c r="E878">
        <v>10</v>
      </c>
      <c r="F878">
        <v>25</v>
      </c>
      <c r="G878">
        <v>6.9</v>
      </c>
      <c r="H878" t="s">
        <v>1150</v>
      </c>
      <c r="I878" t="s">
        <v>1349</v>
      </c>
      <c r="J878" t="s">
        <v>1416</v>
      </c>
      <c r="K878" t="s">
        <v>1426</v>
      </c>
    </row>
    <row r="879" spans="1:11" x14ac:dyDescent="0.3">
      <c r="A879" t="s">
        <v>2305</v>
      </c>
      <c r="B879" s="2">
        <v>45609</v>
      </c>
      <c r="C879" t="s">
        <v>449</v>
      </c>
      <c r="D879" t="s">
        <v>1012</v>
      </c>
      <c r="E879">
        <v>9</v>
      </c>
      <c r="F879">
        <v>40</v>
      </c>
      <c r="G879">
        <v>14.51</v>
      </c>
      <c r="H879" t="s">
        <v>1093</v>
      </c>
      <c r="I879" t="s">
        <v>1292</v>
      </c>
      <c r="J879" t="s">
        <v>1414</v>
      </c>
      <c r="K879" t="s">
        <v>1423</v>
      </c>
    </row>
    <row r="880" spans="1:11" x14ac:dyDescent="0.3">
      <c r="A880" t="s">
        <v>2306</v>
      </c>
      <c r="B880" s="2">
        <v>45609</v>
      </c>
      <c r="C880" t="s">
        <v>597</v>
      </c>
      <c r="D880" t="s">
        <v>1014</v>
      </c>
      <c r="E880">
        <v>9</v>
      </c>
      <c r="F880">
        <v>15</v>
      </c>
      <c r="G880">
        <v>4.51</v>
      </c>
      <c r="H880" t="s">
        <v>1095</v>
      </c>
      <c r="I880" t="s">
        <v>1294</v>
      </c>
      <c r="J880" t="s">
        <v>1415</v>
      </c>
      <c r="K880" t="s">
        <v>1425</v>
      </c>
    </row>
    <row r="881" spans="1:11" x14ac:dyDescent="0.3">
      <c r="A881" t="s">
        <v>2307</v>
      </c>
      <c r="B881" s="2">
        <v>45609</v>
      </c>
      <c r="C881" t="s">
        <v>638</v>
      </c>
      <c r="D881" t="s">
        <v>1012</v>
      </c>
      <c r="E881">
        <v>8</v>
      </c>
      <c r="F881">
        <v>40</v>
      </c>
      <c r="G881">
        <v>14.12</v>
      </c>
      <c r="H881" t="s">
        <v>1061</v>
      </c>
      <c r="I881" t="s">
        <v>1260</v>
      </c>
      <c r="J881" t="s">
        <v>1414</v>
      </c>
      <c r="K881" t="s">
        <v>1425</v>
      </c>
    </row>
    <row r="882" spans="1:11" x14ac:dyDescent="0.3">
      <c r="A882" t="s">
        <v>2308</v>
      </c>
      <c r="B882" s="2">
        <v>45609</v>
      </c>
      <c r="C882" t="s">
        <v>990</v>
      </c>
      <c r="D882" t="s">
        <v>1012</v>
      </c>
      <c r="E882">
        <v>1</v>
      </c>
      <c r="F882">
        <v>40</v>
      </c>
      <c r="G882">
        <v>9.23</v>
      </c>
      <c r="H882" t="s">
        <v>1064</v>
      </c>
      <c r="I882" t="s">
        <v>1263</v>
      </c>
      <c r="J882" t="s">
        <v>1416</v>
      </c>
      <c r="K882" t="s">
        <v>1418</v>
      </c>
    </row>
    <row r="883" spans="1:11" x14ac:dyDescent="0.3">
      <c r="A883" t="s">
        <v>2309</v>
      </c>
      <c r="B883" s="2">
        <v>45610</v>
      </c>
      <c r="C883" t="s">
        <v>640</v>
      </c>
      <c r="D883" t="s">
        <v>1011</v>
      </c>
      <c r="E883">
        <v>3</v>
      </c>
      <c r="F883">
        <v>12</v>
      </c>
      <c r="G883">
        <v>3.16</v>
      </c>
      <c r="H883" t="s">
        <v>1107</v>
      </c>
      <c r="I883" t="s">
        <v>1306</v>
      </c>
      <c r="J883" t="s">
        <v>1414</v>
      </c>
      <c r="K883" t="s">
        <v>1427</v>
      </c>
    </row>
    <row r="884" spans="1:11" x14ac:dyDescent="0.3">
      <c r="A884" t="s">
        <v>2310</v>
      </c>
      <c r="B884" s="2">
        <v>45610</v>
      </c>
      <c r="C884" t="s">
        <v>850</v>
      </c>
      <c r="D884" t="s">
        <v>1013</v>
      </c>
      <c r="E884">
        <v>8</v>
      </c>
      <c r="F884">
        <v>25</v>
      </c>
      <c r="G884">
        <v>9.1199999999999992</v>
      </c>
      <c r="H884" t="s">
        <v>1157</v>
      </c>
      <c r="I884" t="s">
        <v>1356</v>
      </c>
      <c r="J884" t="s">
        <v>1414</v>
      </c>
      <c r="K884" t="s">
        <v>1423</v>
      </c>
    </row>
    <row r="885" spans="1:11" x14ac:dyDescent="0.3">
      <c r="A885" t="s">
        <v>2311</v>
      </c>
      <c r="B885" s="2">
        <v>45611</v>
      </c>
      <c r="C885" t="s">
        <v>872</v>
      </c>
      <c r="D885" t="s">
        <v>1012</v>
      </c>
      <c r="E885">
        <v>6</v>
      </c>
      <c r="F885">
        <v>40</v>
      </c>
      <c r="G885">
        <v>13.56</v>
      </c>
      <c r="H885" t="s">
        <v>1194</v>
      </c>
      <c r="I885" t="s">
        <v>1393</v>
      </c>
      <c r="J885" t="s">
        <v>1414</v>
      </c>
      <c r="K885" t="s">
        <v>1424</v>
      </c>
    </row>
    <row r="886" spans="1:11" x14ac:dyDescent="0.3">
      <c r="A886" t="s">
        <v>2312</v>
      </c>
      <c r="B886" s="2">
        <v>45612</v>
      </c>
      <c r="C886" t="s">
        <v>435</v>
      </c>
      <c r="D886" t="s">
        <v>1012</v>
      </c>
      <c r="E886">
        <v>6</v>
      </c>
      <c r="F886">
        <v>40</v>
      </c>
      <c r="G886">
        <v>9.3699999999999992</v>
      </c>
      <c r="H886" t="s">
        <v>1045</v>
      </c>
      <c r="I886" t="s">
        <v>1244</v>
      </c>
      <c r="J886" t="s">
        <v>1414</v>
      </c>
      <c r="K886" t="s">
        <v>1422</v>
      </c>
    </row>
    <row r="887" spans="1:11" x14ac:dyDescent="0.3">
      <c r="A887" t="s">
        <v>2313</v>
      </c>
      <c r="B887" s="2">
        <v>45612</v>
      </c>
      <c r="C887" t="s">
        <v>951</v>
      </c>
      <c r="D887" t="s">
        <v>1013</v>
      </c>
      <c r="E887">
        <v>4</v>
      </c>
      <c r="F887">
        <v>25</v>
      </c>
      <c r="G887">
        <v>7.64</v>
      </c>
      <c r="H887" t="s">
        <v>1078</v>
      </c>
      <c r="I887" t="s">
        <v>1277</v>
      </c>
      <c r="J887" t="s">
        <v>1417</v>
      </c>
      <c r="K887" t="s">
        <v>1424</v>
      </c>
    </row>
    <row r="888" spans="1:11" x14ac:dyDescent="0.3">
      <c r="A888" t="s">
        <v>2314</v>
      </c>
      <c r="B888" s="2">
        <v>45613</v>
      </c>
      <c r="C888" t="s">
        <v>125</v>
      </c>
      <c r="D888" t="s">
        <v>1013</v>
      </c>
      <c r="E888">
        <v>9</v>
      </c>
      <c r="F888">
        <v>25</v>
      </c>
      <c r="G888">
        <v>6.72</v>
      </c>
      <c r="H888" t="s">
        <v>1070</v>
      </c>
      <c r="I888" t="s">
        <v>1269</v>
      </c>
      <c r="J888" t="s">
        <v>1414</v>
      </c>
      <c r="K888" t="s">
        <v>1427</v>
      </c>
    </row>
    <row r="889" spans="1:11" x14ac:dyDescent="0.3">
      <c r="A889" t="s">
        <v>2315</v>
      </c>
      <c r="B889" s="2">
        <v>45613</v>
      </c>
      <c r="C889" t="s">
        <v>774</v>
      </c>
      <c r="D889" t="s">
        <v>1011</v>
      </c>
      <c r="E889">
        <v>6</v>
      </c>
      <c r="F889">
        <v>12</v>
      </c>
      <c r="G889">
        <v>4.53</v>
      </c>
      <c r="H889" t="s">
        <v>1087</v>
      </c>
      <c r="I889" t="s">
        <v>1286</v>
      </c>
      <c r="J889" t="s">
        <v>1414</v>
      </c>
      <c r="K889" t="s">
        <v>1424</v>
      </c>
    </row>
    <row r="890" spans="1:11" x14ac:dyDescent="0.3">
      <c r="A890" t="s">
        <v>2316</v>
      </c>
      <c r="B890" s="2">
        <v>45613</v>
      </c>
      <c r="C890" t="s">
        <v>854</v>
      </c>
      <c r="D890" t="s">
        <v>1013</v>
      </c>
      <c r="E890">
        <v>2</v>
      </c>
      <c r="F890">
        <v>25</v>
      </c>
      <c r="G890">
        <v>8.14</v>
      </c>
      <c r="H890" t="s">
        <v>1120</v>
      </c>
      <c r="I890" t="s">
        <v>1319</v>
      </c>
      <c r="J890" t="s">
        <v>1416</v>
      </c>
      <c r="K890" t="s">
        <v>1427</v>
      </c>
    </row>
    <row r="891" spans="1:11" x14ac:dyDescent="0.3">
      <c r="A891" t="s">
        <v>2317</v>
      </c>
      <c r="B891" s="2">
        <v>45614</v>
      </c>
      <c r="C891" t="s">
        <v>427</v>
      </c>
      <c r="D891" t="s">
        <v>1014</v>
      </c>
      <c r="E891">
        <v>2</v>
      </c>
      <c r="F891">
        <v>15</v>
      </c>
      <c r="G891">
        <v>5.3</v>
      </c>
      <c r="H891" t="s">
        <v>1190</v>
      </c>
      <c r="I891" t="s">
        <v>1389</v>
      </c>
      <c r="J891" t="s">
        <v>1414</v>
      </c>
      <c r="K891" t="s">
        <v>1421</v>
      </c>
    </row>
    <row r="892" spans="1:11" x14ac:dyDescent="0.3">
      <c r="A892" t="s">
        <v>2318</v>
      </c>
      <c r="B892" s="2">
        <v>45614</v>
      </c>
      <c r="C892" t="s">
        <v>434</v>
      </c>
      <c r="D892" t="s">
        <v>1011</v>
      </c>
      <c r="E892">
        <v>10</v>
      </c>
      <c r="F892">
        <v>12</v>
      </c>
      <c r="G892">
        <v>2.4500000000000002</v>
      </c>
      <c r="H892" t="s">
        <v>1191</v>
      </c>
      <c r="I892" t="s">
        <v>1390</v>
      </c>
      <c r="J892" t="s">
        <v>1414</v>
      </c>
      <c r="K892" t="s">
        <v>1426</v>
      </c>
    </row>
    <row r="893" spans="1:11" x14ac:dyDescent="0.3">
      <c r="A893" t="s">
        <v>2319</v>
      </c>
      <c r="B893" s="2">
        <v>45614</v>
      </c>
      <c r="C893" t="s">
        <v>471</v>
      </c>
      <c r="D893" t="s">
        <v>1012</v>
      </c>
      <c r="E893">
        <v>1</v>
      </c>
      <c r="F893">
        <v>40</v>
      </c>
      <c r="G893">
        <v>8.51</v>
      </c>
      <c r="H893" t="s">
        <v>1127</v>
      </c>
      <c r="I893" t="s">
        <v>1326</v>
      </c>
      <c r="J893" t="s">
        <v>1415</v>
      </c>
      <c r="K893" t="s">
        <v>1423</v>
      </c>
    </row>
    <row r="894" spans="1:11" x14ac:dyDescent="0.3">
      <c r="A894" t="s">
        <v>2320</v>
      </c>
      <c r="B894" s="2">
        <v>45614</v>
      </c>
      <c r="C894" t="s">
        <v>566</v>
      </c>
      <c r="D894" t="s">
        <v>1013</v>
      </c>
      <c r="E894">
        <v>3</v>
      </c>
      <c r="F894">
        <v>25</v>
      </c>
      <c r="G894">
        <v>5.0999999999999996</v>
      </c>
      <c r="H894" t="s">
        <v>1066</v>
      </c>
      <c r="I894" t="s">
        <v>1265</v>
      </c>
      <c r="J894" t="s">
        <v>1416</v>
      </c>
      <c r="K894" t="s">
        <v>1420</v>
      </c>
    </row>
    <row r="895" spans="1:11" x14ac:dyDescent="0.3">
      <c r="A895" t="s">
        <v>2321</v>
      </c>
      <c r="B895" s="2">
        <v>45614</v>
      </c>
      <c r="C895" t="s">
        <v>762</v>
      </c>
      <c r="D895" t="s">
        <v>1015</v>
      </c>
      <c r="E895">
        <v>9</v>
      </c>
      <c r="F895">
        <v>10</v>
      </c>
      <c r="G895">
        <v>2.68</v>
      </c>
      <c r="H895" t="s">
        <v>1185</v>
      </c>
      <c r="I895" t="s">
        <v>1384</v>
      </c>
      <c r="J895" t="s">
        <v>1415</v>
      </c>
      <c r="K895" t="s">
        <v>1420</v>
      </c>
    </row>
    <row r="896" spans="1:11" x14ac:dyDescent="0.3">
      <c r="A896" t="s">
        <v>2322</v>
      </c>
      <c r="B896" s="2">
        <v>45614</v>
      </c>
      <c r="C896" t="s">
        <v>826</v>
      </c>
      <c r="D896" t="s">
        <v>1015</v>
      </c>
      <c r="E896">
        <v>10</v>
      </c>
      <c r="F896">
        <v>10</v>
      </c>
      <c r="G896">
        <v>3.4</v>
      </c>
      <c r="H896" t="s">
        <v>1137</v>
      </c>
      <c r="I896" t="s">
        <v>1336</v>
      </c>
      <c r="J896" t="s">
        <v>1416</v>
      </c>
      <c r="K896" t="s">
        <v>1422</v>
      </c>
    </row>
    <row r="897" spans="1:11" x14ac:dyDescent="0.3">
      <c r="A897" t="s">
        <v>2323</v>
      </c>
      <c r="B897" s="2">
        <v>45615</v>
      </c>
      <c r="C897" t="s">
        <v>403</v>
      </c>
      <c r="D897" t="s">
        <v>1015</v>
      </c>
      <c r="E897">
        <v>1</v>
      </c>
      <c r="F897">
        <v>10</v>
      </c>
      <c r="G897">
        <v>3.72</v>
      </c>
      <c r="H897" t="s">
        <v>1172</v>
      </c>
      <c r="I897" t="s">
        <v>1371</v>
      </c>
      <c r="J897" t="s">
        <v>1416</v>
      </c>
      <c r="K897" t="s">
        <v>1423</v>
      </c>
    </row>
    <row r="898" spans="1:11" x14ac:dyDescent="0.3">
      <c r="A898" t="s">
        <v>2324</v>
      </c>
      <c r="B898" s="2">
        <v>45616</v>
      </c>
      <c r="C898" t="s">
        <v>158</v>
      </c>
      <c r="D898" t="s">
        <v>1013</v>
      </c>
      <c r="E898">
        <v>10</v>
      </c>
      <c r="F898">
        <v>25</v>
      </c>
      <c r="G898">
        <v>9.86</v>
      </c>
      <c r="H898" t="s">
        <v>1073</v>
      </c>
      <c r="I898" t="s">
        <v>1272</v>
      </c>
      <c r="J898" t="s">
        <v>1415</v>
      </c>
      <c r="K898" t="s">
        <v>1426</v>
      </c>
    </row>
    <row r="899" spans="1:11" x14ac:dyDescent="0.3">
      <c r="A899" t="s">
        <v>2325</v>
      </c>
      <c r="B899" s="2">
        <v>45617</v>
      </c>
      <c r="C899" t="s">
        <v>372</v>
      </c>
      <c r="D899" t="s">
        <v>1011</v>
      </c>
      <c r="E899">
        <v>2</v>
      </c>
      <c r="F899">
        <v>12</v>
      </c>
      <c r="G899">
        <v>4.3899999999999997</v>
      </c>
      <c r="H899" t="s">
        <v>1043</v>
      </c>
      <c r="I899" t="s">
        <v>1242</v>
      </c>
      <c r="J899" t="s">
        <v>1414</v>
      </c>
      <c r="K899" t="s">
        <v>1426</v>
      </c>
    </row>
    <row r="900" spans="1:11" x14ac:dyDescent="0.3">
      <c r="A900" t="s">
        <v>2326</v>
      </c>
      <c r="B900" s="2">
        <v>45618</v>
      </c>
      <c r="C900" t="s">
        <v>341</v>
      </c>
      <c r="D900" t="s">
        <v>1014</v>
      </c>
      <c r="E900">
        <v>1</v>
      </c>
      <c r="F900">
        <v>15</v>
      </c>
      <c r="G900">
        <v>3.55</v>
      </c>
      <c r="H900" t="s">
        <v>1100</v>
      </c>
      <c r="I900" t="s">
        <v>1299</v>
      </c>
      <c r="J900" t="s">
        <v>1414</v>
      </c>
      <c r="K900" t="s">
        <v>1423</v>
      </c>
    </row>
    <row r="901" spans="1:11" x14ac:dyDescent="0.3">
      <c r="A901" t="s">
        <v>2327</v>
      </c>
      <c r="B901" s="2">
        <v>45618</v>
      </c>
      <c r="C901" t="s">
        <v>719</v>
      </c>
      <c r="D901" t="s">
        <v>1014</v>
      </c>
      <c r="E901">
        <v>7</v>
      </c>
      <c r="F901">
        <v>15</v>
      </c>
      <c r="G901">
        <v>4.03</v>
      </c>
      <c r="H901" t="s">
        <v>1105</v>
      </c>
      <c r="I901" t="s">
        <v>1304</v>
      </c>
      <c r="J901" t="s">
        <v>1414</v>
      </c>
      <c r="K901" t="s">
        <v>1427</v>
      </c>
    </row>
    <row r="902" spans="1:11" x14ac:dyDescent="0.3">
      <c r="A902" t="s">
        <v>2328</v>
      </c>
      <c r="B902" s="2">
        <v>45619</v>
      </c>
      <c r="C902" t="s">
        <v>646</v>
      </c>
      <c r="D902" t="s">
        <v>1013</v>
      </c>
      <c r="E902">
        <v>1</v>
      </c>
      <c r="F902">
        <v>25</v>
      </c>
      <c r="G902">
        <v>9.8800000000000008</v>
      </c>
      <c r="H902" t="s">
        <v>1064</v>
      </c>
      <c r="I902" t="s">
        <v>1263</v>
      </c>
      <c r="J902" t="s">
        <v>1414</v>
      </c>
      <c r="K902" t="s">
        <v>1423</v>
      </c>
    </row>
    <row r="903" spans="1:11" x14ac:dyDescent="0.3">
      <c r="A903" t="s">
        <v>2329</v>
      </c>
      <c r="B903" s="2">
        <v>45619</v>
      </c>
      <c r="C903" t="s">
        <v>651</v>
      </c>
      <c r="D903" t="s">
        <v>1013</v>
      </c>
      <c r="E903">
        <v>8</v>
      </c>
      <c r="F903">
        <v>25</v>
      </c>
      <c r="G903">
        <v>6.58</v>
      </c>
      <c r="H903" t="s">
        <v>1050</v>
      </c>
      <c r="I903" t="s">
        <v>1249</v>
      </c>
      <c r="J903" t="s">
        <v>1414</v>
      </c>
      <c r="K903" t="s">
        <v>1426</v>
      </c>
    </row>
    <row r="904" spans="1:11" x14ac:dyDescent="0.3">
      <c r="A904" t="s">
        <v>2330</v>
      </c>
      <c r="B904" s="2">
        <v>45619</v>
      </c>
      <c r="C904" t="s">
        <v>666</v>
      </c>
      <c r="D904" t="s">
        <v>1013</v>
      </c>
      <c r="E904">
        <v>8</v>
      </c>
      <c r="F904">
        <v>25</v>
      </c>
      <c r="G904">
        <v>6.56</v>
      </c>
      <c r="H904" t="s">
        <v>1194</v>
      </c>
      <c r="I904" t="s">
        <v>1393</v>
      </c>
      <c r="J904" t="s">
        <v>1416</v>
      </c>
      <c r="K904" t="s">
        <v>1420</v>
      </c>
    </row>
    <row r="905" spans="1:11" x14ac:dyDescent="0.3">
      <c r="A905" t="s">
        <v>2331</v>
      </c>
      <c r="B905" s="2">
        <v>45620</v>
      </c>
      <c r="C905" t="s">
        <v>693</v>
      </c>
      <c r="D905" t="s">
        <v>1015</v>
      </c>
      <c r="E905">
        <v>9</v>
      </c>
      <c r="F905">
        <v>10</v>
      </c>
      <c r="G905">
        <v>2.66</v>
      </c>
      <c r="H905" t="s">
        <v>1022</v>
      </c>
      <c r="I905" t="s">
        <v>1221</v>
      </c>
      <c r="J905" t="s">
        <v>1416</v>
      </c>
      <c r="K905" t="s">
        <v>1423</v>
      </c>
    </row>
    <row r="906" spans="1:11" x14ac:dyDescent="0.3">
      <c r="A906" t="s">
        <v>2332</v>
      </c>
      <c r="B906" s="2">
        <v>45622</v>
      </c>
      <c r="C906" t="s">
        <v>100</v>
      </c>
      <c r="D906" t="s">
        <v>1012</v>
      </c>
      <c r="E906">
        <v>1</v>
      </c>
      <c r="F906">
        <v>40</v>
      </c>
      <c r="G906">
        <v>10.130000000000001</v>
      </c>
      <c r="H906" t="s">
        <v>1084</v>
      </c>
      <c r="I906" t="s">
        <v>1283</v>
      </c>
      <c r="J906" t="s">
        <v>1414</v>
      </c>
      <c r="K906" t="s">
        <v>1422</v>
      </c>
    </row>
    <row r="907" spans="1:11" x14ac:dyDescent="0.3">
      <c r="A907" t="s">
        <v>2333</v>
      </c>
      <c r="B907" s="2">
        <v>45622</v>
      </c>
      <c r="C907" t="s">
        <v>156</v>
      </c>
      <c r="D907" t="s">
        <v>1014</v>
      </c>
      <c r="E907">
        <v>2</v>
      </c>
      <c r="F907">
        <v>15</v>
      </c>
      <c r="G907">
        <v>3.3</v>
      </c>
      <c r="H907" t="s">
        <v>1094</v>
      </c>
      <c r="I907" t="s">
        <v>1293</v>
      </c>
      <c r="J907" t="s">
        <v>1416</v>
      </c>
      <c r="K907" t="s">
        <v>1424</v>
      </c>
    </row>
    <row r="908" spans="1:11" x14ac:dyDescent="0.3">
      <c r="A908" t="s">
        <v>2334</v>
      </c>
      <c r="B908" s="2">
        <v>45622</v>
      </c>
      <c r="C908" t="s">
        <v>160</v>
      </c>
      <c r="D908" t="s">
        <v>1014</v>
      </c>
      <c r="E908">
        <v>6</v>
      </c>
      <c r="F908">
        <v>15</v>
      </c>
      <c r="G908">
        <v>5.45</v>
      </c>
      <c r="H908" t="s">
        <v>1111</v>
      </c>
      <c r="I908" t="s">
        <v>1310</v>
      </c>
      <c r="J908" t="s">
        <v>1416</v>
      </c>
      <c r="K908" t="s">
        <v>1419</v>
      </c>
    </row>
    <row r="909" spans="1:11" x14ac:dyDescent="0.3">
      <c r="A909" t="s">
        <v>2335</v>
      </c>
      <c r="B909" s="2">
        <v>45622</v>
      </c>
      <c r="C909" t="s">
        <v>325</v>
      </c>
      <c r="D909" t="s">
        <v>1012</v>
      </c>
      <c r="E909">
        <v>2</v>
      </c>
      <c r="F909">
        <v>40</v>
      </c>
      <c r="G909">
        <v>12.19</v>
      </c>
      <c r="H909" t="s">
        <v>1065</v>
      </c>
      <c r="I909" t="s">
        <v>1264</v>
      </c>
      <c r="J909" t="s">
        <v>1414</v>
      </c>
      <c r="K909" t="s">
        <v>1426</v>
      </c>
    </row>
    <row r="910" spans="1:11" x14ac:dyDescent="0.3">
      <c r="A910" t="s">
        <v>2336</v>
      </c>
      <c r="B910" s="2">
        <v>45622</v>
      </c>
      <c r="C910" t="s">
        <v>366</v>
      </c>
      <c r="D910" t="s">
        <v>1013</v>
      </c>
      <c r="E910">
        <v>2</v>
      </c>
      <c r="F910">
        <v>25</v>
      </c>
      <c r="G910">
        <v>6.17</v>
      </c>
      <c r="H910" t="s">
        <v>1159</v>
      </c>
      <c r="I910" t="s">
        <v>1358</v>
      </c>
      <c r="J910" t="s">
        <v>1414</v>
      </c>
      <c r="K910" t="s">
        <v>1425</v>
      </c>
    </row>
    <row r="911" spans="1:11" x14ac:dyDescent="0.3">
      <c r="A911" t="s">
        <v>2337</v>
      </c>
      <c r="B911" s="2">
        <v>45622</v>
      </c>
      <c r="C911" t="s">
        <v>764</v>
      </c>
      <c r="D911" t="s">
        <v>1013</v>
      </c>
      <c r="E911">
        <v>9</v>
      </c>
      <c r="F911">
        <v>25</v>
      </c>
      <c r="G911">
        <v>6.35</v>
      </c>
      <c r="H911" t="s">
        <v>1205</v>
      </c>
      <c r="I911" t="s">
        <v>1404</v>
      </c>
      <c r="J911" t="s">
        <v>1417</v>
      </c>
      <c r="K911" t="s">
        <v>1427</v>
      </c>
    </row>
    <row r="912" spans="1:11" x14ac:dyDescent="0.3">
      <c r="A912" t="s">
        <v>2338</v>
      </c>
      <c r="B912" s="2">
        <v>45623</v>
      </c>
      <c r="C912" t="s">
        <v>241</v>
      </c>
      <c r="D912" t="s">
        <v>1014</v>
      </c>
      <c r="E912">
        <v>2</v>
      </c>
      <c r="G912">
        <v>4.1500000000000004</v>
      </c>
      <c r="H912" t="s">
        <v>1152</v>
      </c>
      <c r="I912" t="s">
        <v>1351</v>
      </c>
      <c r="J912" t="s">
        <v>1416</v>
      </c>
      <c r="K912" t="s">
        <v>1419</v>
      </c>
    </row>
    <row r="913" spans="1:11" x14ac:dyDescent="0.3">
      <c r="A913" t="s">
        <v>2339</v>
      </c>
      <c r="B913" s="2">
        <v>45623</v>
      </c>
      <c r="C913" t="s">
        <v>401</v>
      </c>
      <c r="D913" t="s">
        <v>1013</v>
      </c>
      <c r="E913">
        <v>3</v>
      </c>
      <c r="F913">
        <v>25</v>
      </c>
      <c r="G913">
        <v>9.27</v>
      </c>
      <c r="H913" t="s">
        <v>1073</v>
      </c>
      <c r="I913" t="s">
        <v>1272</v>
      </c>
      <c r="J913" t="s">
        <v>1417</v>
      </c>
      <c r="K913" t="s">
        <v>1423</v>
      </c>
    </row>
    <row r="914" spans="1:11" x14ac:dyDescent="0.3">
      <c r="A914" t="s">
        <v>2340</v>
      </c>
      <c r="B914" s="2">
        <v>45623</v>
      </c>
      <c r="C914" t="s">
        <v>408</v>
      </c>
      <c r="D914" t="s">
        <v>1011</v>
      </c>
      <c r="E914">
        <v>4</v>
      </c>
      <c r="F914">
        <v>12</v>
      </c>
      <c r="G914">
        <v>4.3899999999999997</v>
      </c>
      <c r="H914" t="s">
        <v>1102</v>
      </c>
      <c r="I914" t="s">
        <v>1301</v>
      </c>
      <c r="J914" t="s">
        <v>1414</v>
      </c>
      <c r="K914" t="s">
        <v>1421</v>
      </c>
    </row>
    <row r="915" spans="1:11" x14ac:dyDescent="0.3">
      <c r="A915" t="s">
        <v>2341</v>
      </c>
      <c r="B915" s="2">
        <v>45623</v>
      </c>
      <c r="C915" t="s">
        <v>668</v>
      </c>
      <c r="D915" t="s">
        <v>1013</v>
      </c>
      <c r="E915">
        <v>10</v>
      </c>
      <c r="F915">
        <v>25</v>
      </c>
      <c r="G915">
        <v>9.83</v>
      </c>
      <c r="H915" t="s">
        <v>1108</v>
      </c>
      <c r="I915" t="s">
        <v>1307</v>
      </c>
      <c r="J915" t="s">
        <v>1416</v>
      </c>
      <c r="K915" t="s">
        <v>1423</v>
      </c>
    </row>
    <row r="916" spans="1:11" x14ac:dyDescent="0.3">
      <c r="A916" t="s">
        <v>2342</v>
      </c>
      <c r="B916" s="2">
        <v>45623</v>
      </c>
      <c r="C916" t="s">
        <v>807</v>
      </c>
      <c r="D916" t="s">
        <v>1011</v>
      </c>
      <c r="E916">
        <v>2</v>
      </c>
      <c r="F916">
        <v>12</v>
      </c>
      <c r="G916">
        <v>3.46</v>
      </c>
      <c r="H916" t="s">
        <v>1070</v>
      </c>
      <c r="I916" t="s">
        <v>1269</v>
      </c>
      <c r="J916" t="s">
        <v>1416</v>
      </c>
      <c r="K916" t="s">
        <v>1422</v>
      </c>
    </row>
    <row r="917" spans="1:11" x14ac:dyDescent="0.3">
      <c r="A917" t="s">
        <v>2343</v>
      </c>
      <c r="B917" s="2">
        <v>45624</v>
      </c>
      <c r="C917" t="s">
        <v>198</v>
      </c>
      <c r="D917" t="s">
        <v>1013</v>
      </c>
      <c r="E917">
        <v>2</v>
      </c>
      <c r="F917">
        <v>25</v>
      </c>
      <c r="G917">
        <v>7.66</v>
      </c>
      <c r="H917" t="s">
        <v>1139</v>
      </c>
      <c r="I917" t="s">
        <v>1338</v>
      </c>
      <c r="J917" t="s">
        <v>1414</v>
      </c>
      <c r="K917" t="s">
        <v>1423</v>
      </c>
    </row>
    <row r="918" spans="1:11" x14ac:dyDescent="0.3">
      <c r="A918" t="s">
        <v>2344</v>
      </c>
      <c r="B918" s="2">
        <v>45625</v>
      </c>
      <c r="C918" t="s">
        <v>458</v>
      </c>
      <c r="D918" t="s">
        <v>1015</v>
      </c>
      <c r="E918">
        <v>10</v>
      </c>
      <c r="F918">
        <v>10</v>
      </c>
      <c r="G918">
        <v>2.0299999999999998</v>
      </c>
      <c r="H918" t="s">
        <v>1057</v>
      </c>
      <c r="I918" t="s">
        <v>1256</v>
      </c>
      <c r="J918" t="s">
        <v>1416</v>
      </c>
      <c r="K918" t="s">
        <v>1426</v>
      </c>
    </row>
    <row r="919" spans="1:11" x14ac:dyDescent="0.3">
      <c r="A919" t="s">
        <v>2345</v>
      </c>
      <c r="B919" s="2">
        <v>45625</v>
      </c>
      <c r="C919" t="s">
        <v>564</v>
      </c>
      <c r="D919" t="s">
        <v>1015</v>
      </c>
      <c r="E919">
        <v>10</v>
      </c>
      <c r="F919">
        <v>10</v>
      </c>
      <c r="G919">
        <v>3.83</v>
      </c>
      <c r="H919" t="s">
        <v>1153</v>
      </c>
      <c r="I919" t="s">
        <v>1352</v>
      </c>
      <c r="J919" t="s">
        <v>1417</v>
      </c>
      <c r="K919" t="s">
        <v>1423</v>
      </c>
    </row>
    <row r="920" spans="1:11" x14ac:dyDescent="0.3">
      <c r="A920" t="s">
        <v>2346</v>
      </c>
      <c r="B920" s="2">
        <v>45625</v>
      </c>
      <c r="C920" t="s">
        <v>655</v>
      </c>
      <c r="D920" t="s">
        <v>1013</v>
      </c>
      <c r="E920">
        <v>2</v>
      </c>
      <c r="F920">
        <v>25</v>
      </c>
      <c r="G920">
        <v>7.63</v>
      </c>
      <c r="H920" t="s">
        <v>1133</v>
      </c>
      <c r="I920" t="s">
        <v>1332</v>
      </c>
      <c r="J920" t="s">
        <v>1415</v>
      </c>
      <c r="K920" t="s">
        <v>1426</v>
      </c>
    </row>
    <row r="921" spans="1:11" x14ac:dyDescent="0.3">
      <c r="A921" t="s">
        <v>2347</v>
      </c>
      <c r="B921" s="2">
        <v>45625</v>
      </c>
      <c r="C921" t="s">
        <v>660</v>
      </c>
      <c r="D921" t="s">
        <v>1014</v>
      </c>
      <c r="E921">
        <v>4</v>
      </c>
      <c r="F921">
        <v>15</v>
      </c>
      <c r="G921">
        <v>4.93</v>
      </c>
      <c r="H921" t="s">
        <v>1170</v>
      </c>
      <c r="I921" t="s">
        <v>1369</v>
      </c>
      <c r="J921" t="s">
        <v>1414</v>
      </c>
      <c r="K921" t="s">
        <v>1421</v>
      </c>
    </row>
    <row r="922" spans="1:11" x14ac:dyDescent="0.3">
      <c r="A922" t="s">
        <v>2348</v>
      </c>
      <c r="B922" s="2">
        <v>45627</v>
      </c>
      <c r="C922" t="s">
        <v>215</v>
      </c>
      <c r="D922" t="s">
        <v>1013</v>
      </c>
      <c r="E922">
        <v>8</v>
      </c>
      <c r="F922">
        <v>25</v>
      </c>
      <c r="G922">
        <v>7.07</v>
      </c>
      <c r="H922" t="s">
        <v>1106</v>
      </c>
      <c r="I922" t="s">
        <v>1305</v>
      </c>
      <c r="J922" t="s">
        <v>1414</v>
      </c>
      <c r="K922" t="s">
        <v>1419</v>
      </c>
    </row>
    <row r="923" spans="1:11" x14ac:dyDescent="0.3">
      <c r="A923" t="s">
        <v>2349</v>
      </c>
      <c r="B923" s="2">
        <v>45627</v>
      </c>
      <c r="C923" t="s">
        <v>723</v>
      </c>
      <c r="D923" t="s">
        <v>1011</v>
      </c>
      <c r="E923">
        <v>9</v>
      </c>
      <c r="F923">
        <v>12</v>
      </c>
      <c r="G923">
        <v>2.78</v>
      </c>
      <c r="H923" t="s">
        <v>1157</v>
      </c>
      <c r="I923" t="s">
        <v>1356</v>
      </c>
      <c r="J923" t="s">
        <v>1416</v>
      </c>
      <c r="K923" t="s">
        <v>1422</v>
      </c>
    </row>
    <row r="924" spans="1:11" x14ac:dyDescent="0.3">
      <c r="A924" t="s">
        <v>2350</v>
      </c>
      <c r="B924" s="2">
        <v>45627</v>
      </c>
      <c r="C924" t="s">
        <v>734</v>
      </c>
      <c r="D924" t="s">
        <v>1012</v>
      </c>
      <c r="E924">
        <v>3</v>
      </c>
      <c r="F924">
        <v>40</v>
      </c>
      <c r="G924">
        <v>15.33</v>
      </c>
      <c r="H924" t="s">
        <v>1101</v>
      </c>
      <c r="I924" t="s">
        <v>1300</v>
      </c>
      <c r="J924" t="s">
        <v>1414</v>
      </c>
      <c r="K924" t="s">
        <v>1418</v>
      </c>
    </row>
    <row r="925" spans="1:11" x14ac:dyDescent="0.3">
      <c r="A925" t="s">
        <v>2351</v>
      </c>
      <c r="B925" s="2">
        <v>45628</v>
      </c>
      <c r="C925" t="s">
        <v>661</v>
      </c>
      <c r="D925" t="s">
        <v>1011</v>
      </c>
      <c r="E925">
        <v>1</v>
      </c>
      <c r="F925">
        <v>12</v>
      </c>
      <c r="G925">
        <v>4.46</v>
      </c>
      <c r="H925" t="s">
        <v>1067</v>
      </c>
      <c r="I925" t="s">
        <v>1266</v>
      </c>
      <c r="J925" t="s">
        <v>1416</v>
      </c>
      <c r="K925" t="s">
        <v>1422</v>
      </c>
    </row>
    <row r="926" spans="1:11" x14ac:dyDescent="0.3">
      <c r="A926" t="s">
        <v>2352</v>
      </c>
      <c r="B926" s="2">
        <v>45629</v>
      </c>
      <c r="C926" t="s">
        <v>68</v>
      </c>
      <c r="D926" t="s">
        <v>1014</v>
      </c>
      <c r="E926">
        <v>10</v>
      </c>
      <c r="F926">
        <v>15</v>
      </c>
      <c r="G926">
        <v>3.12</v>
      </c>
      <c r="H926" t="s">
        <v>1063</v>
      </c>
      <c r="I926" t="s">
        <v>1262</v>
      </c>
      <c r="J926" t="s">
        <v>1414</v>
      </c>
      <c r="K926" t="s">
        <v>1423</v>
      </c>
    </row>
    <row r="927" spans="1:11" x14ac:dyDescent="0.3">
      <c r="A927" t="s">
        <v>2353</v>
      </c>
      <c r="B927" s="2">
        <v>45629</v>
      </c>
      <c r="C927" t="s">
        <v>176</v>
      </c>
      <c r="D927" t="s">
        <v>1013</v>
      </c>
      <c r="E927">
        <v>5</v>
      </c>
      <c r="F927">
        <v>25</v>
      </c>
      <c r="G927">
        <v>5.22</v>
      </c>
      <c r="H927" t="s">
        <v>1129</v>
      </c>
      <c r="I927" t="s">
        <v>1328</v>
      </c>
      <c r="J927" t="s">
        <v>1415</v>
      </c>
      <c r="K927" t="s">
        <v>1426</v>
      </c>
    </row>
    <row r="928" spans="1:11" x14ac:dyDescent="0.3">
      <c r="A928" t="s">
        <v>2354</v>
      </c>
      <c r="B928" s="2">
        <v>45630</v>
      </c>
      <c r="C928" t="s">
        <v>852</v>
      </c>
      <c r="D928" t="s">
        <v>1013</v>
      </c>
      <c r="E928">
        <v>2</v>
      </c>
      <c r="F928">
        <v>25</v>
      </c>
      <c r="G928">
        <v>7.12</v>
      </c>
      <c r="H928" t="s">
        <v>1096</v>
      </c>
      <c r="I928" t="s">
        <v>1295</v>
      </c>
      <c r="J928" t="s">
        <v>1415</v>
      </c>
      <c r="K928" t="s">
        <v>1420</v>
      </c>
    </row>
    <row r="929" spans="1:11" x14ac:dyDescent="0.3">
      <c r="A929" t="s">
        <v>2355</v>
      </c>
      <c r="B929" s="2">
        <v>45631</v>
      </c>
      <c r="C929" t="s">
        <v>30</v>
      </c>
      <c r="D929" t="s">
        <v>1011</v>
      </c>
      <c r="E929">
        <v>4</v>
      </c>
      <c r="G929">
        <v>4.01</v>
      </c>
      <c r="H929" t="s">
        <v>1033</v>
      </c>
      <c r="I929" t="s">
        <v>1232</v>
      </c>
      <c r="J929" t="s">
        <v>1414</v>
      </c>
      <c r="K929" t="s">
        <v>1426</v>
      </c>
    </row>
    <row r="930" spans="1:11" x14ac:dyDescent="0.3">
      <c r="A930" t="s">
        <v>2356</v>
      </c>
      <c r="B930" s="2">
        <v>45631</v>
      </c>
      <c r="C930" t="s">
        <v>698</v>
      </c>
      <c r="D930" t="s">
        <v>1012</v>
      </c>
      <c r="E930">
        <v>8</v>
      </c>
      <c r="F930">
        <v>40</v>
      </c>
      <c r="G930">
        <v>8.52</v>
      </c>
      <c r="H930" t="s">
        <v>1093</v>
      </c>
      <c r="I930" t="s">
        <v>1292</v>
      </c>
      <c r="J930" t="s">
        <v>1414</v>
      </c>
      <c r="K930" t="s">
        <v>1418</v>
      </c>
    </row>
    <row r="931" spans="1:11" x14ac:dyDescent="0.3">
      <c r="A931" t="s">
        <v>2357</v>
      </c>
      <c r="B931" s="2">
        <v>45631</v>
      </c>
      <c r="C931" t="s">
        <v>791</v>
      </c>
      <c r="D931" t="s">
        <v>1013</v>
      </c>
      <c r="E931">
        <v>10</v>
      </c>
      <c r="F931">
        <v>25</v>
      </c>
      <c r="G931">
        <v>6.39</v>
      </c>
      <c r="H931" t="s">
        <v>1038</v>
      </c>
      <c r="I931" t="s">
        <v>1237</v>
      </c>
      <c r="J931" t="s">
        <v>1416</v>
      </c>
      <c r="K931" t="s">
        <v>1425</v>
      </c>
    </row>
    <row r="932" spans="1:11" x14ac:dyDescent="0.3">
      <c r="A932" t="s">
        <v>2358</v>
      </c>
      <c r="B932" s="2">
        <v>45631</v>
      </c>
      <c r="C932" t="s">
        <v>980</v>
      </c>
      <c r="D932" t="s">
        <v>1013</v>
      </c>
      <c r="E932">
        <v>6</v>
      </c>
      <c r="F932">
        <v>25</v>
      </c>
      <c r="G932">
        <v>7.8</v>
      </c>
      <c r="H932" t="s">
        <v>1077</v>
      </c>
      <c r="I932" t="s">
        <v>1276</v>
      </c>
      <c r="J932" t="s">
        <v>1416</v>
      </c>
      <c r="K932" t="s">
        <v>1420</v>
      </c>
    </row>
    <row r="933" spans="1:11" x14ac:dyDescent="0.3">
      <c r="A933" t="s">
        <v>2359</v>
      </c>
      <c r="B933" s="2">
        <v>45631</v>
      </c>
      <c r="C933" t="s">
        <v>986</v>
      </c>
      <c r="D933" t="s">
        <v>1012</v>
      </c>
      <c r="E933">
        <v>4</v>
      </c>
      <c r="F933">
        <v>40</v>
      </c>
      <c r="G933">
        <v>8.2899999999999991</v>
      </c>
      <c r="H933" t="s">
        <v>1186</v>
      </c>
      <c r="I933" t="s">
        <v>1385</v>
      </c>
      <c r="J933" t="s">
        <v>1416</v>
      </c>
      <c r="K933" t="s">
        <v>1422</v>
      </c>
    </row>
    <row r="934" spans="1:11" x14ac:dyDescent="0.3">
      <c r="A934" t="s">
        <v>2360</v>
      </c>
      <c r="B934" s="2">
        <v>45632</v>
      </c>
      <c r="C934" t="s">
        <v>300</v>
      </c>
      <c r="D934" t="s">
        <v>1015</v>
      </c>
      <c r="E934">
        <v>10</v>
      </c>
      <c r="F934">
        <v>10</v>
      </c>
      <c r="G934">
        <v>3.14</v>
      </c>
      <c r="H934" t="s">
        <v>1169</v>
      </c>
      <c r="I934" t="s">
        <v>1368</v>
      </c>
      <c r="J934" t="s">
        <v>1414</v>
      </c>
      <c r="K934" t="s">
        <v>1421</v>
      </c>
    </row>
    <row r="935" spans="1:11" x14ac:dyDescent="0.3">
      <c r="A935" t="s">
        <v>2361</v>
      </c>
      <c r="B935" s="2">
        <v>45632</v>
      </c>
      <c r="C935" t="s">
        <v>370</v>
      </c>
      <c r="D935" t="s">
        <v>1013</v>
      </c>
      <c r="E935">
        <v>3</v>
      </c>
      <c r="F935">
        <v>25</v>
      </c>
      <c r="G935">
        <v>8.4700000000000006</v>
      </c>
      <c r="H935" t="s">
        <v>1179</v>
      </c>
      <c r="I935" t="s">
        <v>1378</v>
      </c>
      <c r="J935" t="s">
        <v>1416</v>
      </c>
      <c r="K935" t="s">
        <v>1422</v>
      </c>
    </row>
    <row r="936" spans="1:11" x14ac:dyDescent="0.3">
      <c r="A936" t="s">
        <v>2362</v>
      </c>
      <c r="B936" s="2">
        <v>45632</v>
      </c>
      <c r="C936" t="s">
        <v>451</v>
      </c>
      <c r="D936" t="s">
        <v>1012</v>
      </c>
      <c r="E936">
        <v>9</v>
      </c>
      <c r="F936">
        <v>40</v>
      </c>
      <c r="G936">
        <v>14.84</v>
      </c>
      <c r="H936" t="s">
        <v>1121</v>
      </c>
      <c r="I936" t="s">
        <v>1320</v>
      </c>
      <c r="J936" t="s">
        <v>1414</v>
      </c>
      <c r="K936" t="s">
        <v>1418</v>
      </c>
    </row>
    <row r="937" spans="1:11" x14ac:dyDescent="0.3">
      <c r="A937" t="s">
        <v>2363</v>
      </c>
      <c r="B937" s="2">
        <v>45633</v>
      </c>
      <c r="C937" t="s">
        <v>271</v>
      </c>
      <c r="D937" t="s">
        <v>1015</v>
      </c>
      <c r="E937">
        <v>6</v>
      </c>
      <c r="F937">
        <v>10</v>
      </c>
      <c r="G937">
        <v>3.49</v>
      </c>
      <c r="H937" t="s">
        <v>1095</v>
      </c>
      <c r="I937" t="s">
        <v>1294</v>
      </c>
      <c r="J937" t="s">
        <v>1414</v>
      </c>
      <c r="K937" t="s">
        <v>1421</v>
      </c>
    </row>
    <row r="938" spans="1:11" x14ac:dyDescent="0.3">
      <c r="A938" t="s">
        <v>2364</v>
      </c>
      <c r="B938" s="2">
        <v>45633</v>
      </c>
      <c r="C938" t="s">
        <v>702</v>
      </c>
      <c r="D938" t="s">
        <v>1014</v>
      </c>
      <c r="E938">
        <v>2</v>
      </c>
      <c r="F938">
        <v>15</v>
      </c>
      <c r="G938">
        <v>5.61</v>
      </c>
      <c r="H938" t="s">
        <v>1112</v>
      </c>
      <c r="I938" t="s">
        <v>1311</v>
      </c>
      <c r="J938" t="s">
        <v>1414</v>
      </c>
      <c r="K938" t="s">
        <v>1418</v>
      </c>
    </row>
    <row r="939" spans="1:11" x14ac:dyDescent="0.3">
      <c r="A939" t="s">
        <v>2365</v>
      </c>
      <c r="B939" s="2">
        <v>45633</v>
      </c>
      <c r="C939" t="s">
        <v>999</v>
      </c>
      <c r="D939" t="s">
        <v>1013</v>
      </c>
      <c r="E939">
        <v>7</v>
      </c>
      <c r="G939">
        <v>7.45</v>
      </c>
      <c r="H939" t="s">
        <v>1047</v>
      </c>
      <c r="I939" t="s">
        <v>1246</v>
      </c>
      <c r="J939" t="s">
        <v>1414</v>
      </c>
      <c r="K939" t="s">
        <v>1420</v>
      </c>
    </row>
    <row r="940" spans="1:11" x14ac:dyDescent="0.3">
      <c r="A940" t="s">
        <v>2366</v>
      </c>
      <c r="B940" s="2">
        <v>45635</v>
      </c>
      <c r="C940" t="s">
        <v>536</v>
      </c>
      <c r="D940" t="s">
        <v>1012</v>
      </c>
      <c r="E940">
        <v>3</v>
      </c>
      <c r="F940">
        <v>40</v>
      </c>
      <c r="G940">
        <v>13.88</v>
      </c>
      <c r="H940" t="s">
        <v>1200</v>
      </c>
      <c r="I940" t="s">
        <v>1399</v>
      </c>
      <c r="J940" t="s">
        <v>1414</v>
      </c>
      <c r="K940" t="s">
        <v>1426</v>
      </c>
    </row>
    <row r="941" spans="1:11" x14ac:dyDescent="0.3">
      <c r="A941" t="s">
        <v>2367</v>
      </c>
      <c r="B941" s="2">
        <v>45635</v>
      </c>
      <c r="C941" t="s">
        <v>898</v>
      </c>
      <c r="D941" t="s">
        <v>1012</v>
      </c>
      <c r="E941">
        <v>10</v>
      </c>
      <c r="F941">
        <v>40</v>
      </c>
      <c r="G941">
        <v>10.5</v>
      </c>
      <c r="H941" t="s">
        <v>1072</v>
      </c>
      <c r="I941" t="s">
        <v>1271</v>
      </c>
      <c r="J941" t="s">
        <v>1414</v>
      </c>
      <c r="K941" t="s">
        <v>1425</v>
      </c>
    </row>
    <row r="942" spans="1:11" x14ac:dyDescent="0.3">
      <c r="A942" t="s">
        <v>2368</v>
      </c>
      <c r="B942" s="2">
        <v>45636</v>
      </c>
      <c r="C942" t="s">
        <v>124</v>
      </c>
      <c r="D942" t="s">
        <v>1014</v>
      </c>
      <c r="E942">
        <v>3</v>
      </c>
      <c r="F942">
        <v>15</v>
      </c>
      <c r="G942">
        <v>3.32</v>
      </c>
      <c r="H942" t="s">
        <v>1103</v>
      </c>
      <c r="I942" t="s">
        <v>1302</v>
      </c>
      <c r="J942" t="s">
        <v>1414</v>
      </c>
      <c r="K942" t="s">
        <v>1419</v>
      </c>
    </row>
    <row r="943" spans="1:11" x14ac:dyDescent="0.3">
      <c r="A943" t="s">
        <v>2369</v>
      </c>
      <c r="B943" s="2">
        <v>45636</v>
      </c>
      <c r="C943" t="s">
        <v>298</v>
      </c>
      <c r="D943" t="s">
        <v>1012</v>
      </c>
      <c r="E943">
        <v>10</v>
      </c>
      <c r="F943">
        <v>40</v>
      </c>
      <c r="G943">
        <v>11.45</v>
      </c>
      <c r="H943" t="s">
        <v>1100</v>
      </c>
      <c r="I943" t="s">
        <v>1299</v>
      </c>
      <c r="J943" t="s">
        <v>1415</v>
      </c>
      <c r="K943" t="s">
        <v>1425</v>
      </c>
    </row>
    <row r="944" spans="1:11" x14ac:dyDescent="0.3">
      <c r="A944" t="s">
        <v>2370</v>
      </c>
      <c r="B944" s="2">
        <v>45637</v>
      </c>
      <c r="C944" t="s">
        <v>98</v>
      </c>
      <c r="D944" t="s">
        <v>1013</v>
      </c>
      <c r="E944">
        <v>10</v>
      </c>
      <c r="F944">
        <v>25</v>
      </c>
      <c r="G944">
        <v>9.69</v>
      </c>
      <c r="H944" t="s">
        <v>1083</v>
      </c>
      <c r="I944" t="s">
        <v>1282</v>
      </c>
      <c r="J944" t="s">
        <v>1414</v>
      </c>
      <c r="K944" t="s">
        <v>1419</v>
      </c>
    </row>
    <row r="945" spans="1:11" x14ac:dyDescent="0.3">
      <c r="A945" t="s">
        <v>2371</v>
      </c>
      <c r="B945" s="2">
        <v>45637</v>
      </c>
      <c r="C945" t="s">
        <v>369</v>
      </c>
      <c r="D945" t="s">
        <v>1011</v>
      </c>
      <c r="E945">
        <v>9</v>
      </c>
      <c r="F945">
        <v>12</v>
      </c>
      <c r="G945">
        <v>3.65</v>
      </c>
      <c r="H945" t="s">
        <v>1171</v>
      </c>
      <c r="I945" t="s">
        <v>1370</v>
      </c>
      <c r="J945" t="s">
        <v>1415</v>
      </c>
      <c r="K945" t="s">
        <v>1418</v>
      </c>
    </row>
    <row r="946" spans="1:11" x14ac:dyDescent="0.3">
      <c r="A946" t="s">
        <v>2372</v>
      </c>
      <c r="B946" s="2">
        <v>45637</v>
      </c>
      <c r="C946" t="s">
        <v>529</v>
      </c>
      <c r="D946" t="s">
        <v>1013</v>
      </c>
      <c r="E946">
        <v>5</v>
      </c>
      <c r="F946">
        <v>25</v>
      </c>
      <c r="G946">
        <v>8.9600000000000009</v>
      </c>
      <c r="H946" t="s">
        <v>1179</v>
      </c>
      <c r="I946" t="s">
        <v>1378</v>
      </c>
      <c r="J946" t="s">
        <v>1414</v>
      </c>
      <c r="K946" t="s">
        <v>1422</v>
      </c>
    </row>
    <row r="947" spans="1:11" x14ac:dyDescent="0.3">
      <c r="A947" t="s">
        <v>2373</v>
      </c>
      <c r="B947" s="2">
        <v>45637</v>
      </c>
      <c r="C947" t="s">
        <v>674</v>
      </c>
      <c r="D947" t="s">
        <v>1013</v>
      </c>
      <c r="E947">
        <v>4</v>
      </c>
      <c r="F947">
        <v>25</v>
      </c>
      <c r="G947">
        <v>9.9499999999999993</v>
      </c>
      <c r="H947" t="s">
        <v>1052</v>
      </c>
      <c r="I947" t="s">
        <v>1251</v>
      </c>
      <c r="J947" t="s">
        <v>1414</v>
      </c>
      <c r="K947" t="s">
        <v>1422</v>
      </c>
    </row>
    <row r="948" spans="1:11" x14ac:dyDescent="0.3">
      <c r="A948" t="s">
        <v>2374</v>
      </c>
      <c r="B948" s="2">
        <v>45637</v>
      </c>
      <c r="C948" t="s">
        <v>707</v>
      </c>
      <c r="D948" t="s">
        <v>1011</v>
      </c>
      <c r="E948">
        <v>3</v>
      </c>
      <c r="F948">
        <v>12</v>
      </c>
      <c r="G948">
        <v>4.3899999999999997</v>
      </c>
      <c r="H948" t="s">
        <v>1129</v>
      </c>
      <c r="I948" t="s">
        <v>1328</v>
      </c>
      <c r="J948" t="s">
        <v>1416</v>
      </c>
      <c r="K948" t="s">
        <v>1422</v>
      </c>
    </row>
    <row r="949" spans="1:11" x14ac:dyDescent="0.3">
      <c r="A949" t="s">
        <v>2375</v>
      </c>
      <c r="B949" s="2">
        <v>45638</v>
      </c>
      <c r="C949" t="s">
        <v>24</v>
      </c>
      <c r="D949" t="s">
        <v>1013</v>
      </c>
      <c r="E949">
        <v>5</v>
      </c>
      <c r="F949">
        <v>25</v>
      </c>
      <c r="G949">
        <v>9.1199999999999992</v>
      </c>
      <c r="H949" t="s">
        <v>1028</v>
      </c>
      <c r="I949" t="s">
        <v>1227</v>
      </c>
      <c r="J949" t="s">
        <v>1414</v>
      </c>
      <c r="K949" t="s">
        <v>1427</v>
      </c>
    </row>
    <row r="950" spans="1:11" x14ac:dyDescent="0.3">
      <c r="A950" t="s">
        <v>2376</v>
      </c>
      <c r="B950" s="2">
        <v>45638</v>
      </c>
      <c r="C950" t="s">
        <v>571</v>
      </c>
      <c r="D950" t="s">
        <v>1015</v>
      </c>
      <c r="E950">
        <v>5</v>
      </c>
      <c r="F950">
        <v>10</v>
      </c>
      <c r="G950">
        <v>2.04</v>
      </c>
      <c r="H950" t="s">
        <v>1152</v>
      </c>
      <c r="I950" t="s">
        <v>1351</v>
      </c>
      <c r="J950" t="s">
        <v>1414</v>
      </c>
      <c r="K950" t="s">
        <v>1418</v>
      </c>
    </row>
    <row r="951" spans="1:11" x14ac:dyDescent="0.3">
      <c r="A951" t="s">
        <v>2377</v>
      </c>
      <c r="B951" s="2">
        <v>45639</v>
      </c>
      <c r="C951" t="s">
        <v>244</v>
      </c>
      <c r="D951" t="s">
        <v>1014</v>
      </c>
      <c r="E951">
        <v>5</v>
      </c>
      <c r="F951">
        <v>15</v>
      </c>
      <c r="G951">
        <v>5.67</v>
      </c>
      <c r="H951" t="s">
        <v>1154</v>
      </c>
      <c r="I951" t="s">
        <v>1353</v>
      </c>
      <c r="J951" t="s">
        <v>1414</v>
      </c>
      <c r="K951" t="s">
        <v>1420</v>
      </c>
    </row>
    <row r="952" spans="1:11" x14ac:dyDescent="0.3">
      <c r="A952" t="s">
        <v>2378</v>
      </c>
      <c r="B952" s="2">
        <v>45639</v>
      </c>
      <c r="C952" t="s">
        <v>355</v>
      </c>
      <c r="D952" t="s">
        <v>1014</v>
      </c>
      <c r="E952">
        <v>1</v>
      </c>
      <c r="F952">
        <v>15</v>
      </c>
      <c r="G952">
        <v>5.36</v>
      </c>
      <c r="H952" t="s">
        <v>1151</v>
      </c>
      <c r="I952" t="s">
        <v>1350</v>
      </c>
      <c r="J952" t="s">
        <v>1417</v>
      </c>
      <c r="K952" t="s">
        <v>1424</v>
      </c>
    </row>
    <row r="953" spans="1:11" x14ac:dyDescent="0.3">
      <c r="A953" t="s">
        <v>2379</v>
      </c>
      <c r="B953" s="2">
        <v>45640</v>
      </c>
      <c r="C953" t="s">
        <v>439</v>
      </c>
      <c r="D953" t="s">
        <v>1014</v>
      </c>
      <c r="E953">
        <v>5</v>
      </c>
      <c r="F953">
        <v>15</v>
      </c>
      <c r="G953">
        <v>3.45</v>
      </c>
      <c r="H953" t="s">
        <v>1063</v>
      </c>
      <c r="I953" t="s">
        <v>1262</v>
      </c>
      <c r="J953" t="s">
        <v>1414</v>
      </c>
      <c r="K953" t="s">
        <v>1424</v>
      </c>
    </row>
    <row r="954" spans="1:11" x14ac:dyDescent="0.3">
      <c r="A954" t="s">
        <v>2380</v>
      </c>
      <c r="B954" s="2">
        <v>45641</v>
      </c>
      <c r="C954" t="s">
        <v>293</v>
      </c>
      <c r="D954" t="s">
        <v>1011</v>
      </c>
      <c r="E954">
        <v>9</v>
      </c>
      <c r="F954">
        <v>12</v>
      </c>
      <c r="G954">
        <v>3.54</v>
      </c>
      <c r="H954" t="s">
        <v>1149</v>
      </c>
      <c r="I954" t="s">
        <v>1348</v>
      </c>
      <c r="J954" t="s">
        <v>1414</v>
      </c>
      <c r="K954" t="s">
        <v>1421</v>
      </c>
    </row>
    <row r="955" spans="1:11" x14ac:dyDescent="0.3">
      <c r="A955" t="s">
        <v>2381</v>
      </c>
      <c r="B955" s="2">
        <v>45641</v>
      </c>
      <c r="C955" t="s">
        <v>379</v>
      </c>
      <c r="D955" t="s">
        <v>1011</v>
      </c>
      <c r="E955">
        <v>5</v>
      </c>
      <c r="F955">
        <v>12</v>
      </c>
      <c r="G955">
        <v>4.01</v>
      </c>
      <c r="H955" t="s">
        <v>1037</v>
      </c>
      <c r="I955" t="s">
        <v>1236</v>
      </c>
      <c r="J955" t="s">
        <v>1414</v>
      </c>
      <c r="K955" t="s">
        <v>1424</v>
      </c>
    </row>
    <row r="956" spans="1:11" x14ac:dyDescent="0.3">
      <c r="A956" t="s">
        <v>2382</v>
      </c>
      <c r="B956" s="2">
        <v>45641</v>
      </c>
      <c r="C956" t="s">
        <v>497</v>
      </c>
      <c r="D956" t="s">
        <v>1012</v>
      </c>
      <c r="E956">
        <v>10</v>
      </c>
      <c r="F956">
        <v>40</v>
      </c>
      <c r="G956">
        <v>15.7</v>
      </c>
      <c r="H956" t="s">
        <v>1032</v>
      </c>
      <c r="I956" t="s">
        <v>1231</v>
      </c>
      <c r="J956" t="s">
        <v>1416</v>
      </c>
      <c r="K956" t="s">
        <v>1422</v>
      </c>
    </row>
    <row r="957" spans="1:11" x14ac:dyDescent="0.3">
      <c r="A957" t="s">
        <v>2383</v>
      </c>
      <c r="B957" s="2">
        <v>45641</v>
      </c>
      <c r="C957" t="s">
        <v>542</v>
      </c>
      <c r="D957" t="s">
        <v>1012</v>
      </c>
      <c r="E957">
        <v>3</v>
      </c>
      <c r="F957">
        <v>40</v>
      </c>
      <c r="G957">
        <v>12.54</v>
      </c>
      <c r="H957" t="s">
        <v>1091</v>
      </c>
      <c r="I957" t="s">
        <v>1290</v>
      </c>
      <c r="J957" t="s">
        <v>1414</v>
      </c>
      <c r="K957" t="s">
        <v>1422</v>
      </c>
    </row>
    <row r="958" spans="1:11" x14ac:dyDescent="0.3">
      <c r="A958" t="s">
        <v>2384</v>
      </c>
      <c r="B958" s="2">
        <v>45641</v>
      </c>
      <c r="C958" t="s">
        <v>771</v>
      </c>
      <c r="D958" t="s">
        <v>1013</v>
      </c>
      <c r="E958">
        <v>5</v>
      </c>
      <c r="F958">
        <v>25</v>
      </c>
      <c r="G958">
        <v>8.98</v>
      </c>
      <c r="H958" t="s">
        <v>1113</v>
      </c>
      <c r="I958" t="s">
        <v>1312</v>
      </c>
      <c r="J958" t="s">
        <v>1415</v>
      </c>
      <c r="K958" t="s">
        <v>1418</v>
      </c>
    </row>
    <row r="959" spans="1:11" x14ac:dyDescent="0.3">
      <c r="A959" t="s">
        <v>2385</v>
      </c>
      <c r="B959" s="2">
        <v>45642</v>
      </c>
      <c r="C959" t="s">
        <v>49</v>
      </c>
      <c r="D959" t="s">
        <v>1012</v>
      </c>
      <c r="E959">
        <v>7</v>
      </c>
      <c r="F959">
        <v>40</v>
      </c>
      <c r="G959">
        <v>14.44</v>
      </c>
      <c r="H959" t="s">
        <v>1048</v>
      </c>
      <c r="I959" t="s">
        <v>1247</v>
      </c>
      <c r="J959" t="s">
        <v>1414</v>
      </c>
      <c r="K959" t="s">
        <v>1420</v>
      </c>
    </row>
    <row r="960" spans="1:11" x14ac:dyDescent="0.3">
      <c r="A960" t="s">
        <v>2386</v>
      </c>
      <c r="B960" s="2">
        <v>45642</v>
      </c>
      <c r="C960" t="s">
        <v>90</v>
      </c>
      <c r="D960" t="s">
        <v>1012</v>
      </c>
      <c r="E960">
        <v>8</v>
      </c>
      <c r="F960">
        <v>40</v>
      </c>
      <c r="G960">
        <v>9.3699999999999992</v>
      </c>
      <c r="H960" t="s">
        <v>1077</v>
      </c>
      <c r="I960" t="s">
        <v>1276</v>
      </c>
      <c r="J960" t="s">
        <v>1414</v>
      </c>
      <c r="K960" t="s">
        <v>1420</v>
      </c>
    </row>
    <row r="961" spans="1:11" x14ac:dyDescent="0.3">
      <c r="A961" t="s">
        <v>2387</v>
      </c>
      <c r="B961" s="2">
        <v>45642</v>
      </c>
      <c r="C961" t="s">
        <v>602</v>
      </c>
      <c r="D961" t="s">
        <v>1011</v>
      </c>
      <c r="E961">
        <v>8</v>
      </c>
      <c r="F961">
        <v>12</v>
      </c>
      <c r="G961">
        <v>2.73</v>
      </c>
      <c r="H961" t="s">
        <v>1101</v>
      </c>
      <c r="I961" t="s">
        <v>1300</v>
      </c>
      <c r="J961" t="s">
        <v>1416</v>
      </c>
      <c r="K961" t="s">
        <v>1418</v>
      </c>
    </row>
    <row r="962" spans="1:11" x14ac:dyDescent="0.3">
      <c r="A962" t="s">
        <v>2388</v>
      </c>
      <c r="B962" s="2">
        <v>45643</v>
      </c>
      <c r="C962" t="s">
        <v>214</v>
      </c>
      <c r="D962" t="s">
        <v>1014</v>
      </c>
      <c r="E962">
        <v>5</v>
      </c>
      <c r="F962">
        <v>15</v>
      </c>
      <c r="G962">
        <v>5.13</v>
      </c>
      <c r="H962" t="s">
        <v>1145</v>
      </c>
      <c r="I962" t="s">
        <v>1344</v>
      </c>
      <c r="J962" t="s">
        <v>1414</v>
      </c>
      <c r="K962" t="s">
        <v>1424</v>
      </c>
    </row>
    <row r="963" spans="1:11" x14ac:dyDescent="0.3">
      <c r="A963" t="s">
        <v>2389</v>
      </c>
      <c r="B963" s="2">
        <v>45643</v>
      </c>
      <c r="C963" t="s">
        <v>235</v>
      </c>
      <c r="D963" t="s">
        <v>1015</v>
      </c>
      <c r="E963">
        <v>3</v>
      </c>
      <c r="F963">
        <v>10</v>
      </c>
      <c r="G963">
        <v>2.86</v>
      </c>
      <c r="H963" t="s">
        <v>1097</v>
      </c>
      <c r="I963" t="s">
        <v>1296</v>
      </c>
      <c r="J963" t="s">
        <v>1414</v>
      </c>
      <c r="K963" t="s">
        <v>1423</v>
      </c>
    </row>
    <row r="964" spans="1:11" x14ac:dyDescent="0.3">
      <c r="A964" t="s">
        <v>2390</v>
      </c>
      <c r="B964" s="2">
        <v>45643</v>
      </c>
      <c r="C964" t="s">
        <v>928</v>
      </c>
      <c r="D964" t="s">
        <v>1014</v>
      </c>
      <c r="E964">
        <v>10</v>
      </c>
      <c r="F964">
        <v>15</v>
      </c>
      <c r="G964">
        <v>5.18</v>
      </c>
      <c r="H964" t="s">
        <v>1040</v>
      </c>
      <c r="I964" t="s">
        <v>1239</v>
      </c>
      <c r="J964" t="s">
        <v>1414</v>
      </c>
      <c r="K964" t="s">
        <v>1418</v>
      </c>
    </row>
    <row r="965" spans="1:11" x14ac:dyDescent="0.3">
      <c r="A965" t="s">
        <v>2391</v>
      </c>
      <c r="B965" s="2">
        <v>45643</v>
      </c>
      <c r="C965" t="s">
        <v>982</v>
      </c>
      <c r="D965" t="s">
        <v>1013</v>
      </c>
      <c r="E965">
        <v>7</v>
      </c>
      <c r="F965">
        <v>25</v>
      </c>
      <c r="G965">
        <v>9.41</v>
      </c>
      <c r="H965" t="s">
        <v>1208</v>
      </c>
      <c r="I965" t="s">
        <v>1407</v>
      </c>
      <c r="J965" t="s">
        <v>1414</v>
      </c>
      <c r="K965" t="s">
        <v>1418</v>
      </c>
    </row>
    <row r="966" spans="1:11" x14ac:dyDescent="0.3">
      <c r="A966" t="s">
        <v>2392</v>
      </c>
      <c r="B966" s="2">
        <v>45644</v>
      </c>
      <c r="C966" t="s">
        <v>311</v>
      </c>
      <c r="D966" t="s">
        <v>1012</v>
      </c>
      <c r="E966">
        <v>3</v>
      </c>
      <c r="F966">
        <v>40</v>
      </c>
      <c r="G966">
        <v>12.72</v>
      </c>
      <c r="H966" t="s">
        <v>1046</v>
      </c>
      <c r="I966" t="s">
        <v>1245</v>
      </c>
      <c r="J966" t="s">
        <v>1416</v>
      </c>
      <c r="K966" t="s">
        <v>1423</v>
      </c>
    </row>
    <row r="967" spans="1:11" x14ac:dyDescent="0.3">
      <c r="A967" t="s">
        <v>2393</v>
      </c>
      <c r="B967" s="2">
        <v>45644</v>
      </c>
      <c r="C967" t="s">
        <v>358</v>
      </c>
      <c r="D967" t="s">
        <v>1013</v>
      </c>
      <c r="E967">
        <v>2</v>
      </c>
      <c r="F967">
        <v>25</v>
      </c>
      <c r="G967">
        <v>7.31</v>
      </c>
      <c r="H967" t="s">
        <v>1024</v>
      </c>
      <c r="I967" t="s">
        <v>1223</v>
      </c>
      <c r="J967" t="s">
        <v>1416</v>
      </c>
      <c r="K967" t="s">
        <v>1426</v>
      </c>
    </row>
    <row r="968" spans="1:11" x14ac:dyDescent="0.3">
      <c r="A968" t="s">
        <v>2394</v>
      </c>
      <c r="B968" s="2">
        <v>45644</v>
      </c>
      <c r="C968" t="s">
        <v>380</v>
      </c>
      <c r="D968" t="s">
        <v>1015</v>
      </c>
      <c r="E968">
        <v>2</v>
      </c>
      <c r="F968">
        <v>10</v>
      </c>
      <c r="G968">
        <v>3.87</v>
      </c>
      <c r="H968" t="s">
        <v>1098</v>
      </c>
      <c r="I968" t="s">
        <v>1297</v>
      </c>
      <c r="J968" t="s">
        <v>1414</v>
      </c>
      <c r="K968" t="s">
        <v>1418</v>
      </c>
    </row>
    <row r="969" spans="1:11" x14ac:dyDescent="0.3">
      <c r="A969" t="s">
        <v>2395</v>
      </c>
      <c r="B969" s="2">
        <v>45644</v>
      </c>
      <c r="C969" t="s">
        <v>561</v>
      </c>
      <c r="D969" t="s">
        <v>1013</v>
      </c>
      <c r="E969">
        <v>3</v>
      </c>
      <c r="F969">
        <v>25</v>
      </c>
      <c r="G969">
        <v>8.4600000000000009</v>
      </c>
      <c r="H969" t="s">
        <v>1161</v>
      </c>
      <c r="I969" t="s">
        <v>1360</v>
      </c>
      <c r="J969" t="s">
        <v>1414</v>
      </c>
      <c r="K969" t="s">
        <v>1419</v>
      </c>
    </row>
    <row r="970" spans="1:11" x14ac:dyDescent="0.3">
      <c r="A970" t="s">
        <v>2396</v>
      </c>
      <c r="B970" s="2">
        <v>45645</v>
      </c>
      <c r="C970" t="s">
        <v>147</v>
      </c>
      <c r="D970" t="s">
        <v>1014</v>
      </c>
      <c r="E970">
        <v>8</v>
      </c>
      <c r="F970">
        <v>15</v>
      </c>
      <c r="G970">
        <v>4.0199999999999996</v>
      </c>
      <c r="H970" t="s">
        <v>1119</v>
      </c>
      <c r="I970" t="s">
        <v>1318</v>
      </c>
      <c r="J970" t="s">
        <v>1414</v>
      </c>
      <c r="K970" t="s">
        <v>1418</v>
      </c>
    </row>
    <row r="971" spans="1:11" x14ac:dyDescent="0.3">
      <c r="A971" t="s">
        <v>2397</v>
      </c>
      <c r="B971" s="2">
        <v>45645</v>
      </c>
      <c r="C971" t="s">
        <v>306</v>
      </c>
      <c r="D971" t="s">
        <v>1012</v>
      </c>
      <c r="E971">
        <v>6</v>
      </c>
      <c r="F971">
        <v>40</v>
      </c>
      <c r="G971">
        <v>8.58</v>
      </c>
      <c r="H971" t="s">
        <v>1018</v>
      </c>
      <c r="I971" t="s">
        <v>1217</v>
      </c>
      <c r="J971" t="s">
        <v>1416</v>
      </c>
      <c r="K971" t="s">
        <v>1423</v>
      </c>
    </row>
    <row r="972" spans="1:11" x14ac:dyDescent="0.3">
      <c r="A972" t="s">
        <v>2398</v>
      </c>
      <c r="B972" s="2">
        <v>45645</v>
      </c>
      <c r="C972" t="s">
        <v>654</v>
      </c>
      <c r="D972" t="s">
        <v>1011</v>
      </c>
      <c r="E972">
        <v>10</v>
      </c>
      <c r="F972">
        <v>12</v>
      </c>
      <c r="G972">
        <v>2.78</v>
      </c>
      <c r="H972" t="s">
        <v>1079</v>
      </c>
      <c r="I972" t="s">
        <v>1278</v>
      </c>
      <c r="J972" t="s">
        <v>1414</v>
      </c>
      <c r="K972" t="s">
        <v>1421</v>
      </c>
    </row>
    <row r="973" spans="1:11" x14ac:dyDescent="0.3">
      <c r="A973" t="s">
        <v>2399</v>
      </c>
      <c r="B973" s="2">
        <v>45646</v>
      </c>
      <c r="C973" t="s">
        <v>641</v>
      </c>
      <c r="D973" t="s">
        <v>1012</v>
      </c>
      <c r="E973">
        <v>5</v>
      </c>
      <c r="G973">
        <v>14.51</v>
      </c>
      <c r="H973" t="s">
        <v>1200</v>
      </c>
      <c r="I973" t="s">
        <v>1399</v>
      </c>
      <c r="J973" t="s">
        <v>1414</v>
      </c>
      <c r="K973" t="s">
        <v>1418</v>
      </c>
    </row>
    <row r="974" spans="1:11" x14ac:dyDescent="0.3">
      <c r="A974" t="s">
        <v>2400</v>
      </c>
      <c r="B974" s="2">
        <v>45646</v>
      </c>
      <c r="C974" t="s">
        <v>866</v>
      </c>
      <c r="D974" t="s">
        <v>1015</v>
      </c>
      <c r="E974">
        <v>9</v>
      </c>
      <c r="F974">
        <v>10</v>
      </c>
      <c r="G974">
        <v>3.78</v>
      </c>
      <c r="H974" t="s">
        <v>1085</v>
      </c>
      <c r="I974" t="s">
        <v>1284</v>
      </c>
      <c r="J974" t="s">
        <v>1417</v>
      </c>
      <c r="K974" t="s">
        <v>1420</v>
      </c>
    </row>
    <row r="975" spans="1:11" x14ac:dyDescent="0.3">
      <c r="A975" t="s">
        <v>2401</v>
      </c>
      <c r="B975" s="2">
        <v>45646</v>
      </c>
      <c r="C975" t="s">
        <v>905</v>
      </c>
      <c r="D975" t="s">
        <v>1013</v>
      </c>
      <c r="E975">
        <v>2</v>
      </c>
      <c r="F975">
        <v>25</v>
      </c>
      <c r="G975">
        <v>9.3000000000000007</v>
      </c>
      <c r="H975" t="s">
        <v>1019</v>
      </c>
      <c r="I975" t="s">
        <v>1218</v>
      </c>
      <c r="J975" t="s">
        <v>1415</v>
      </c>
      <c r="K975" t="s">
        <v>1420</v>
      </c>
    </row>
    <row r="976" spans="1:11" x14ac:dyDescent="0.3">
      <c r="A976" t="s">
        <v>2402</v>
      </c>
      <c r="B976" s="2">
        <v>45647</v>
      </c>
      <c r="C976" t="s">
        <v>75</v>
      </c>
      <c r="D976" t="s">
        <v>1014</v>
      </c>
      <c r="E976">
        <v>9</v>
      </c>
      <c r="F976">
        <v>15</v>
      </c>
      <c r="G976">
        <v>4.68</v>
      </c>
      <c r="H976" t="s">
        <v>1069</v>
      </c>
      <c r="I976" t="s">
        <v>1268</v>
      </c>
      <c r="J976" t="s">
        <v>1415</v>
      </c>
      <c r="K976" t="s">
        <v>1419</v>
      </c>
    </row>
    <row r="977" spans="1:11" x14ac:dyDescent="0.3">
      <c r="A977" t="s">
        <v>2403</v>
      </c>
      <c r="B977" s="2">
        <v>45647</v>
      </c>
      <c r="C977" t="s">
        <v>166</v>
      </c>
      <c r="D977" t="s">
        <v>1012</v>
      </c>
      <c r="E977">
        <v>8</v>
      </c>
      <c r="F977">
        <v>40</v>
      </c>
      <c r="G977">
        <v>15.62</v>
      </c>
      <c r="H977" t="s">
        <v>1126</v>
      </c>
      <c r="I977" t="s">
        <v>1325</v>
      </c>
      <c r="J977" t="s">
        <v>1414</v>
      </c>
      <c r="K977" t="s">
        <v>1422</v>
      </c>
    </row>
    <row r="978" spans="1:11" x14ac:dyDescent="0.3">
      <c r="A978" t="s">
        <v>2404</v>
      </c>
      <c r="B978" s="2">
        <v>45647</v>
      </c>
      <c r="C978" t="s">
        <v>169</v>
      </c>
      <c r="D978" t="s">
        <v>1015</v>
      </c>
      <c r="E978">
        <v>5</v>
      </c>
      <c r="F978">
        <v>10</v>
      </c>
      <c r="G978">
        <v>3.28</v>
      </c>
      <c r="H978" t="s">
        <v>1049</v>
      </c>
      <c r="I978" t="s">
        <v>1248</v>
      </c>
      <c r="J978" t="s">
        <v>1414</v>
      </c>
      <c r="K978" t="s">
        <v>1419</v>
      </c>
    </row>
    <row r="979" spans="1:11" x14ac:dyDescent="0.3">
      <c r="A979" t="s">
        <v>2405</v>
      </c>
      <c r="B979" s="2">
        <v>45647</v>
      </c>
      <c r="C979" t="s">
        <v>805</v>
      </c>
      <c r="D979" t="s">
        <v>1015</v>
      </c>
      <c r="E979">
        <v>3</v>
      </c>
      <c r="F979">
        <v>10</v>
      </c>
      <c r="G979">
        <v>3.25</v>
      </c>
      <c r="H979" t="s">
        <v>1183</v>
      </c>
      <c r="I979" t="s">
        <v>1382</v>
      </c>
      <c r="J979" t="s">
        <v>1414</v>
      </c>
      <c r="K979" t="s">
        <v>1424</v>
      </c>
    </row>
    <row r="980" spans="1:11" x14ac:dyDescent="0.3">
      <c r="A980" t="s">
        <v>2406</v>
      </c>
      <c r="B980" s="2">
        <v>45648</v>
      </c>
      <c r="C980" t="s">
        <v>19</v>
      </c>
      <c r="D980" t="s">
        <v>1014</v>
      </c>
      <c r="E980">
        <v>3</v>
      </c>
      <c r="F980">
        <v>15</v>
      </c>
      <c r="G980">
        <v>3.77</v>
      </c>
      <c r="H980" t="s">
        <v>1024</v>
      </c>
      <c r="I980" t="s">
        <v>1223</v>
      </c>
      <c r="J980" t="s">
        <v>1414</v>
      </c>
      <c r="K980" t="s">
        <v>1423</v>
      </c>
    </row>
    <row r="981" spans="1:11" x14ac:dyDescent="0.3">
      <c r="A981" t="s">
        <v>2407</v>
      </c>
      <c r="B981" s="2">
        <v>45648</v>
      </c>
      <c r="C981" t="s">
        <v>351</v>
      </c>
      <c r="D981" t="s">
        <v>1012</v>
      </c>
      <c r="E981">
        <v>1</v>
      </c>
      <c r="F981">
        <v>40</v>
      </c>
      <c r="G981">
        <v>14.45</v>
      </c>
      <c r="H981" t="s">
        <v>1178</v>
      </c>
      <c r="I981" t="s">
        <v>1377</v>
      </c>
      <c r="J981" t="s">
        <v>1416</v>
      </c>
      <c r="K981" t="s">
        <v>1424</v>
      </c>
    </row>
    <row r="982" spans="1:11" x14ac:dyDescent="0.3">
      <c r="A982" t="s">
        <v>2408</v>
      </c>
      <c r="B982" s="2">
        <v>45648</v>
      </c>
      <c r="C982" t="s">
        <v>568</v>
      </c>
      <c r="D982" t="s">
        <v>1011</v>
      </c>
      <c r="E982">
        <v>8</v>
      </c>
      <c r="F982">
        <v>12</v>
      </c>
      <c r="G982">
        <v>2.61</v>
      </c>
      <c r="H982" t="s">
        <v>1149</v>
      </c>
      <c r="I982" t="s">
        <v>1348</v>
      </c>
      <c r="J982" t="s">
        <v>1414</v>
      </c>
      <c r="K982" t="s">
        <v>1422</v>
      </c>
    </row>
    <row r="983" spans="1:11" x14ac:dyDescent="0.3">
      <c r="A983" t="s">
        <v>2409</v>
      </c>
      <c r="B983" s="2">
        <v>45648</v>
      </c>
      <c r="C983" t="s">
        <v>697</v>
      </c>
      <c r="D983" t="s">
        <v>1014</v>
      </c>
      <c r="E983">
        <v>4</v>
      </c>
      <c r="F983">
        <v>15</v>
      </c>
      <c r="G983">
        <v>4.01</v>
      </c>
      <c r="H983" t="s">
        <v>1126</v>
      </c>
      <c r="I983" t="s">
        <v>1325</v>
      </c>
      <c r="J983" t="s">
        <v>1415</v>
      </c>
      <c r="K983" t="s">
        <v>1420</v>
      </c>
    </row>
    <row r="984" spans="1:11" x14ac:dyDescent="0.3">
      <c r="A984" t="s">
        <v>2410</v>
      </c>
      <c r="B984" s="2">
        <v>45648</v>
      </c>
      <c r="C984" t="s">
        <v>796</v>
      </c>
      <c r="D984" t="s">
        <v>1015</v>
      </c>
      <c r="E984">
        <v>10</v>
      </c>
      <c r="F984">
        <v>10</v>
      </c>
      <c r="G984">
        <v>2.96</v>
      </c>
      <c r="H984" t="s">
        <v>1164</v>
      </c>
      <c r="I984" t="s">
        <v>1363</v>
      </c>
      <c r="J984" t="s">
        <v>1416</v>
      </c>
      <c r="K984" t="s">
        <v>1422</v>
      </c>
    </row>
    <row r="985" spans="1:11" x14ac:dyDescent="0.3">
      <c r="A985" t="s">
        <v>2411</v>
      </c>
      <c r="B985" s="2">
        <v>45648</v>
      </c>
      <c r="C985" t="s">
        <v>864</v>
      </c>
      <c r="D985" t="s">
        <v>1013</v>
      </c>
      <c r="E985">
        <v>2</v>
      </c>
      <c r="F985">
        <v>25</v>
      </c>
      <c r="G985">
        <v>9.57</v>
      </c>
      <c r="H985" t="s">
        <v>1154</v>
      </c>
      <c r="I985" t="s">
        <v>1353</v>
      </c>
      <c r="J985" t="s">
        <v>1416</v>
      </c>
      <c r="K985" t="s">
        <v>1421</v>
      </c>
    </row>
    <row r="986" spans="1:11" x14ac:dyDescent="0.3">
      <c r="A986" t="s">
        <v>2412</v>
      </c>
      <c r="B986" s="2">
        <v>45649</v>
      </c>
      <c r="C986" t="s">
        <v>418</v>
      </c>
      <c r="D986" t="s">
        <v>1014</v>
      </c>
      <c r="E986">
        <v>10</v>
      </c>
      <c r="G986">
        <v>3.45</v>
      </c>
      <c r="H986" t="s">
        <v>1119</v>
      </c>
      <c r="I986" t="s">
        <v>1318</v>
      </c>
      <c r="J986" t="s">
        <v>1414</v>
      </c>
      <c r="K986" t="s">
        <v>1423</v>
      </c>
    </row>
    <row r="987" spans="1:11" x14ac:dyDescent="0.3">
      <c r="A987" t="s">
        <v>2413</v>
      </c>
      <c r="B987" s="2">
        <v>45650</v>
      </c>
      <c r="C987" t="s">
        <v>498</v>
      </c>
      <c r="D987" t="s">
        <v>1014</v>
      </c>
      <c r="E987">
        <v>1</v>
      </c>
      <c r="F987">
        <v>15</v>
      </c>
      <c r="G987">
        <v>3.86</v>
      </c>
      <c r="H987" t="s">
        <v>1156</v>
      </c>
      <c r="I987" t="s">
        <v>1355</v>
      </c>
      <c r="J987" t="s">
        <v>1414</v>
      </c>
      <c r="K987" t="s">
        <v>1425</v>
      </c>
    </row>
    <row r="988" spans="1:11" x14ac:dyDescent="0.3">
      <c r="A988" t="s">
        <v>2414</v>
      </c>
      <c r="B988" s="2">
        <v>45650</v>
      </c>
      <c r="C988" t="s">
        <v>504</v>
      </c>
      <c r="D988" t="s">
        <v>1013</v>
      </c>
      <c r="E988">
        <v>8</v>
      </c>
      <c r="F988">
        <v>25</v>
      </c>
      <c r="G988">
        <v>8.4499999999999993</v>
      </c>
      <c r="H988" t="s">
        <v>1151</v>
      </c>
      <c r="I988" t="s">
        <v>1350</v>
      </c>
      <c r="J988" t="s">
        <v>1414</v>
      </c>
      <c r="K988" t="s">
        <v>1427</v>
      </c>
    </row>
    <row r="989" spans="1:11" x14ac:dyDescent="0.3">
      <c r="A989" t="s">
        <v>2415</v>
      </c>
      <c r="B989" s="2">
        <v>45650</v>
      </c>
      <c r="C989" t="s">
        <v>657</v>
      </c>
      <c r="D989" t="s">
        <v>1014</v>
      </c>
      <c r="E989">
        <v>1</v>
      </c>
      <c r="F989">
        <v>15</v>
      </c>
      <c r="G989">
        <v>5.61</v>
      </c>
      <c r="H989" t="s">
        <v>1025</v>
      </c>
      <c r="I989" t="s">
        <v>1224</v>
      </c>
      <c r="J989" t="s">
        <v>1414</v>
      </c>
      <c r="K989" t="s">
        <v>1421</v>
      </c>
    </row>
    <row r="990" spans="1:11" x14ac:dyDescent="0.3">
      <c r="A990" t="s">
        <v>2416</v>
      </c>
      <c r="B990" s="2">
        <v>45650</v>
      </c>
      <c r="C990" t="s">
        <v>887</v>
      </c>
      <c r="D990" t="s">
        <v>1011</v>
      </c>
      <c r="E990">
        <v>7</v>
      </c>
      <c r="F990">
        <v>12</v>
      </c>
      <c r="G990">
        <v>3.23</v>
      </c>
      <c r="H990" t="s">
        <v>1098</v>
      </c>
      <c r="I990" t="s">
        <v>1297</v>
      </c>
      <c r="J990" t="s">
        <v>1414</v>
      </c>
      <c r="K990" t="s">
        <v>1424</v>
      </c>
    </row>
    <row r="991" spans="1:11" x14ac:dyDescent="0.3">
      <c r="A991" t="s">
        <v>2417</v>
      </c>
      <c r="B991" s="2">
        <v>45651</v>
      </c>
      <c r="C991" t="s">
        <v>145</v>
      </c>
      <c r="D991" t="s">
        <v>1012</v>
      </c>
      <c r="E991">
        <v>8</v>
      </c>
      <c r="F991">
        <v>40</v>
      </c>
      <c r="G991">
        <v>12.11</v>
      </c>
      <c r="H991" t="s">
        <v>1117</v>
      </c>
      <c r="I991" t="s">
        <v>1316</v>
      </c>
      <c r="J991" t="s">
        <v>1414</v>
      </c>
      <c r="K991" t="s">
        <v>1426</v>
      </c>
    </row>
    <row r="992" spans="1:11" x14ac:dyDescent="0.3">
      <c r="A992" t="s">
        <v>2418</v>
      </c>
      <c r="B992" s="2">
        <v>45651</v>
      </c>
      <c r="C992" t="s">
        <v>453</v>
      </c>
      <c r="D992" t="s">
        <v>1013</v>
      </c>
      <c r="E992">
        <v>10</v>
      </c>
      <c r="F992">
        <v>25</v>
      </c>
      <c r="G992">
        <v>5.58</v>
      </c>
      <c r="H992" t="s">
        <v>1195</v>
      </c>
      <c r="I992" t="s">
        <v>1394</v>
      </c>
      <c r="J992" t="s">
        <v>1414</v>
      </c>
      <c r="K992" t="s">
        <v>1420</v>
      </c>
    </row>
    <row r="993" spans="1:11" x14ac:dyDescent="0.3">
      <c r="A993" t="s">
        <v>2419</v>
      </c>
      <c r="B993" s="2">
        <v>45651</v>
      </c>
      <c r="C993" t="s">
        <v>551</v>
      </c>
      <c r="D993" t="s">
        <v>1012</v>
      </c>
      <c r="E993">
        <v>7</v>
      </c>
      <c r="F993">
        <v>40</v>
      </c>
      <c r="G993">
        <v>8.07</v>
      </c>
      <c r="H993" t="s">
        <v>1067</v>
      </c>
      <c r="I993" t="s">
        <v>1266</v>
      </c>
      <c r="J993" t="s">
        <v>1414</v>
      </c>
      <c r="K993" t="s">
        <v>1424</v>
      </c>
    </row>
    <row r="994" spans="1:11" x14ac:dyDescent="0.3">
      <c r="A994" t="s">
        <v>2420</v>
      </c>
      <c r="B994" s="2">
        <v>45652</v>
      </c>
      <c r="C994" t="s">
        <v>824</v>
      </c>
      <c r="D994" t="s">
        <v>1013</v>
      </c>
      <c r="E994">
        <v>1</v>
      </c>
      <c r="F994">
        <v>25</v>
      </c>
      <c r="G994">
        <v>7.33</v>
      </c>
      <c r="H994" t="s">
        <v>1146</v>
      </c>
      <c r="I994" t="s">
        <v>1345</v>
      </c>
      <c r="J994" t="s">
        <v>1416</v>
      </c>
      <c r="K994" t="s">
        <v>1423</v>
      </c>
    </row>
    <row r="995" spans="1:11" x14ac:dyDescent="0.3">
      <c r="A995" t="s">
        <v>2421</v>
      </c>
      <c r="B995" s="2">
        <v>45653</v>
      </c>
      <c r="C995" t="s">
        <v>430</v>
      </c>
      <c r="D995" t="s">
        <v>1011</v>
      </c>
      <c r="E995">
        <v>5</v>
      </c>
      <c r="F995">
        <v>12</v>
      </c>
      <c r="G995">
        <v>4.26</v>
      </c>
      <c r="H995" t="s">
        <v>1124</v>
      </c>
      <c r="I995" t="s">
        <v>1323</v>
      </c>
      <c r="J995" t="s">
        <v>1414</v>
      </c>
      <c r="K995" t="s">
        <v>1418</v>
      </c>
    </row>
    <row r="996" spans="1:11" x14ac:dyDescent="0.3">
      <c r="A996" t="s">
        <v>2422</v>
      </c>
      <c r="B996" s="2">
        <v>45653</v>
      </c>
      <c r="C996" t="s">
        <v>595</v>
      </c>
      <c r="D996" t="s">
        <v>1014</v>
      </c>
      <c r="E996">
        <v>8</v>
      </c>
      <c r="F996">
        <v>15</v>
      </c>
      <c r="G996">
        <v>3.68</v>
      </c>
      <c r="H996" t="s">
        <v>1195</v>
      </c>
      <c r="I996" t="s">
        <v>1394</v>
      </c>
      <c r="J996" t="s">
        <v>1414</v>
      </c>
      <c r="K996" t="s">
        <v>1418</v>
      </c>
    </row>
    <row r="997" spans="1:11" x14ac:dyDescent="0.3">
      <c r="A997" t="s">
        <v>2423</v>
      </c>
      <c r="B997" s="2">
        <v>45654</v>
      </c>
      <c r="C997" t="s">
        <v>505</v>
      </c>
      <c r="D997" t="s">
        <v>1014</v>
      </c>
      <c r="E997">
        <v>1</v>
      </c>
      <c r="F997">
        <v>15</v>
      </c>
      <c r="G997">
        <v>3.83</v>
      </c>
      <c r="H997" t="s">
        <v>1055</v>
      </c>
      <c r="I997" t="s">
        <v>1254</v>
      </c>
      <c r="J997" t="s">
        <v>1417</v>
      </c>
      <c r="K997" t="s">
        <v>1419</v>
      </c>
    </row>
    <row r="998" spans="1:11" x14ac:dyDescent="0.3">
      <c r="A998" t="s">
        <v>2424</v>
      </c>
      <c r="B998" s="2">
        <v>45654</v>
      </c>
      <c r="C998" t="s">
        <v>550</v>
      </c>
      <c r="D998" t="s">
        <v>1014</v>
      </c>
      <c r="E998">
        <v>3</v>
      </c>
      <c r="F998">
        <v>15</v>
      </c>
      <c r="G998">
        <v>3.05</v>
      </c>
      <c r="H998" t="s">
        <v>1120</v>
      </c>
      <c r="I998" t="s">
        <v>1319</v>
      </c>
      <c r="J998" t="s">
        <v>1414</v>
      </c>
      <c r="K998" t="s">
        <v>1424</v>
      </c>
    </row>
    <row r="999" spans="1:11" x14ac:dyDescent="0.3">
      <c r="A999" t="s">
        <v>2425</v>
      </c>
      <c r="B999" s="2">
        <v>45655</v>
      </c>
      <c r="C999" t="s">
        <v>121</v>
      </c>
      <c r="D999" t="s">
        <v>1015</v>
      </c>
      <c r="E999">
        <v>1</v>
      </c>
      <c r="F999">
        <v>10</v>
      </c>
      <c r="G999">
        <v>3.56</v>
      </c>
      <c r="H999" t="s">
        <v>1101</v>
      </c>
      <c r="I999" t="s">
        <v>1300</v>
      </c>
      <c r="J999" t="s">
        <v>1416</v>
      </c>
      <c r="K999" t="s">
        <v>1419</v>
      </c>
    </row>
    <row r="1000" spans="1:11" x14ac:dyDescent="0.3">
      <c r="A1000" t="s">
        <v>2426</v>
      </c>
      <c r="B1000" s="2">
        <v>45656</v>
      </c>
      <c r="C1000" t="s">
        <v>671</v>
      </c>
      <c r="D1000" t="s">
        <v>1012</v>
      </c>
      <c r="E1000">
        <v>3</v>
      </c>
      <c r="F1000">
        <v>40</v>
      </c>
      <c r="G1000">
        <v>13.05</v>
      </c>
      <c r="H1000" t="s">
        <v>1150</v>
      </c>
      <c r="I1000" t="s">
        <v>1349</v>
      </c>
      <c r="J1000" t="s">
        <v>1414</v>
      </c>
      <c r="K1000" t="s">
        <v>1421</v>
      </c>
    </row>
    <row r="1001" spans="1:11" x14ac:dyDescent="0.3">
      <c r="A1001" t="s">
        <v>2427</v>
      </c>
      <c r="B1001" s="2">
        <v>45656</v>
      </c>
      <c r="C1001" t="s">
        <v>907</v>
      </c>
      <c r="D1001" t="s">
        <v>1014</v>
      </c>
      <c r="E1001">
        <v>6</v>
      </c>
      <c r="F1001">
        <v>15</v>
      </c>
      <c r="G1001">
        <v>5.15</v>
      </c>
      <c r="H1001" t="s">
        <v>1212</v>
      </c>
      <c r="I1001" t="s">
        <v>1411</v>
      </c>
      <c r="J1001" t="s">
        <v>1414</v>
      </c>
      <c r="K1001" t="s">
        <v>1424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zoomScaleNormal="70" workbookViewId="0">
      <selection activeCell="E2" sqref="E2"/>
    </sheetView>
  </sheetViews>
  <sheetFormatPr defaultRowHeight="14.4" x14ac:dyDescent="0.3"/>
  <cols>
    <col min="1" max="1" width="10" customWidth="1"/>
    <col min="2" max="4" width="12.109375" style="5" customWidth="1"/>
    <col min="5" max="5" width="28.88671875" bestFit="1" customWidth="1"/>
    <col min="6" max="6" width="17.44140625" style="7" customWidth="1"/>
    <col min="7" max="7" width="14.109375" style="9" customWidth="1"/>
    <col min="8" max="8" width="13.44140625" style="11" bestFit="1" customWidth="1"/>
    <col min="9" max="9" width="13" style="13" customWidth="1"/>
    <col min="10" max="10" width="15" customWidth="1"/>
    <col min="11" max="11" width="17.88671875" bestFit="1" customWidth="1"/>
    <col min="12" max="12" width="16.5546875" style="7" customWidth="1"/>
    <col min="13" max="13" width="13.109375" style="7" bestFit="1" customWidth="1"/>
    <col min="14" max="14" width="26.44140625" style="13" customWidth="1"/>
    <col min="15" max="15" width="26.33203125" customWidth="1"/>
    <col min="16" max="16" width="20.88671875" customWidth="1"/>
    <col min="17" max="17" width="8.6640625" customWidth="1"/>
  </cols>
  <sheetData>
    <row r="1" spans="1:16" x14ac:dyDescent="0.3">
      <c r="A1" s="3" t="s">
        <v>0</v>
      </c>
      <c r="B1" s="4" t="s">
        <v>1</v>
      </c>
      <c r="C1" s="4" t="s">
        <v>2438</v>
      </c>
      <c r="D1" s="4" t="s">
        <v>2439</v>
      </c>
      <c r="E1" s="3" t="s">
        <v>2</v>
      </c>
      <c r="F1" s="6" t="s">
        <v>3</v>
      </c>
      <c r="G1" s="8" t="s">
        <v>4</v>
      </c>
      <c r="H1" s="10" t="s">
        <v>5</v>
      </c>
      <c r="I1" s="12" t="s">
        <v>6</v>
      </c>
      <c r="J1" s="3" t="s">
        <v>7</v>
      </c>
      <c r="K1" s="3" t="s">
        <v>8</v>
      </c>
      <c r="L1" s="6" t="s">
        <v>9</v>
      </c>
      <c r="M1" s="6" t="s">
        <v>10</v>
      </c>
      <c r="N1" s="12" t="s">
        <v>2436</v>
      </c>
      <c r="O1" s="3" t="s">
        <v>2437</v>
      </c>
      <c r="P1" s="3" t="s">
        <v>2434</v>
      </c>
    </row>
    <row r="2" spans="1:16" x14ac:dyDescent="0.3">
      <c r="A2" t="s">
        <v>1428</v>
      </c>
      <c r="B2" s="5">
        <v>45292</v>
      </c>
      <c r="C2" s="5" t="str">
        <f>TEXT(Greenleaf[[#This Row],[Order Date]],"MMM")</f>
        <v>Jan</v>
      </c>
      <c r="D2" s="5" t="str">
        <f>TEXT(Greenleaf[[#This Row],[Order Date]],"YYYY")</f>
        <v>2024</v>
      </c>
      <c r="E2" t="s">
        <v>2460</v>
      </c>
      <c r="F2" s="7" t="s">
        <v>1015</v>
      </c>
      <c r="G2" s="9">
        <v>10</v>
      </c>
      <c r="H2" s="11">
        <v>10</v>
      </c>
      <c r="I2" s="13">
        <v>3.42</v>
      </c>
      <c r="J2" t="s">
        <v>1029</v>
      </c>
      <c r="K2" t="s">
        <v>2470</v>
      </c>
      <c r="L2" s="7" t="s">
        <v>1416</v>
      </c>
      <c r="M2" s="7" t="s">
        <v>1418</v>
      </c>
      <c r="N2" s="14">
        <f>Greenleaf[[#This Row],[Unit Price]]*Greenleaf[[#This Row],[Quantity Sold]]</f>
        <v>100</v>
      </c>
      <c r="O2" s="13">
        <f>Greenleaf[[#This Row],[Unit Cost]]*Greenleaf[[#This Row],[Quantity Sold]]</f>
        <v>34.200000000000003</v>
      </c>
      <c r="P2" s="13">
        <f>Greenleaf[[#This Row],[ Unit  price per quantity]]-Greenleaf[[#This Row],[ Unit cost per quantity]]</f>
        <v>65.8</v>
      </c>
    </row>
    <row r="3" spans="1:16" x14ac:dyDescent="0.3">
      <c r="A3" t="s">
        <v>1429</v>
      </c>
      <c r="B3" s="5">
        <v>45292</v>
      </c>
      <c r="C3" s="5" t="str">
        <f>TEXT(Greenleaf[[#This Row],[Order Date]],"MMM")</f>
        <v>Jan</v>
      </c>
      <c r="D3" s="5" t="str">
        <f>TEXT(Greenleaf[[#This Row],[Order Date]],"YYYY")</f>
        <v>2024</v>
      </c>
      <c r="E3" t="s">
        <v>2462</v>
      </c>
      <c r="F3" s="7" t="s">
        <v>1013</v>
      </c>
      <c r="G3" s="9">
        <v>6</v>
      </c>
      <c r="H3" s="11">
        <v>25</v>
      </c>
      <c r="I3" s="13">
        <v>5.08</v>
      </c>
      <c r="J3" t="s">
        <v>1025</v>
      </c>
      <c r="K3" t="s">
        <v>2471</v>
      </c>
      <c r="L3" s="7" t="s">
        <v>1414</v>
      </c>
      <c r="M3" s="7" t="s">
        <v>1420</v>
      </c>
      <c r="N3" s="14">
        <f>Greenleaf[[#This Row],[Unit Price]]*Greenleaf[[#This Row],[Quantity Sold]]</f>
        <v>150</v>
      </c>
      <c r="O3" s="13">
        <f>Greenleaf[[#This Row],[Unit Cost]]*Greenleaf[[#This Row],[Quantity Sold]]</f>
        <v>30.48</v>
      </c>
      <c r="P3" s="13">
        <f>Greenleaf[[#This Row],[ Unit  price per quantity]]-Greenleaf[[#This Row],[ Unit cost per quantity]]</f>
        <v>119.52</v>
      </c>
    </row>
    <row r="4" spans="1:16" x14ac:dyDescent="0.3">
      <c r="A4" t="s">
        <v>1430</v>
      </c>
      <c r="B4" s="5">
        <v>45293</v>
      </c>
      <c r="C4" s="5" t="str">
        <f>TEXT(Greenleaf[[#This Row],[Order Date]],"MMM")</f>
        <v>Jan</v>
      </c>
      <c r="D4" s="5" t="str">
        <f>TEXT(Greenleaf[[#This Row],[Order Date]],"YYYY")</f>
        <v>2024</v>
      </c>
      <c r="E4" t="s">
        <v>2464</v>
      </c>
      <c r="F4" s="7" t="s">
        <v>1012</v>
      </c>
      <c r="G4" s="9">
        <v>7</v>
      </c>
      <c r="H4" s="11">
        <v>40</v>
      </c>
      <c r="I4" s="13">
        <v>12.35</v>
      </c>
      <c r="J4" t="s">
        <v>1039</v>
      </c>
      <c r="K4" t="s">
        <v>2472</v>
      </c>
      <c r="L4" s="7" t="s">
        <v>1416</v>
      </c>
      <c r="M4" s="7" t="s">
        <v>1423</v>
      </c>
      <c r="N4" s="14">
        <f>Greenleaf[[#This Row],[Unit Price]]*Greenleaf[[#This Row],[Quantity Sold]]</f>
        <v>280</v>
      </c>
      <c r="O4" s="13">
        <f>Greenleaf[[#This Row],[Unit Cost]]*Greenleaf[[#This Row],[Quantity Sold]]</f>
        <v>86.45</v>
      </c>
      <c r="P4" s="13">
        <f>Greenleaf[[#This Row],[ Unit  price per quantity]]-Greenleaf[[#This Row],[ Unit cost per quantity]]</f>
        <v>193.55</v>
      </c>
    </row>
    <row r="5" spans="1:16" x14ac:dyDescent="0.3">
      <c r="A5" t="s">
        <v>1431</v>
      </c>
      <c r="B5" s="5">
        <v>45293</v>
      </c>
      <c r="C5" s="5" t="str">
        <f>TEXT(Greenleaf[[#This Row],[Order Date]],"MMM")</f>
        <v>Jan</v>
      </c>
      <c r="D5" s="5" t="str">
        <f>TEXT(Greenleaf[[#This Row],[Order Date]],"YYYY")</f>
        <v>2024</v>
      </c>
      <c r="E5" t="s">
        <v>2460</v>
      </c>
      <c r="F5" s="7" t="s">
        <v>1015</v>
      </c>
      <c r="G5" s="9">
        <v>5</v>
      </c>
      <c r="H5" s="11">
        <v>10</v>
      </c>
      <c r="I5" s="13">
        <v>3.55</v>
      </c>
      <c r="J5" t="s">
        <v>1034</v>
      </c>
      <c r="K5" t="s">
        <v>2473</v>
      </c>
      <c r="L5" s="7" t="s">
        <v>1414</v>
      </c>
      <c r="M5" s="7" t="s">
        <v>1419</v>
      </c>
      <c r="N5" s="14">
        <f>Greenleaf[[#This Row],[Unit Price]]*Greenleaf[[#This Row],[Quantity Sold]]</f>
        <v>50</v>
      </c>
      <c r="O5" s="15">
        <f>Greenleaf[[#This Row],[Unit Cost]]*Greenleaf[[#This Row],[Quantity Sold]]</f>
        <v>17.75</v>
      </c>
      <c r="P5" s="16">
        <f>Greenleaf[[#This Row],[ Unit  price per quantity]]-Greenleaf[[#This Row],[ Unit cost per quantity]]</f>
        <v>32.25</v>
      </c>
    </row>
    <row r="6" spans="1:16" x14ac:dyDescent="0.3">
      <c r="A6" t="s">
        <v>1432</v>
      </c>
      <c r="B6" s="5">
        <v>45293</v>
      </c>
      <c r="C6" s="5" t="str">
        <f>TEXT(Greenleaf[[#This Row],[Order Date]],"MMM")</f>
        <v>Jan</v>
      </c>
      <c r="D6" s="5" t="str">
        <f>TEXT(Greenleaf[[#This Row],[Order Date]],"YYYY")</f>
        <v>2024</v>
      </c>
      <c r="E6" t="s">
        <v>2460</v>
      </c>
      <c r="F6" s="7" t="s">
        <v>1015</v>
      </c>
      <c r="G6" s="9">
        <v>2</v>
      </c>
      <c r="H6" s="11">
        <v>10</v>
      </c>
      <c r="I6" s="13">
        <v>3.27</v>
      </c>
      <c r="J6" t="s">
        <v>1043</v>
      </c>
      <c r="K6" t="s">
        <v>2474</v>
      </c>
      <c r="L6" s="7" t="s">
        <v>1417</v>
      </c>
      <c r="M6" s="7" t="s">
        <v>1422</v>
      </c>
      <c r="N6" s="14">
        <f>Greenleaf[[#This Row],[Unit Price]]*Greenleaf[[#This Row],[Quantity Sold]]</f>
        <v>20</v>
      </c>
      <c r="O6" s="15">
        <f>Greenleaf[[#This Row],[Unit Cost]]*Greenleaf[[#This Row],[Quantity Sold]]</f>
        <v>6.54</v>
      </c>
      <c r="P6" s="16">
        <f>Greenleaf[[#This Row],[ Unit  price per quantity]]-Greenleaf[[#This Row],[ Unit cost per quantity]]</f>
        <v>13.46</v>
      </c>
    </row>
    <row r="7" spans="1:16" x14ac:dyDescent="0.3">
      <c r="A7" t="s">
        <v>1433</v>
      </c>
      <c r="B7" s="5">
        <v>45293</v>
      </c>
      <c r="C7" s="5" t="str">
        <f>TEXT(Greenleaf[[#This Row],[Order Date]],"MMM")</f>
        <v>Jan</v>
      </c>
      <c r="D7" s="5" t="str">
        <f>TEXT(Greenleaf[[#This Row],[Order Date]],"YYYY")</f>
        <v>2024</v>
      </c>
      <c r="E7" t="s">
        <v>2464</v>
      </c>
      <c r="F7" s="7" t="s">
        <v>1012</v>
      </c>
      <c r="G7" s="9">
        <v>8</v>
      </c>
      <c r="H7" s="11">
        <v>40</v>
      </c>
      <c r="I7" s="13">
        <v>14.7</v>
      </c>
      <c r="J7" t="s">
        <v>1067</v>
      </c>
      <c r="K7" t="s">
        <v>2475</v>
      </c>
      <c r="L7" s="7" t="s">
        <v>1415</v>
      </c>
      <c r="M7" s="7" t="s">
        <v>1423</v>
      </c>
      <c r="N7" s="14">
        <f>Greenleaf[[#This Row],[Unit Price]]*Greenleaf[[#This Row],[Quantity Sold]]</f>
        <v>320</v>
      </c>
      <c r="O7" s="15">
        <f>Greenleaf[[#This Row],[Unit Cost]]*Greenleaf[[#This Row],[Quantity Sold]]</f>
        <v>117.6</v>
      </c>
      <c r="P7" s="16">
        <f>Greenleaf[[#This Row],[ Unit  price per quantity]]-Greenleaf[[#This Row],[ Unit cost per quantity]]</f>
        <v>202.4</v>
      </c>
    </row>
    <row r="8" spans="1:16" x14ac:dyDescent="0.3">
      <c r="A8" t="s">
        <v>1434</v>
      </c>
      <c r="B8" s="5">
        <v>45293</v>
      </c>
      <c r="C8" s="5" t="str">
        <f>TEXT(Greenleaf[[#This Row],[Order Date]],"MMM")</f>
        <v>Jan</v>
      </c>
      <c r="D8" s="5" t="str">
        <f>TEXT(Greenleaf[[#This Row],[Order Date]],"YYYY")</f>
        <v>2024</v>
      </c>
      <c r="E8" t="s">
        <v>2463</v>
      </c>
      <c r="F8" s="7" t="s">
        <v>1014</v>
      </c>
      <c r="G8" s="9">
        <v>10</v>
      </c>
      <c r="H8" s="11">
        <v>15</v>
      </c>
      <c r="I8" s="13">
        <v>5.5</v>
      </c>
      <c r="J8" t="s">
        <v>1047</v>
      </c>
      <c r="K8" t="s">
        <v>2476</v>
      </c>
      <c r="L8" s="7" t="s">
        <v>1414</v>
      </c>
      <c r="M8" s="7" t="s">
        <v>1423</v>
      </c>
      <c r="N8" s="14">
        <f>Greenleaf[[#This Row],[Unit Price]]*Greenleaf[[#This Row],[Quantity Sold]]</f>
        <v>150</v>
      </c>
      <c r="O8" s="15">
        <f>Greenleaf[[#This Row],[Unit Cost]]*Greenleaf[[#This Row],[Quantity Sold]]</f>
        <v>55</v>
      </c>
      <c r="P8" s="16">
        <f>Greenleaf[[#This Row],[ Unit  price per quantity]]-Greenleaf[[#This Row],[ Unit cost per quantity]]</f>
        <v>95</v>
      </c>
    </row>
    <row r="9" spans="1:16" x14ac:dyDescent="0.3">
      <c r="A9" t="s">
        <v>1435</v>
      </c>
      <c r="B9" s="5">
        <v>45293</v>
      </c>
      <c r="C9" s="5" t="str">
        <f>TEXT(Greenleaf[[#This Row],[Order Date]],"MMM")</f>
        <v>Jan</v>
      </c>
      <c r="D9" s="5" t="str">
        <f>TEXT(Greenleaf[[#This Row],[Order Date]],"YYYY")</f>
        <v>2024</v>
      </c>
      <c r="E9" t="s">
        <v>2464</v>
      </c>
      <c r="F9" s="7" t="s">
        <v>1012</v>
      </c>
      <c r="G9" s="9">
        <v>6</v>
      </c>
      <c r="H9" s="11">
        <v>40</v>
      </c>
      <c r="I9" s="13">
        <v>8.8000000000000007</v>
      </c>
      <c r="J9" t="s">
        <v>1134</v>
      </c>
      <c r="K9" t="s">
        <v>2477</v>
      </c>
      <c r="L9" s="7" t="s">
        <v>1414</v>
      </c>
      <c r="M9" s="7" t="s">
        <v>1424</v>
      </c>
      <c r="N9" s="14">
        <f>Greenleaf[[#This Row],[Unit Price]]*Greenleaf[[#This Row],[Quantity Sold]]</f>
        <v>240</v>
      </c>
      <c r="O9" s="15">
        <f>Greenleaf[[#This Row],[Unit Cost]]*Greenleaf[[#This Row],[Quantity Sold]]</f>
        <v>52.800000000000004</v>
      </c>
      <c r="P9" s="16">
        <f>Greenleaf[[#This Row],[ Unit  price per quantity]]-Greenleaf[[#This Row],[ Unit cost per quantity]]</f>
        <v>187.2</v>
      </c>
    </row>
    <row r="10" spans="1:16" x14ac:dyDescent="0.3">
      <c r="A10" t="s">
        <v>1436</v>
      </c>
      <c r="B10" s="5">
        <v>45293</v>
      </c>
      <c r="C10" s="5" t="str">
        <f>TEXT(Greenleaf[[#This Row],[Order Date]],"MMM")</f>
        <v>Jan</v>
      </c>
      <c r="D10" s="5" t="str">
        <f>TEXT(Greenleaf[[#This Row],[Order Date]],"YYYY")</f>
        <v>2024</v>
      </c>
      <c r="E10" t="s">
        <v>2462</v>
      </c>
      <c r="F10" s="7" t="s">
        <v>1013</v>
      </c>
      <c r="G10" s="9">
        <v>1</v>
      </c>
      <c r="H10" s="11">
        <v>25</v>
      </c>
      <c r="I10" s="13">
        <v>9.01</v>
      </c>
      <c r="J10" t="s">
        <v>1021</v>
      </c>
      <c r="K10" t="s">
        <v>2473</v>
      </c>
      <c r="L10" s="7" t="s">
        <v>1414</v>
      </c>
      <c r="M10" s="7" t="s">
        <v>1425</v>
      </c>
      <c r="N10" s="14">
        <f>Greenleaf[[#This Row],[Unit Price]]*Greenleaf[[#This Row],[Quantity Sold]]</f>
        <v>25</v>
      </c>
      <c r="O10" s="15">
        <f>Greenleaf[[#This Row],[Unit Cost]]*Greenleaf[[#This Row],[Quantity Sold]]</f>
        <v>9.01</v>
      </c>
      <c r="P10" s="16">
        <f>Greenleaf[[#This Row],[ Unit  price per quantity]]-Greenleaf[[#This Row],[ Unit cost per quantity]]</f>
        <v>15.99</v>
      </c>
    </row>
    <row r="11" spans="1:16" x14ac:dyDescent="0.3">
      <c r="A11" t="s">
        <v>1437</v>
      </c>
      <c r="B11" s="5">
        <v>45294</v>
      </c>
      <c r="C11" s="5" t="str">
        <f>TEXT(Greenleaf[[#This Row],[Order Date]],"MMM")</f>
        <v>Jan</v>
      </c>
      <c r="D11" s="5" t="str">
        <f>TEXT(Greenleaf[[#This Row],[Order Date]],"YYYY")</f>
        <v>2024</v>
      </c>
      <c r="E11" t="s">
        <v>2460</v>
      </c>
      <c r="F11" s="7" t="s">
        <v>1015</v>
      </c>
      <c r="G11" s="9">
        <v>2</v>
      </c>
      <c r="H11" s="11">
        <v>10</v>
      </c>
      <c r="I11" s="13">
        <v>2.89</v>
      </c>
      <c r="J11" t="s">
        <v>1016</v>
      </c>
      <c r="K11" t="s">
        <v>2478</v>
      </c>
      <c r="L11" s="7" t="s">
        <v>1414</v>
      </c>
      <c r="M11" s="7" t="s">
        <v>1420</v>
      </c>
      <c r="N11" s="14">
        <f>Greenleaf[[#This Row],[Unit Price]]*Greenleaf[[#This Row],[Quantity Sold]]</f>
        <v>20</v>
      </c>
      <c r="O11" s="15">
        <f>Greenleaf[[#This Row],[Unit Cost]]*Greenleaf[[#This Row],[Quantity Sold]]</f>
        <v>5.78</v>
      </c>
      <c r="P11" s="13">
        <f>Greenleaf[[#This Row],[ Unit  price per quantity]]-Greenleaf[[#This Row],[ Unit cost per quantity]]</f>
        <v>14.219999999999999</v>
      </c>
    </row>
    <row r="12" spans="1:16" x14ac:dyDescent="0.3">
      <c r="A12" t="s">
        <v>1438</v>
      </c>
      <c r="B12" s="5">
        <v>45294</v>
      </c>
      <c r="C12" s="5" t="str">
        <f>TEXT(Greenleaf[[#This Row],[Order Date]],"MMM")</f>
        <v>Jan</v>
      </c>
      <c r="D12" s="5" t="str">
        <f>TEXT(Greenleaf[[#This Row],[Order Date]],"YYYY")</f>
        <v>2024</v>
      </c>
      <c r="E12" t="s">
        <v>2464</v>
      </c>
      <c r="F12" s="7" t="s">
        <v>1012</v>
      </c>
      <c r="G12" s="9">
        <v>8</v>
      </c>
      <c r="H12" s="11">
        <v>40</v>
      </c>
      <c r="I12" s="13">
        <v>9.99</v>
      </c>
      <c r="J12" t="s">
        <v>1156</v>
      </c>
      <c r="K12" t="s">
        <v>2470</v>
      </c>
      <c r="L12" s="7" t="s">
        <v>1414</v>
      </c>
      <c r="M12" s="7" t="s">
        <v>1422</v>
      </c>
      <c r="N12" s="14">
        <f>Greenleaf[[#This Row],[Unit Price]]*Greenleaf[[#This Row],[Quantity Sold]]</f>
        <v>320</v>
      </c>
      <c r="O12" s="13">
        <f>Greenleaf[[#This Row],[Unit Cost]]*Greenleaf[[#This Row],[Quantity Sold]]</f>
        <v>79.92</v>
      </c>
      <c r="P12" s="13">
        <f>Greenleaf[[#This Row],[ Unit  price per quantity]]-Greenleaf[[#This Row],[ Unit cost per quantity]]</f>
        <v>240.07999999999998</v>
      </c>
    </row>
    <row r="13" spans="1:16" x14ac:dyDescent="0.3">
      <c r="A13" t="s">
        <v>1439</v>
      </c>
      <c r="B13" s="5">
        <v>45294</v>
      </c>
      <c r="C13" s="5" t="str">
        <f>TEXT(Greenleaf[[#This Row],[Order Date]],"MMM")</f>
        <v>Jan</v>
      </c>
      <c r="D13" s="5" t="str">
        <f>TEXT(Greenleaf[[#This Row],[Order Date]],"YYYY")</f>
        <v>2024</v>
      </c>
      <c r="E13" t="s">
        <v>2461</v>
      </c>
      <c r="F13" s="7" t="s">
        <v>1011</v>
      </c>
      <c r="G13" s="9">
        <v>3</v>
      </c>
      <c r="H13" s="11">
        <v>12</v>
      </c>
      <c r="I13" s="13">
        <v>2.88</v>
      </c>
      <c r="J13" t="s">
        <v>1139</v>
      </c>
      <c r="K13" t="s">
        <v>2479</v>
      </c>
      <c r="L13" s="7" t="s">
        <v>1414</v>
      </c>
      <c r="M13" s="7" t="s">
        <v>1421</v>
      </c>
      <c r="N13" s="14">
        <f>Greenleaf[[#This Row],[Unit Price]]*Greenleaf[[#This Row],[Quantity Sold]]</f>
        <v>36</v>
      </c>
      <c r="O13" s="13">
        <f>Greenleaf[[#This Row],[Unit Cost]]*Greenleaf[[#This Row],[Quantity Sold]]</f>
        <v>8.64</v>
      </c>
      <c r="P13" s="13">
        <f>Greenleaf[[#This Row],[ Unit  price per quantity]]-Greenleaf[[#This Row],[ Unit cost per quantity]]</f>
        <v>27.36</v>
      </c>
    </row>
    <row r="14" spans="1:16" x14ac:dyDescent="0.3">
      <c r="A14" t="s">
        <v>1440</v>
      </c>
      <c r="B14" s="5">
        <v>45294</v>
      </c>
      <c r="C14" s="5" t="str">
        <f>TEXT(Greenleaf[[#This Row],[Order Date]],"MMM")</f>
        <v>Jan</v>
      </c>
      <c r="D14" s="5" t="str">
        <f>TEXT(Greenleaf[[#This Row],[Order Date]],"YYYY")</f>
        <v>2024</v>
      </c>
      <c r="E14" t="s">
        <v>2460</v>
      </c>
      <c r="F14" s="7" t="s">
        <v>1015</v>
      </c>
      <c r="G14" s="9">
        <v>1</v>
      </c>
      <c r="H14" s="11">
        <v>10</v>
      </c>
      <c r="I14" s="13">
        <v>2.35</v>
      </c>
      <c r="J14" t="s">
        <v>1159</v>
      </c>
      <c r="K14" t="s">
        <v>2480</v>
      </c>
      <c r="L14" s="7" t="s">
        <v>1414</v>
      </c>
      <c r="M14" s="7" t="s">
        <v>1426</v>
      </c>
      <c r="N14" s="14">
        <f>Greenleaf[[#This Row],[Unit Price]]*Greenleaf[[#This Row],[Quantity Sold]]</f>
        <v>10</v>
      </c>
      <c r="O14" s="13">
        <f>Greenleaf[[#This Row],[Unit Cost]]*Greenleaf[[#This Row],[Quantity Sold]]</f>
        <v>2.35</v>
      </c>
      <c r="P14" s="13">
        <f>Greenleaf[[#This Row],[ Unit  price per quantity]]-Greenleaf[[#This Row],[ Unit cost per quantity]]</f>
        <v>7.65</v>
      </c>
    </row>
    <row r="15" spans="1:16" x14ac:dyDescent="0.3">
      <c r="A15" t="s">
        <v>1441</v>
      </c>
      <c r="B15" s="5">
        <v>45295</v>
      </c>
      <c r="C15" s="5" t="str">
        <f>TEXT(Greenleaf[[#This Row],[Order Date]],"MMM")</f>
        <v>Jan</v>
      </c>
      <c r="D15" s="5" t="str">
        <f>TEXT(Greenleaf[[#This Row],[Order Date]],"YYYY")</f>
        <v>2024</v>
      </c>
      <c r="E15" t="s">
        <v>2462</v>
      </c>
      <c r="F15" s="7" t="s">
        <v>1013</v>
      </c>
      <c r="G15" s="9">
        <v>1</v>
      </c>
      <c r="H15" s="11">
        <v>25</v>
      </c>
      <c r="I15" s="13">
        <v>8.85</v>
      </c>
      <c r="J15" t="s">
        <v>1120</v>
      </c>
      <c r="K15" t="s">
        <v>2481</v>
      </c>
      <c r="L15" s="7" t="s">
        <v>1414</v>
      </c>
      <c r="M15" s="7" t="s">
        <v>1423</v>
      </c>
      <c r="N15" s="14">
        <f>Greenleaf[[#This Row],[Unit Price]]*Greenleaf[[#This Row],[Quantity Sold]]</f>
        <v>25</v>
      </c>
      <c r="O15" s="13">
        <f>Greenleaf[[#This Row],[Unit Cost]]*Greenleaf[[#This Row],[Quantity Sold]]</f>
        <v>8.85</v>
      </c>
      <c r="P15" s="13">
        <f>Greenleaf[[#This Row],[ Unit  price per quantity]]-Greenleaf[[#This Row],[ Unit cost per quantity]]</f>
        <v>16.149999999999999</v>
      </c>
    </row>
    <row r="16" spans="1:16" x14ac:dyDescent="0.3">
      <c r="A16" t="s">
        <v>1442</v>
      </c>
      <c r="B16" s="5">
        <v>45295</v>
      </c>
      <c r="C16" s="5" t="str">
        <f>TEXT(Greenleaf[[#This Row],[Order Date]],"MMM")</f>
        <v>Jan</v>
      </c>
      <c r="D16" s="5" t="str">
        <f>TEXT(Greenleaf[[#This Row],[Order Date]],"YYYY")</f>
        <v>2024</v>
      </c>
      <c r="E16" t="s">
        <v>2464</v>
      </c>
      <c r="F16" s="7" t="s">
        <v>1012</v>
      </c>
      <c r="G16" s="9">
        <v>6</v>
      </c>
      <c r="H16" s="11">
        <v>40</v>
      </c>
      <c r="I16" s="13">
        <v>14.54</v>
      </c>
      <c r="J16" t="s">
        <v>1201</v>
      </c>
      <c r="K16" t="s">
        <v>2482</v>
      </c>
      <c r="L16" s="7" t="s">
        <v>1415</v>
      </c>
      <c r="M16" s="7" t="s">
        <v>1420</v>
      </c>
      <c r="N16" s="14">
        <f>Greenleaf[[#This Row],[Unit Price]]*Greenleaf[[#This Row],[Quantity Sold]]</f>
        <v>240</v>
      </c>
      <c r="O16" s="13">
        <f>Greenleaf[[#This Row],[Unit Cost]]*Greenleaf[[#This Row],[Quantity Sold]]</f>
        <v>87.24</v>
      </c>
      <c r="P16" s="13">
        <f>Greenleaf[[#This Row],[ Unit  price per quantity]]-Greenleaf[[#This Row],[ Unit cost per quantity]]</f>
        <v>152.76</v>
      </c>
    </row>
    <row r="17" spans="1:16" x14ac:dyDescent="0.3">
      <c r="A17" t="s">
        <v>1443</v>
      </c>
      <c r="B17" s="5">
        <v>45295</v>
      </c>
      <c r="C17" s="5" t="str">
        <f>TEXT(Greenleaf[[#This Row],[Order Date]],"MMM")</f>
        <v>Jan</v>
      </c>
      <c r="D17" s="5" t="str">
        <f>TEXT(Greenleaf[[#This Row],[Order Date]],"YYYY")</f>
        <v>2024</v>
      </c>
      <c r="E17" t="s">
        <v>2460</v>
      </c>
      <c r="F17" s="7" t="s">
        <v>1015</v>
      </c>
      <c r="G17" s="9">
        <v>10</v>
      </c>
      <c r="H17" s="11">
        <v>10</v>
      </c>
      <c r="I17" s="13">
        <v>2.36</v>
      </c>
      <c r="J17" t="s">
        <v>1035</v>
      </c>
      <c r="K17" t="s">
        <v>2483</v>
      </c>
      <c r="L17" s="7" t="s">
        <v>1416</v>
      </c>
      <c r="M17" s="7" t="s">
        <v>1421</v>
      </c>
      <c r="N17" s="14">
        <f>Greenleaf[[#This Row],[Unit Price]]*Greenleaf[[#This Row],[Quantity Sold]]</f>
        <v>100</v>
      </c>
      <c r="O17" s="13">
        <f>Greenleaf[[#This Row],[Unit Cost]]*Greenleaf[[#This Row],[Quantity Sold]]</f>
        <v>23.599999999999998</v>
      </c>
      <c r="P17" s="13">
        <f>Greenleaf[[#This Row],[ Unit  price per quantity]]-Greenleaf[[#This Row],[ Unit cost per quantity]]</f>
        <v>76.400000000000006</v>
      </c>
    </row>
    <row r="18" spans="1:16" x14ac:dyDescent="0.3">
      <c r="A18" t="s">
        <v>1444</v>
      </c>
      <c r="B18" s="5">
        <v>45295</v>
      </c>
      <c r="C18" s="5" t="str">
        <f>TEXT(Greenleaf[[#This Row],[Order Date]],"MMM")</f>
        <v>Jan</v>
      </c>
      <c r="D18" s="5" t="str">
        <f>TEXT(Greenleaf[[#This Row],[Order Date]],"YYYY")</f>
        <v>2024</v>
      </c>
      <c r="E18" t="s">
        <v>2460</v>
      </c>
      <c r="F18" s="7" t="s">
        <v>1015</v>
      </c>
      <c r="G18" s="9">
        <v>2</v>
      </c>
      <c r="H18" s="11">
        <v>10</v>
      </c>
      <c r="I18" s="13">
        <v>2.0699999999999998</v>
      </c>
      <c r="J18" t="s">
        <v>1039</v>
      </c>
      <c r="K18" t="s">
        <v>2472</v>
      </c>
      <c r="L18" s="7" t="s">
        <v>1414</v>
      </c>
      <c r="M18" s="7" t="s">
        <v>1423</v>
      </c>
      <c r="N18" s="14">
        <f>Greenleaf[[#This Row],[Unit Price]]*Greenleaf[[#This Row],[Quantity Sold]]</f>
        <v>20</v>
      </c>
      <c r="O18" s="13">
        <f>Greenleaf[[#This Row],[Unit Cost]]*Greenleaf[[#This Row],[Quantity Sold]]</f>
        <v>4.1399999999999997</v>
      </c>
      <c r="P18" s="13">
        <f>Greenleaf[[#This Row],[ Unit  price per quantity]]-Greenleaf[[#This Row],[ Unit cost per quantity]]</f>
        <v>15.86</v>
      </c>
    </row>
    <row r="19" spans="1:16" x14ac:dyDescent="0.3">
      <c r="A19" t="s">
        <v>1445</v>
      </c>
      <c r="B19" s="5">
        <v>45296</v>
      </c>
      <c r="C19" s="5" t="str">
        <f>TEXT(Greenleaf[[#This Row],[Order Date]],"MMM")</f>
        <v>Jan</v>
      </c>
      <c r="D19" s="5" t="str">
        <f>TEXT(Greenleaf[[#This Row],[Order Date]],"YYYY")</f>
        <v>2024</v>
      </c>
      <c r="E19" t="s">
        <v>2462</v>
      </c>
      <c r="F19" s="7" t="s">
        <v>1013</v>
      </c>
      <c r="G19" s="9">
        <v>7</v>
      </c>
      <c r="H19" s="11">
        <v>25</v>
      </c>
      <c r="I19" s="13">
        <v>6.64</v>
      </c>
      <c r="J19" t="s">
        <v>1147</v>
      </c>
      <c r="K19" t="s">
        <v>2484</v>
      </c>
      <c r="L19" s="7" t="s">
        <v>1414</v>
      </c>
      <c r="M19" s="7" t="s">
        <v>1420</v>
      </c>
      <c r="N19" s="14">
        <f>Greenleaf[[#This Row],[Unit Price]]*Greenleaf[[#This Row],[Quantity Sold]]</f>
        <v>175</v>
      </c>
      <c r="O19" s="13">
        <f>Greenleaf[[#This Row],[Unit Cost]]*Greenleaf[[#This Row],[Quantity Sold]]</f>
        <v>46.48</v>
      </c>
      <c r="P19" s="13">
        <f>Greenleaf[[#This Row],[ Unit  price per quantity]]-Greenleaf[[#This Row],[ Unit cost per quantity]]</f>
        <v>128.52000000000001</v>
      </c>
    </row>
    <row r="20" spans="1:16" x14ac:dyDescent="0.3">
      <c r="A20" t="s">
        <v>1446</v>
      </c>
      <c r="B20" s="5">
        <v>45296</v>
      </c>
      <c r="C20" s="5" t="str">
        <f>TEXT(Greenleaf[[#This Row],[Order Date]],"MMM")</f>
        <v>Jan</v>
      </c>
      <c r="D20" s="5" t="str">
        <f>TEXT(Greenleaf[[#This Row],[Order Date]],"YYYY")</f>
        <v>2024</v>
      </c>
      <c r="E20" t="s">
        <v>2464</v>
      </c>
      <c r="F20" s="7" t="s">
        <v>1012</v>
      </c>
      <c r="G20" s="9">
        <v>5</v>
      </c>
      <c r="H20" s="11">
        <v>40</v>
      </c>
      <c r="I20" s="13">
        <v>15.48</v>
      </c>
      <c r="J20" t="s">
        <v>1168</v>
      </c>
      <c r="K20" t="s">
        <v>2485</v>
      </c>
      <c r="L20" s="7" t="s">
        <v>1414</v>
      </c>
      <c r="M20" s="7" t="s">
        <v>1424</v>
      </c>
      <c r="N20" s="14">
        <f>Greenleaf[[#This Row],[Unit Price]]*Greenleaf[[#This Row],[Quantity Sold]]</f>
        <v>200</v>
      </c>
      <c r="O20" s="13">
        <f>Greenleaf[[#This Row],[Unit Cost]]*Greenleaf[[#This Row],[Quantity Sold]]</f>
        <v>77.400000000000006</v>
      </c>
      <c r="P20" s="13">
        <f>Greenleaf[[#This Row],[ Unit  price per quantity]]-Greenleaf[[#This Row],[ Unit cost per quantity]]</f>
        <v>122.6</v>
      </c>
    </row>
    <row r="21" spans="1:16" x14ac:dyDescent="0.3">
      <c r="A21" t="s">
        <v>1447</v>
      </c>
      <c r="B21" s="5">
        <v>45296</v>
      </c>
      <c r="C21" s="5" t="str">
        <f>TEXT(Greenleaf[[#This Row],[Order Date]],"MMM")</f>
        <v>Jan</v>
      </c>
      <c r="D21" s="5" t="str">
        <f>TEXT(Greenleaf[[#This Row],[Order Date]],"YYYY")</f>
        <v>2024</v>
      </c>
      <c r="E21" t="s">
        <v>2460</v>
      </c>
      <c r="F21" s="7" t="s">
        <v>1015</v>
      </c>
      <c r="G21" s="9">
        <v>8</v>
      </c>
      <c r="H21" s="11">
        <v>10</v>
      </c>
      <c r="I21" s="13">
        <v>2.67</v>
      </c>
      <c r="J21" t="s">
        <v>1116</v>
      </c>
      <c r="K21" t="s">
        <v>2486</v>
      </c>
      <c r="L21" s="7" t="s">
        <v>1414</v>
      </c>
      <c r="M21" s="7" t="s">
        <v>1421</v>
      </c>
      <c r="N21" s="14">
        <f>Greenleaf[[#This Row],[Unit Price]]*Greenleaf[[#This Row],[Quantity Sold]]</f>
        <v>80</v>
      </c>
      <c r="O21" s="13">
        <f>Greenleaf[[#This Row],[Unit Cost]]*Greenleaf[[#This Row],[Quantity Sold]]</f>
        <v>21.36</v>
      </c>
      <c r="P21" s="13">
        <f>Greenleaf[[#This Row],[ Unit  price per quantity]]-Greenleaf[[#This Row],[ Unit cost per quantity]]</f>
        <v>58.64</v>
      </c>
    </row>
    <row r="22" spans="1:16" x14ac:dyDescent="0.3">
      <c r="A22" t="s">
        <v>1448</v>
      </c>
      <c r="B22" s="5">
        <v>45296</v>
      </c>
      <c r="C22" s="5" t="str">
        <f>TEXT(Greenleaf[[#This Row],[Order Date]],"MMM")</f>
        <v>Jan</v>
      </c>
      <c r="D22" s="5" t="str">
        <f>TEXT(Greenleaf[[#This Row],[Order Date]],"YYYY")</f>
        <v>2024</v>
      </c>
      <c r="E22" t="s">
        <v>2461</v>
      </c>
      <c r="F22" s="7" t="s">
        <v>1011</v>
      </c>
      <c r="G22" s="9">
        <v>3</v>
      </c>
      <c r="H22" s="11">
        <v>12</v>
      </c>
      <c r="I22" s="13">
        <v>3.23</v>
      </c>
      <c r="J22" t="s">
        <v>1025</v>
      </c>
      <c r="K22" t="s">
        <v>2471</v>
      </c>
      <c r="L22" s="7" t="s">
        <v>1414</v>
      </c>
      <c r="M22" s="7" t="s">
        <v>1425</v>
      </c>
      <c r="N22" s="14">
        <f>Greenleaf[[#This Row],[Unit Price]]*Greenleaf[[#This Row],[Quantity Sold]]</f>
        <v>36</v>
      </c>
      <c r="O22" s="13">
        <f>Greenleaf[[#This Row],[Unit Cost]]*Greenleaf[[#This Row],[Quantity Sold]]</f>
        <v>9.69</v>
      </c>
      <c r="P22" s="13">
        <f>Greenleaf[[#This Row],[ Unit  price per quantity]]-Greenleaf[[#This Row],[ Unit cost per quantity]]</f>
        <v>26.310000000000002</v>
      </c>
    </row>
    <row r="23" spans="1:16" x14ac:dyDescent="0.3">
      <c r="A23" t="s">
        <v>1449</v>
      </c>
      <c r="B23" s="5">
        <v>45297</v>
      </c>
      <c r="C23" s="5" t="str">
        <f>TEXT(Greenleaf[[#This Row],[Order Date]],"MMM")</f>
        <v>Jan</v>
      </c>
      <c r="D23" s="5" t="str">
        <f>TEXT(Greenleaf[[#This Row],[Order Date]],"YYYY")</f>
        <v>2024</v>
      </c>
      <c r="E23" t="s">
        <v>2464</v>
      </c>
      <c r="F23" s="7" t="s">
        <v>1012</v>
      </c>
      <c r="G23" s="9">
        <v>3</v>
      </c>
      <c r="H23" s="11">
        <v>40</v>
      </c>
      <c r="I23" s="13">
        <v>11.81</v>
      </c>
      <c r="J23" t="s">
        <v>1066</v>
      </c>
      <c r="K23" t="s">
        <v>2487</v>
      </c>
      <c r="L23" s="7" t="s">
        <v>1415</v>
      </c>
      <c r="M23" s="7" t="s">
        <v>1422</v>
      </c>
      <c r="N23" s="14">
        <f>Greenleaf[[#This Row],[Unit Price]]*Greenleaf[[#This Row],[Quantity Sold]]</f>
        <v>120</v>
      </c>
      <c r="O23" s="13">
        <f>Greenleaf[[#This Row],[Unit Cost]]*Greenleaf[[#This Row],[Quantity Sold]]</f>
        <v>35.43</v>
      </c>
      <c r="P23" s="13">
        <f>Greenleaf[[#This Row],[ Unit  price per quantity]]-Greenleaf[[#This Row],[ Unit cost per quantity]]</f>
        <v>84.57</v>
      </c>
    </row>
    <row r="24" spans="1:16" x14ac:dyDescent="0.3">
      <c r="A24" t="s">
        <v>1450</v>
      </c>
      <c r="B24" s="5">
        <v>45297</v>
      </c>
      <c r="C24" s="5" t="str">
        <f>TEXT(Greenleaf[[#This Row],[Order Date]],"MMM")</f>
        <v>Jan</v>
      </c>
      <c r="D24" s="5" t="str">
        <f>TEXT(Greenleaf[[#This Row],[Order Date]],"YYYY")</f>
        <v>2024</v>
      </c>
      <c r="E24" t="s">
        <v>2464</v>
      </c>
      <c r="F24" s="7" t="s">
        <v>1012</v>
      </c>
      <c r="G24" s="9">
        <v>6</v>
      </c>
      <c r="H24" s="11">
        <v>40</v>
      </c>
      <c r="I24" s="13">
        <v>12.11</v>
      </c>
      <c r="J24" t="s">
        <v>1050</v>
      </c>
      <c r="K24" t="s">
        <v>2488</v>
      </c>
      <c r="L24" s="7" t="s">
        <v>1414</v>
      </c>
      <c r="M24" s="7" t="s">
        <v>1422</v>
      </c>
      <c r="N24" s="14">
        <f>Greenleaf[[#This Row],[Unit Price]]*Greenleaf[[#This Row],[Quantity Sold]]</f>
        <v>240</v>
      </c>
      <c r="O24" s="13">
        <f>Greenleaf[[#This Row],[Unit Cost]]*Greenleaf[[#This Row],[Quantity Sold]]</f>
        <v>72.66</v>
      </c>
      <c r="P24" s="13">
        <f>Greenleaf[[#This Row],[ Unit  price per quantity]]-Greenleaf[[#This Row],[ Unit cost per quantity]]</f>
        <v>167.34</v>
      </c>
    </row>
    <row r="25" spans="1:16" x14ac:dyDescent="0.3">
      <c r="A25" t="s">
        <v>1451</v>
      </c>
      <c r="B25" s="5">
        <v>45297</v>
      </c>
      <c r="C25" s="5" t="str">
        <f>TEXT(Greenleaf[[#This Row],[Order Date]],"MMM")</f>
        <v>Jan</v>
      </c>
      <c r="D25" s="5" t="str">
        <f>TEXT(Greenleaf[[#This Row],[Order Date]],"YYYY")</f>
        <v>2024</v>
      </c>
      <c r="E25" t="s">
        <v>2462</v>
      </c>
      <c r="F25" s="7" t="s">
        <v>1013</v>
      </c>
      <c r="G25" s="9">
        <v>7</v>
      </c>
      <c r="H25" s="11">
        <v>25</v>
      </c>
      <c r="I25" s="13">
        <v>8.4499999999999993</v>
      </c>
      <c r="J25" t="s">
        <v>1107</v>
      </c>
      <c r="K25" t="s">
        <v>2487</v>
      </c>
      <c r="L25" s="7" t="s">
        <v>1414</v>
      </c>
      <c r="M25" s="7" t="s">
        <v>1424</v>
      </c>
      <c r="N25" s="14">
        <f>Greenleaf[[#This Row],[Unit Price]]*Greenleaf[[#This Row],[Quantity Sold]]</f>
        <v>175</v>
      </c>
      <c r="O25" s="13">
        <f>Greenleaf[[#This Row],[Unit Cost]]*Greenleaf[[#This Row],[Quantity Sold]]</f>
        <v>59.149999999999991</v>
      </c>
      <c r="P25" s="13">
        <f>Greenleaf[[#This Row],[ Unit  price per quantity]]-Greenleaf[[#This Row],[ Unit cost per quantity]]</f>
        <v>115.85000000000001</v>
      </c>
    </row>
    <row r="26" spans="1:16" x14ac:dyDescent="0.3">
      <c r="A26" t="s">
        <v>1452</v>
      </c>
      <c r="B26" s="5">
        <v>45297</v>
      </c>
      <c r="C26" s="5" t="str">
        <f>TEXT(Greenleaf[[#This Row],[Order Date]],"MMM")</f>
        <v>Jan</v>
      </c>
      <c r="D26" s="5" t="str">
        <f>TEXT(Greenleaf[[#This Row],[Order Date]],"YYYY")</f>
        <v>2024</v>
      </c>
      <c r="E26" t="s">
        <v>2460</v>
      </c>
      <c r="F26" s="7" t="s">
        <v>1015</v>
      </c>
      <c r="G26" s="9">
        <v>8</v>
      </c>
      <c r="H26" s="11">
        <v>10</v>
      </c>
      <c r="I26" s="13">
        <v>3.8</v>
      </c>
      <c r="J26" t="s">
        <v>1185</v>
      </c>
      <c r="K26" t="s">
        <v>2489</v>
      </c>
      <c r="L26" s="7" t="s">
        <v>1417</v>
      </c>
      <c r="M26" s="7" t="s">
        <v>1421</v>
      </c>
      <c r="N26" s="14">
        <f>Greenleaf[[#This Row],[Unit Price]]*Greenleaf[[#This Row],[Quantity Sold]]</f>
        <v>80</v>
      </c>
      <c r="O26" s="13">
        <f>Greenleaf[[#This Row],[Unit Cost]]*Greenleaf[[#This Row],[Quantity Sold]]</f>
        <v>30.4</v>
      </c>
      <c r="P26" s="13">
        <f>Greenleaf[[#This Row],[ Unit  price per quantity]]-Greenleaf[[#This Row],[ Unit cost per quantity]]</f>
        <v>49.6</v>
      </c>
    </row>
    <row r="27" spans="1:16" x14ac:dyDescent="0.3">
      <c r="A27" t="s">
        <v>1453</v>
      </c>
      <c r="B27" s="5">
        <v>45297</v>
      </c>
      <c r="C27" s="5" t="str">
        <f>TEXT(Greenleaf[[#This Row],[Order Date]],"MMM")</f>
        <v>Jan</v>
      </c>
      <c r="D27" s="5" t="str">
        <f>TEXT(Greenleaf[[#This Row],[Order Date]],"YYYY")</f>
        <v>2024</v>
      </c>
      <c r="E27" t="s">
        <v>2463</v>
      </c>
      <c r="F27" s="7" t="s">
        <v>1014</v>
      </c>
      <c r="G27" s="9">
        <v>7</v>
      </c>
      <c r="H27" s="11">
        <v>15</v>
      </c>
      <c r="I27" s="13">
        <v>3.13</v>
      </c>
      <c r="J27" t="s">
        <v>1047</v>
      </c>
      <c r="K27" t="s">
        <v>2476</v>
      </c>
      <c r="L27" s="7" t="s">
        <v>1416</v>
      </c>
      <c r="M27" s="7" t="s">
        <v>1420</v>
      </c>
      <c r="N27" s="14">
        <f>Greenleaf[[#This Row],[Unit Price]]*Greenleaf[[#This Row],[Quantity Sold]]</f>
        <v>105</v>
      </c>
      <c r="O27" s="13">
        <f>Greenleaf[[#This Row],[Unit Cost]]*Greenleaf[[#This Row],[Quantity Sold]]</f>
        <v>21.91</v>
      </c>
      <c r="P27" s="13">
        <f>Greenleaf[[#This Row],[ Unit  price per quantity]]-Greenleaf[[#This Row],[ Unit cost per quantity]]</f>
        <v>83.09</v>
      </c>
    </row>
    <row r="28" spans="1:16" x14ac:dyDescent="0.3">
      <c r="A28" t="s">
        <v>1454</v>
      </c>
      <c r="B28" s="5">
        <v>45297</v>
      </c>
      <c r="C28" s="5" t="str">
        <f>TEXT(Greenleaf[[#This Row],[Order Date]],"MMM")</f>
        <v>Jan</v>
      </c>
      <c r="D28" s="5" t="str">
        <f>TEXT(Greenleaf[[#This Row],[Order Date]],"YYYY")</f>
        <v>2024</v>
      </c>
      <c r="E28" t="s">
        <v>2460</v>
      </c>
      <c r="F28" s="7" t="s">
        <v>1015</v>
      </c>
      <c r="G28" s="9">
        <v>6</v>
      </c>
      <c r="H28" s="11">
        <v>10</v>
      </c>
      <c r="I28" s="13">
        <v>3.18</v>
      </c>
      <c r="J28" t="s">
        <v>1154</v>
      </c>
      <c r="K28" t="s">
        <v>2490</v>
      </c>
      <c r="L28" s="7" t="s">
        <v>1414</v>
      </c>
      <c r="M28" s="7" t="s">
        <v>1418</v>
      </c>
      <c r="N28" s="14">
        <f>Greenleaf[[#This Row],[Unit Price]]*Greenleaf[[#This Row],[Quantity Sold]]</f>
        <v>60</v>
      </c>
      <c r="O28" s="13">
        <f>Greenleaf[[#This Row],[Unit Cost]]*Greenleaf[[#This Row],[Quantity Sold]]</f>
        <v>19.080000000000002</v>
      </c>
      <c r="P28" s="13">
        <f>Greenleaf[[#This Row],[ Unit  price per quantity]]-Greenleaf[[#This Row],[ Unit cost per quantity]]</f>
        <v>40.92</v>
      </c>
    </row>
    <row r="29" spans="1:16" x14ac:dyDescent="0.3">
      <c r="A29" t="s">
        <v>1455</v>
      </c>
      <c r="B29" s="5">
        <v>45298</v>
      </c>
      <c r="C29" s="5" t="str">
        <f>TEXT(Greenleaf[[#This Row],[Order Date]],"MMM")</f>
        <v>Jan</v>
      </c>
      <c r="D29" s="5" t="str">
        <f>TEXT(Greenleaf[[#This Row],[Order Date]],"YYYY")</f>
        <v>2024</v>
      </c>
      <c r="E29" t="s">
        <v>2461</v>
      </c>
      <c r="F29" s="7" t="s">
        <v>1011</v>
      </c>
      <c r="G29" s="9">
        <v>9</v>
      </c>
      <c r="H29" s="11">
        <v>12</v>
      </c>
      <c r="I29" s="13">
        <v>3.94</v>
      </c>
      <c r="J29" t="s">
        <v>1031</v>
      </c>
      <c r="K29" t="s">
        <v>2491</v>
      </c>
      <c r="L29" s="7" t="s">
        <v>1414</v>
      </c>
      <c r="M29" s="7" t="s">
        <v>1423</v>
      </c>
      <c r="N29" s="14">
        <f>Greenleaf[[#This Row],[Unit Price]]*Greenleaf[[#This Row],[Quantity Sold]]</f>
        <v>108</v>
      </c>
      <c r="O29" s="13">
        <f>Greenleaf[[#This Row],[Unit Cost]]*Greenleaf[[#This Row],[Quantity Sold]]</f>
        <v>35.46</v>
      </c>
      <c r="P29" s="13">
        <f>Greenleaf[[#This Row],[ Unit  price per quantity]]-Greenleaf[[#This Row],[ Unit cost per quantity]]</f>
        <v>72.539999999999992</v>
      </c>
    </row>
    <row r="30" spans="1:16" x14ac:dyDescent="0.3">
      <c r="A30" t="s">
        <v>1456</v>
      </c>
      <c r="B30" s="5">
        <v>45298</v>
      </c>
      <c r="C30" s="5" t="str">
        <f>TEXT(Greenleaf[[#This Row],[Order Date]],"MMM")</f>
        <v>Jan</v>
      </c>
      <c r="D30" s="5" t="str">
        <f>TEXT(Greenleaf[[#This Row],[Order Date]],"YYYY")</f>
        <v>2024</v>
      </c>
      <c r="E30" t="s">
        <v>2464</v>
      </c>
      <c r="F30" s="7" t="s">
        <v>1012</v>
      </c>
      <c r="G30" s="9">
        <v>3</v>
      </c>
      <c r="H30" s="11">
        <v>40</v>
      </c>
      <c r="I30" s="13">
        <v>10.79</v>
      </c>
      <c r="J30" t="s">
        <v>1056</v>
      </c>
      <c r="K30" t="s">
        <v>2492</v>
      </c>
      <c r="L30" s="7" t="s">
        <v>1414</v>
      </c>
      <c r="M30" s="7" t="s">
        <v>1420</v>
      </c>
      <c r="N30" s="14">
        <f>Greenleaf[[#This Row],[Unit Price]]*Greenleaf[[#This Row],[Quantity Sold]]</f>
        <v>120</v>
      </c>
      <c r="O30" s="13">
        <f>Greenleaf[[#This Row],[Unit Cost]]*Greenleaf[[#This Row],[Quantity Sold]]</f>
        <v>32.369999999999997</v>
      </c>
      <c r="P30" s="13">
        <f>Greenleaf[[#This Row],[ Unit  price per quantity]]-Greenleaf[[#This Row],[ Unit cost per quantity]]</f>
        <v>87.63</v>
      </c>
    </row>
    <row r="31" spans="1:16" x14ac:dyDescent="0.3">
      <c r="A31" t="s">
        <v>1457</v>
      </c>
      <c r="B31" s="5">
        <v>45298</v>
      </c>
      <c r="C31" s="5" t="str">
        <f>TEXT(Greenleaf[[#This Row],[Order Date]],"MMM")</f>
        <v>Jan</v>
      </c>
      <c r="D31" s="5" t="str">
        <f>TEXT(Greenleaf[[#This Row],[Order Date]],"YYYY")</f>
        <v>2024</v>
      </c>
      <c r="E31" t="s">
        <v>2462</v>
      </c>
      <c r="F31" s="7" t="s">
        <v>1013</v>
      </c>
      <c r="G31" s="9">
        <v>4</v>
      </c>
      <c r="H31" s="11">
        <v>25</v>
      </c>
      <c r="I31" s="13">
        <v>8.43</v>
      </c>
      <c r="J31" t="s">
        <v>1021</v>
      </c>
      <c r="K31" t="s">
        <v>2473</v>
      </c>
      <c r="L31" s="7" t="s">
        <v>1416</v>
      </c>
      <c r="M31" s="7" t="s">
        <v>1421</v>
      </c>
      <c r="N31" s="14">
        <f>Greenleaf[[#This Row],[Unit Price]]*Greenleaf[[#This Row],[Quantity Sold]]</f>
        <v>100</v>
      </c>
      <c r="O31" s="13">
        <f>Greenleaf[[#This Row],[Unit Cost]]*Greenleaf[[#This Row],[Quantity Sold]]</f>
        <v>33.72</v>
      </c>
      <c r="P31" s="13">
        <f>Greenleaf[[#This Row],[ Unit  price per quantity]]-Greenleaf[[#This Row],[ Unit cost per quantity]]</f>
        <v>66.28</v>
      </c>
    </row>
    <row r="32" spans="1:16" x14ac:dyDescent="0.3">
      <c r="A32" t="s">
        <v>1458</v>
      </c>
      <c r="B32" s="5">
        <v>45299</v>
      </c>
      <c r="C32" s="5" t="str">
        <f>TEXT(Greenleaf[[#This Row],[Order Date]],"MMM")</f>
        <v>Jan</v>
      </c>
      <c r="D32" s="5" t="str">
        <f>TEXT(Greenleaf[[#This Row],[Order Date]],"YYYY")</f>
        <v>2024</v>
      </c>
      <c r="E32" t="s">
        <v>2463</v>
      </c>
      <c r="F32" s="7" t="s">
        <v>1014</v>
      </c>
      <c r="G32" s="9">
        <v>5</v>
      </c>
      <c r="H32" s="11">
        <v>15</v>
      </c>
      <c r="I32" s="13">
        <v>3.55</v>
      </c>
      <c r="J32" t="s">
        <v>1170</v>
      </c>
      <c r="K32" t="s">
        <v>2493</v>
      </c>
      <c r="L32" s="7" t="s">
        <v>1414</v>
      </c>
      <c r="M32" s="7" t="s">
        <v>1419</v>
      </c>
      <c r="N32" s="14">
        <f>Greenleaf[[#This Row],[Unit Price]]*Greenleaf[[#This Row],[Quantity Sold]]</f>
        <v>75</v>
      </c>
      <c r="O32" s="13">
        <f>Greenleaf[[#This Row],[Unit Cost]]*Greenleaf[[#This Row],[Quantity Sold]]</f>
        <v>17.75</v>
      </c>
      <c r="P32" s="13">
        <f>Greenleaf[[#This Row],[ Unit  price per quantity]]-Greenleaf[[#This Row],[ Unit cost per quantity]]</f>
        <v>57.25</v>
      </c>
    </row>
    <row r="33" spans="1:16" x14ac:dyDescent="0.3">
      <c r="A33" t="s">
        <v>1459</v>
      </c>
      <c r="B33" s="5">
        <v>45299</v>
      </c>
      <c r="C33" s="5" t="str">
        <f>TEXT(Greenleaf[[#This Row],[Order Date]],"MMM")</f>
        <v>Jan</v>
      </c>
      <c r="D33" s="5" t="str">
        <f>TEXT(Greenleaf[[#This Row],[Order Date]],"YYYY")</f>
        <v>2024</v>
      </c>
      <c r="E33" t="s">
        <v>2463</v>
      </c>
      <c r="F33" s="7" t="s">
        <v>1014</v>
      </c>
      <c r="G33" s="9">
        <v>6</v>
      </c>
      <c r="H33" s="11">
        <v>15</v>
      </c>
      <c r="I33" s="13">
        <v>4.04</v>
      </c>
      <c r="J33" t="s">
        <v>1177</v>
      </c>
      <c r="K33" t="s">
        <v>2494</v>
      </c>
      <c r="L33" s="7" t="s">
        <v>1414</v>
      </c>
      <c r="M33" s="7" t="s">
        <v>1418</v>
      </c>
      <c r="N33" s="14">
        <f>Greenleaf[[#This Row],[Unit Price]]*Greenleaf[[#This Row],[Quantity Sold]]</f>
        <v>90</v>
      </c>
      <c r="O33" s="13">
        <f>Greenleaf[[#This Row],[Unit Cost]]*Greenleaf[[#This Row],[Quantity Sold]]</f>
        <v>24.240000000000002</v>
      </c>
      <c r="P33" s="13">
        <f>Greenleaf[[#This Row],[ Unit  price per quantity]]-Greenleaf[[#This Row],[ Unit cost per quantity]]</f>
        <v>65.759999999999991</v>
      </c>
    </row>
    <row r="34" spans="1:16" x14ac:dyDescent="0.3">
      <c r="A34" t="s">
        <v>1460</v>
      </c>
      <c r="B34" s="5">
        <v>45300</v>
      </c>
      <c r="C34" s="5" t="str">
        <f>TEXT(Greenleaf[[#This Row],[Order Date]],"MMM")</f>
        <v>Jan</v>
      </c>
      <c r="D34" s="5" t="str">
        <f>TEXT(Greenleaf[[#This Row],[Order Date]],"YYYY")</f>
        <v>2024</v>
      </c>
      <c r="E34" t="s">
        <v>2460</v>
      </c>
      <c r="F34" s="7" t="s">
        <v>1015</v>
      </c>
      <c r="G34" s="9">
        <v>8</v>
      </c>
      <c r="H34" s="11">
        <v>10</v>
      </c>
      <c r="I34" s="13">
        <v>2.6</v>
      </c>
      <c r="J34" t="s">
        <v>1112</v>
      </c>
      <c r="K34" t="s">
        <v>2495</v>
      </c>
      <c r="L34" s="7" t="s">
        <v>1415</v>
      </c>
      <c r="M34" s="7" t="s">
        <v>1421</v>
      </c>
      <c r="N34" s="14">
        <f>Greenleaf[[#This Row],[Unit Price]]*Greenleaf[[#This Row],[Quantity Sold]]</f>
        <v>80</v>
      </c>
      <c r="O34" s="13">
        <f>Greenleaf[[#This Row],[Unit Cost]]*Greenleaf[[#This Row],[Quantity Sold]]</f>
        <v>20.8</v>
      </c>
      <c r="P34" s="13">
        <f>Greenleaf[[#This Row],[ Unit  price per quantity]]-Greenleaf[[#This Row],[ Unit cost per quantity]]</f>
        <v>59.2</v>
      </c>
    </row>
    <row r="35" spans="1:16" x14ac:dyDescent="0.3">
      <c r="A35" t="s">
        <v>1461</v>
      </c>
      <c r="B35" s="5">
        <v>45300</v>
      </c>
      <c r="C35" s="5" t="str">
        <f>TEXT(Greenleaf[[#This Row],[Order Date]],"MMM")</f>
        <v>Jan</v>
      </c>
      <c r="D35" s="5" t="str">
        <f>TEXT(Greenleaf[[#This Row],[Order Date]],"YYYY")</f>
        <v>2024</v>
      </c>
      <c r="E35" t="s">
        <v>2461</v>
      </c>
      <c r="F35" s="7" t="s">
        <v>1011</v>
      </c>
      <c r="G35" s="9">
        <v>10</v>
      </c>
      <c r="H35" s="11">
        <v>12</v>
      </c>
      <c r="I35" s="13">
        <v>2.74</v>
      </c>
      <c r="J35" t="s">
        <v>1166</v>
      </c>
      <c r="K35" t="s">
        <v>2496</v>
      </c>
      <c r="L35" s="7" t="s">
        <v>1414</v>
      </c>
      <c r="M35" s="7" t="s">
        <v>1422</v>
      </c>
      <c r="N35" s="14">
        <f>Greenleaf[[#This Row],[Unit Price]]*Greenleaf[[#This Row],[Quantity Sold]]</f>
        <v>120</v>
      </c>
      <c r="O35" s="13">
        <f>Greenleaf[[#This Row],[Unit Cost]]*Greenleaf[[#This Row],[Quantity Sold]]</f>
        <v>27.400000000000002</v>
      </c>
      <c r="P35" s="13">
        <f>Greenleaf[[#This Row],[ Unit  price per quantity]]-Greenleaf[[#This Row],[ Unit cost per quantity]]</f>
        <v>92.6</v>
      </c>
    </row>
    <row r="36" spans="1:16" x14ac:dyDescent="0.3">
      <c r="A36" t="s">
        <v>1462</v>
      </c>
      <c r="B36" s="5">
        <v>45301</v>
      </c>
      <c r="C36" s="5" t="str">
        <f>TEXT(Greenleaf[[#This Row],[Order Date]],"MMM")</f>
        <v>Jan</v>
      </c>
      <c r="D36" s="5" t="str">
        <f>TEXT(Greenleaf[[#This Row],[Order Date]],"YYYY")</f>
        <v>2024</v>
      </c>
      <c r="E36" t="s">
        <v>2462</v>
      </c>
      <c r="F36" s="7" t="s">
        <v>1013</v>
      </c>
      <c r="G36" s="9">
        <v>10</v>
      </c>
      <c r="H36" s="11">
        <v>25</v>
      </c>
      <c r="I36" s="13">
        <v>9.86</v>
      </c>
      <c r="J36" t="s">
        <v>1035</v>
      </c>
      <c r="K36" t="s">
        <v>2483</v>
      </c>
      <c r="L36" s="7" t="s">
        <v>1414</v>
      </c>
      <c r="M36" s="7" t="s">
        <v>1422</v>
      </c>
      <c r="N36" s="14">
        <f>Greenleaf[[#This Row],[Unit Price]]*Greenleaf[[#This Row],[Quantity Sold]]</f>
        <v>250</v>
      </c>
      <c r="O36" s="13">
        <f>Greenleaf[[#This Row],[Unit Cost]]*Greenleaf[[#This Row],[Quantity Sold]]</f>
        <v>98.6</v>
      </c>
      <c r="P36" s="13">
        <f>Greenleaf[[#This Row],[ Unit  price per quantity]]-Greenleaf[[#This Row],[ Unit cost per quantity]]</f>
        <v>151.4</v>
      </c>
    </row>
    <row r="37" spans="1:16" x14ac:dyDescent="0.3">
      <c r="A37" t="s">
        <v>1463</v>
      </c>
      <c r="B37" s="5">
        <v>45301</v>
      </c>
      <c r="C37" s="5" t="str">
        <f>TEXT(Greenleaf[[#This Row],[Order Date]],"MMM")</f>
        <v>Jan</v>
      </c>
      <c r="D37" s="5" t="str">
        <f>TEXT(Greenleaf[[#This Row],[Order Date]],"YYYY")</f>
        <v>2024</v>
      </c>
      <c r="E37" t="s">
        <v>2461</v>
      </c>
      <c r="F37" s="7" t="s">
        <v>1011</v>
      </c>
      <c r="G37" s="9">
        <v>9</v>
      </c>
      <c r="H37" s="11">
        <v>12</v>
      </c>
      <c r="I37" s="13">
        <v>3.33</v>
      </c>
      <c r="J37" t="s">
        <v>1047</v>
      </c>
      <c r="K37" t="s">
        <v>2476</v>
      </c>
      <c r="L37" s="7" t="s">
        <v>1414</v>
      </c>
      <c r="M37" s="7" t="s">
        <v>1425</v>
      </c>
      <c r="N37" s="14">
        <f>Greenleaf[[#This Row],[Unit Price]]*Greenleaf[[#This Row],[Quantity Sold]]</f>
        <v>108</v>
      </c>
      <c r="O37" s="13">
        <f>Greenleaf[[#This Row],[Unit Cost]]*Greenleaf[[#This Row],[Quantity Sold]]</f>
        <v>29.97</v>
      </c>
      <c r="P37" s="13">
        <f>Greenleaf[[#This Row],[ Unit  price per quantity]]-Greenleaf[[#This Row],[ Unit cost per quantity]]</f>
        <v>78.03</v>
      </c>
    </row>
    <row r="38" spans="1:16" x14ac:dyDescent="0.3">
      <c r="A38" t="s">
        <v>1464</v>
      </c>
      <c r="B38" s="5">
        <v>45301</v>
      </c>
      <c r="C38" s="5" t="str">
        <f>TEXT(Greenleaf[[#This Row],[Order Date]],"MMM")</f>
        <v>Jan</v>
      </c>
      <c r="D38" s="5" t="str">
        <f>TEXT(Greenleaf[[#This Row],[Order Date]],"YYYY")</f>
        <v>2024</v>
      </c>
      <c r="E38" t="s">
        <v>2463</v>
      </c>
      <c r="F38" s="7" t="s">
        <v>1014</v>
      </c>
      <c r="G38" s="9">
        <v>6</v>
      </c>
      <c r="H38" s="11">
        <v>15</v>
      </c>
      <c r="I38" s="13">
        <v>3.13</v>
      </c>
      <c r="J38" t="s">
        <v>1071</v>
      </c>
      <c r="K38" t="s">
        <v>2497</v>
      </c>
      <c r="L38" s="7" t="s">
        <v>1414</v>
      </c>
      <c r="M38" s="7" t="s">
        <v>1427</v>
      </c>
      <c r="N38" s="14">
        <f>Greenleaf[[#This Row],[Unit Price]]*Greenleaf[[#This Row],[Quantity Sold]]</f>
        <v>90</v>
      </c>
      <c r="O38" s="13">
        <f>Greenleaf[[#This Row],[Unit Cost]]*Greenleaf[[#This Row],[Quantity Sold]]</f>
        <v>18.78</v>
      </c>
      <c r="P38" s="13">
        <f>Greenleaf[[#This Row],[ Unit  price per quantity]]-Greenleaf[[#This Row],[ Unit cost per quantity]]</f>
        <v>71.22</v>
      </c>
    </row>
    <row r="39" spans="1:16" x14ac:dyDescent="0.3">
      <c r="A39" t="s">
        <v>1465</v>
      </c>
      <c r="B39" s="5">
        <v>45302</v>
      </c>
      <c r="C39" s="5" t="str">
        <f>TEXT(Greenleaf[[#This Row],[Order Date]],"MMM")</f>
        <v>Jan</v>
      </c>
      <c r="D39" s="5" t="str">
        <f>TEXT(Greenleaf[[#This Row],[Order Date]],"YYYY")</f>
        <v>2024</v>
      </c>
      <c r="E39" t="s">
        <v>2461</v>
      </c>
      <c r="F39" s="7" t="s">
        <v>1011</v>
      </c>
      <c r="G39" s="9">
        <v>4</v>
      </c>
      <c r="H39" s="11">
        <v>12</v>
      </c>
      <c r="I39" s="13">
        <v>4.74</v>
      </c>
      <c r="J39" t="s">
        <v>1090</v>
      </c>
      <c r="K39" t="s">
        <v>2498</v>
      </c>
      <c r="L39" s="7" t="s">
        <v>1415</v>
      </c>
      <c r="M39" s="7" t="s">
        <v>1425</v>
      </c>
      <c r="N39" s="14">
        <f>Greenleaf[[#This Row],[Unit Price]]*Greenleaf[[#This Row],[Quantity Sold]]</f>
        <v>48</v>
      </c>
      <c r="O39" s="13">
        <f>Greenleaf[[#This Row],[Unit Cost]]*Greenleaf[[#This Row],[Quantity Sold]]</f>
        <v>18.96</v>
      </c>
      <c r="P39" s="13">
        <f>Greenleaf[[#This Row],[ Unit  price per quantity]]-Greenleaf[[#This Row],[ Unit cost per quantity]]</f>
        <v>29.04</v>
      </c>
    </row>
    <row r="40" spans="1:16" x14ac:dyDescent="0.3">
      <c r="A40" t="s">
        <v>1466</v>
      </c>
      <c r="B40" s="5">
        <v>45303</v>
      </c>
      <c r="C40" s="5" t="str">
        <f>TEXT(Greenleaf[[#This Row],[Order Date]],"MMM")</f>
        <v>Jan</v>
      </c>
      <c r="D40" s="5" t="str">
        <f>TEXT(Greenleaf[[#This Row],[Order Date]],"YYYY")</f>
        <v>2024</v>
      </c>
      <c r="E40" t="s">
        <v>2461</v>
      </c>
      <c r="F40" s="7" t="s">
        <v>1011</v>
      </c>
      <c r="G40" s="9">
        <v>9</v>
      </c>
      <c r="H40" s="11">
        <v>12</v>
      </c>
      <c r="I40" s="13">
        <v>4.33</v>
      </c>
      <c r="J40" t="s">
        <v>1126</v>
      </c>
      <c r="K40" t="s">
        <v>2499</v>
      </c>
      <c r="L40" s="7" t="s">
        <v>1414</v>
      </c>
      <c r="M40" s="7" t="s">
        <v>1424</v>
      </c>
      <c r="N40" s="14">
        <f>Greenleaf[[#This Row],[Unit Price]]*Greenleaf[[#This Row],[Quantity Sold]]</f>
        <v>108</v>
      </c>
      <c r="O40" s="13">
        <f>Greenleaf[[#This Row],[Unit Cost]]*Greenleaf[[#This Row],[Quantity Sold]]</f>
        <v>38.97</v>
      </c>
      <c r="P40" s="13">
        <f>Greenleaf[[#This Row],[ Unit  price per quantity]]-Greenleaf[[#This Row],[ Unit cost per quantity]]</f>
        <v>69.03</v>
      </c>
    </row>
    <row r="41" spans="1:16" x14ac:dyDescent="0.3">
      <c r="A41" t="s">
        <v>1467</v>
      </c>
      <c r="B41" s="5">
        <v>45303</v>
      </c>
      <c r="C41" s="5" t="str">
        <f>TEXT(Greenleaf[[#This Row],[Order Date]],"MMM")</f>
        <v>Jan</v>
      </c>
      <c r="D41" s="5" t="str">
        <f>TEXT(Greenleaf[[#This Row],[Order Date]],"YYYY")</f>
        <v>2024</v>
      </c>
      <c r="E41" t="s">
        <v>2462</v>
      </c>
      <c r="F41" s="7" t="s">
        <v>1013</v>
      </c>
      <c r="G41" s="9">
        <v>3</v>
      </c>
      <c r="H41" s="11">
        <v>25</v>
      </c>
      <c r="I41" s="13">
        <v>8.17</v>
      </c>
      <c r="J41" t="s">
        <v>1061</v>
      </c>
      <c r="K41" t="s">
        <v>2500</v>
      </c>
      <c r="L41" s="7" t="s">
        <v>1416</v>
      </c>
      <c r="M41" s="7" t="s">
        <v>1419</v>
      </c>
      <c r="N41" s="14">
        <f>Greenleaf[[#This Row],[Unit Price]]*Greenleaf[[#This Row],[Quantity Sold]]</f>
        <v>75</v>
      </c>
      <c r="O41" s="13">
        <f>Greenleaf[[#This Row],[Unit Cost]]*Greenleaf[[#This Row],[Quantity Sold]]</f>
        <v>24.509999999999998</v>
      </c>
      <c r="P41" s="13">
        <f>Greenleaf[[#This Row],[ Unit  price per quantity]]-Greenleaf[[#This Row],[ Unit cost per quantity]]</f>
        <v>50.49</v>
      </c>
    </row>
    <row r="42" spans="1:16" x14ac:dyDescent="0.3">
      <c r="A42" t="s">
        <v>1468</v>
      </c>
      <c r="B42" s="5">
        <v>45303</v>
      </c>
      <c r="C42" s="5" t="str">
        <f>TEXT(Greenleaf[[#This Row],[Order Date]],"MMM")</f>
        <v>Jan</v>
      </c>
      <c r="D42" s="5" t="str">
        <f>TEXT(Greenleaf[[#This Row],[Order Date]],"YYYY")</f>
        <v>2024</v>
      </c>
      <c r="E42" t="s">
        <v>2462</v>
      </c>
      <c r="F42" s="7" t="s">
        <v>1013</v>
      </c>
      <c r="G42" s="9">
        <v>6</v>
      </c>
      <c r="H42" s="11">
        <v>25</v>
      </c>
      <c r="I42" s="13">
        <v>6.37</v>
      </c>
      <c r="J42" t="s">
        <v>1183</v>
      </c>
      <c r="K42" t="s">
        <v>2501</v>
      </c>
      <c r="L42" s="7" t="s">
        <v>1414</v>
      </c>
      <c r="M42" s="7" t="s">
        <v>1424</v>
      </c>
      <c r="N42" s="14">
        <f>Greenleaf[[#This Row],[Unit Price]]*Greenleaf[[#This Row],[Quantity Sold]]</f>
        <v>150</v>
      </c>
      <c r="O42" s="13">
        <f>Greenleaf[[#This Row],[Unit Cost]]*Greenleaf[[#This Row],[Quantity Sold]]</f>
        <v>38.22</v>
      </c>
      <c r="P42" s="13">
        <f>Greenleaf[[#This Row],[ Unit  price per quantity]]-Greenleaf[[#This Row],[ Unit cost per quantity]]</f>
        <v>111.78</v>
      </c>
    </row>
    <row r="43" spans="1:16" x14ac:dyDescent="0.3">
      <c r="A43" t="s">
        <v>1469</v>
      </c>
      <c r="B43" s="5">
        <v>45304</v>
      </c>
      <c r="C43" s="5" t="str">
        <f>TEXT(Greenleaf[[#This Row],[Order Date]],"MMM")</f>
        <v>Jan</v>
      </c>
      <c r="D43" s="5" t="str">
        <f>TEXT(Greenleaf[[#This Row],[Order Date]],"YYYY")</f>
        <v>2024</v>
      </c>
      <c r="E43" t="s">
        <v>2462</v>
      </c>
      <c r="F43" s="7" t="s">
        <v>1013</v>
      </c>
      <c r="G43" s="9">
        <v>7</v>
      </c>
      <c r="H43" s="11">
        <v>25</v>
      </c>
      <c r="I43" s="13">
        <v>6.03</v>
      </c>
      <c r="J43" t="s">
        <v>1188</v>
      </c>
      <c r="K43" t="s">
        <v>2476</v>
      </c>
      <c r="L43" s="7" t="s">
        <v>1414</v>
      </c>
      <c r="M43" s="7" t="s">
        <v>1421</v>
      </c>
      <c r="N43" s="14">
        <f>Greenleaf[[#This Row],[Unit Price]]*Greenleaf[[#This Row],[Quantity Sold]]</f>
        <v>175</v>
      </c>
      <c r="O43" s="13">
        <f>Greenleaf[[#This Row],[Unit Cost]]*Greenleaf[[#This Row],[Quantity Sold]]</f>
        <v>42.21</v>
      </c>
      <c r="P43" s="13">
        <f>Greenleaf[[#This Row],[ Unit  price per quantity]]-Greenleaf[[#This Row],[ Unit cost per quantity]]</f>
        <v>132.79</v>
      </c>
    </row>
    <row r="44" spans="1:16" x14ac:dyDescent="0.3">
      <c r="A44" t="s">
        <v>1470</v>
      </c>
      <c r="B44" s="5">
        <v>45304</v>
      </c>
      <c r="C44" s="5" t="str">
        <f>TEXT(Greenleaf[[#This Row],[Order Date]],"MMM")</f>
        <v>Jan</v>
      </c>
      <c r="D44" s="5" t="str">
        <f>TEXT(Greenleaf[[#This Row],[Order Date]],"YYYY")</f>
        <v>2024</v>
      </c>
      <c r="E44" t="s">
        <v>2464</v>
      </c>
      <c r="F44" s="7" t="s">
        <v>1012</v>
      </c>
      <c r="G44" s="9">
        <v>7</v>
      </c>
      <c r="H44" s="11">
        <v>40</v>
      </c>
      <c r="I44" s="13">
        <v>11.98</v>
      </c>
      <c r="J44" t="s">
        <v>1172</v>
      </c>
      <c r="K44" t="s">
        <v>2502</v>
      </c>
      <c r="L44" s="7" t="s">
        <v>1416</v>
      </c>
      <c r="M44" s="7" t="s">
        <v>1424</v>
      </c>
      <c r="N44" s="14">
        <f>Greenleaf[[#This Row],[Unit Price]]*Greenleaf[[#This Row],[Quantity Sold]]</f>
        <v>280</v>
      </c>
      <c r="O44" s="13">
        <f>Greenleaf[[#This Row],[Unit Cost]]*Greenleaf[[#This Row],[Quantity Sold]]</f>
        <v>83.86</v>
      </c>
      <c r="P44" s="13">
        <f>Greenleaf[[#This Row],[ Unit  price per quantity]]-Greenleaf[[#This Row],[ Unit cost per quantity]]</f>
        <v>196.14</v>
      </c>
    </row>
    <row r="45" spans="1:16" x14ac:dyDescent="0.3">
      <c r="A45" t="s">
        <v>1471</v>
      </c>
      <c r="B45" s="5">
        <v>45304</v>
      </c>
      <c r="C45" s="5" t="str">
        <f>TEXT(Greenleaf[[#This Row],[Order Date]],"MMM")</f>
        <v>Jan</v>
      </c>
      <c r="D45" s="5" t="str">
        <f>TEXT(Greenleaf[[#This Row],[Order Date]],"YYYY")</f>
        <v>2024</v>
      </c>
      <c r="E45" t="s">
        <v>2460</v>
      </c>
      <c r="F45" s="7" t="s">
        <v>1015</v>
      </c>
      <c r="G45" s="9">
        <v>2</v>
      </c>
      <c r="H45" s="11">
        <v>10</v>
      </c>
      <c r="I45" s="13">
        <v>2.46</v>
      </c>
      <c r="J45" t="s">
        <v>1099</v>
      </c>
      <c r="K45" t="s">
        <v>2503</v>
      </c>
      <c r="L45" s="7" t="s">
        <v>1414</v>
      </c>
      <c r="M45" s="7" t="s">
        <v>1426</v>
      </c>
      <c r="N45" s="14">
        <f>Greenleaf[[#This Row],[Unit Price]]*Greenleaf[[#This Row],[Quantity Sold]]</f>
        <v>20</v>
      </c>
      <c r="O45" s="13">
        <f>Greenleaf[[#This Row],[Unit Cost]]*Greenleaf[[#This Row],[Quantity Sold]]</f>
        <v>4.92</v>
      </c>
      <c r="P45" s="13">
        <f>Greenleaf[[#This Row],[ Unit  price per quantity]]-Greenleaf[[#This Row],[ Unit cost per quantity]]</f>
        <v>15.08</v>
      </c>
    </row>
    <row r="46" spans="1:16" x14ac:dyDescent="0.3">
      <c r="A46" t="s">
        <v>1472</v>
      </c>
      <c r="B46" s="5">
        <v>45304</v>
      </c>
      <c r="C46" s="5" t="str">
        <f>TEXT(Greenleaf[[#This Row],[Order Date]],"MMM")</f>
        <v>Jan</v>
      </c>
      <c r="D46" s="5" t="str">
        <f>TEXT(Greenleaf[[#This Row],[Order Date]],"YYYY")</f>
        <v>2024</v>
      </c>
      <c r="E46" t="s">
        <v>2461</v>
      </c>
      <c r="F46" s="7" t="s">
        <v>1011</v>
      </c>
      <c r="G46" s="9">
        <v>5</v>
      </c>
      <c r="H46" s="11">
        <v>12</v>
      </c>
      <c r="I46" s="13">
        <v>4.2</v>
      </c>
      <c r="J46" t="s">
        <v>1186</v>
      </c>
      <c r="K46" t="s">
        <v>2477</v>
      </c>
      <c r="L46" s="7" t="s">
        <v>1417</v>
      </c>
      <c r="M46" s="7" t="s">
        <v>1426</v>
      </c>
      <c r="N46" s="14">
        <f>Greenleaf[[#This Row],[Unit Price]]*Greenleaf[[#This Row],[Quantity Sold]]</f>
        <v>60</v>
      </c>
      <c r="O46" s="13">
        <f>Greenleaf[[#This Row],[Unit Cost]]*Greenleaf[[#This Row],[Quantity Sold]]</f>
        <v>21</v>
      </c>
      <c r="P46" s="13">
        <f>Greenleaf[[#This Row],[ Unit  price per quantity]]-Greenleaf[[#This Row],[ Unit cost per quantity]]</f>
        <v>39</v>
      </c>
    </row>
    <row r="47" spans="1:16" x14ac:dyDescent="0.3">
      <c r="A47" t="s">
        <v>1473</v>
      </c>
      <c r="B47" s="5">
        <v>45305</v>
      </c>
      <c r="C47" s="5" t="str">
        <f>TEXT(Greenleaf[[#This Row],[Order Date]],"MMM")</f>
        <v>Jan</v>
      </c>
      <c r="D47" s="5" t="str">
        <f>TEXT(Greenleaf[[#This Row],[Order Date]],"YYYY")</f>
        <v>2024</v>
      </c>
      <c r="E47" t="s">
        <v>2462</v>
      </c>
      <c r="F47" s="7" t="s">
        <v>1013</v>
      </c>
      <c r="G47" s="9">
        <v>5</v>
      </c>
      <c r="H47" s="11">
        <v>25</v>
      </c>
      <c r="I47" s="13">
        <v>6.32</v>
      </c>
      <c r="J47" t="s">
        <v>1023</v>
      </c>
      <c r="K47" t="s">
        <v>2473</v>
      </c>
      <c r="L47" s="7" t="s">
        <v>1414</v>
      </c>
      <c r="M47" s="7" t="s">
        <v>1424</v>
      </c>
      <c r="N47" s="14">
        <f>Greenleaf[[#This Row],[Unit Price]]*Greenleaf[[#This Row],[Quantity Sold]]</f>
        <v>125</v>
      </c>
      <c r="O47" s="13">
        <f>Greenleaf[[#This Row],[Unit Cost]]*Greenleaf[[#This Row],[Quantity Sold]]</f>
        <v>31.6</v>
      </c>
      <c r="P47" s="13">
        <f>Greenleaf[[#This Row],[ Unit  price per quantity]]-Greenleaf[[#This Row],[ Unit cost per quantity]]</f>
        <v>93.4</v>
      </c>
    </row>
    <row r="48" spans="1:16" x14ac:dyDescent="0.3">
      <c r="A48" t="s">
        <v>1474</v>
      </c>
      <c r="B48" s="5">
        <v>45305</v>
      </c>
      <c r="C48" s="5" t="str">
        <f>TEXT(Greenleaf[[#This Row],[Order Date]],"MMM")</f>
        <v>Jan</v>
      </c>
      <c r="D48" s="5" t="str">
        <f>TEXT(Greenleaf[[#This Row],[Order Date]],"YYYY")</f>
        <v>2024</v>
      </c>
      <c r="E48" t="s">
        <v>2460</v>
      </c>
      <c r="F48" s="7" t="s">
        <v>1015</v>
      </c>
      <c r="G48" s="9">
        <v>7</v>
      </c>
      <c r="H48" s="11">
        <v>10</v>
      </c>
      <c r="I48" s="13">
        <v>2.88</v>
      </c>
      <c r="J48" t="s">
        <v>1060</v>
      </c>
      <c r="K48" t="s">
        <v>2504</v>
      </c>
      <c r="L48" s="7" t="s">
        <v>1416</v>
      </c>
      <c r="M48" s="7" t="s">
        <v>1420</v>
      </c>
      <c r="N48" s="14">
        <f>Greenleaf[[#This Row],[Unit Price]]*Greenleaf[[#This Row],[Quantity Sold]]</f>
        <v>70</v>
      </c>
      <c r="O48" s="13">
        <f>Greenleaf[[#This Row],[Unit Cost]]*Greenleaf[[#This Row],[Quantity Sold]]</f>
        <v>20.16</v>
      </c>
      <c r="P48" s="13">
        <f>Greenleaf[[#This Row],[ Unit  price per quantity]]-Greenleaf[[#This Row],[ Unit cost per quantity]]</f>
        <v>49.84</v>
      </c>
    </row>
    <row r="49" spans="1:16" x14ac:dyDescent="0.3">
      <c r="A49" t="s">
        <v>1475</v>
      </c>
      <c r="B49" s="5">
        <v>45305</v>
      </c>
      <c r="C49" s="5" t="str">
        <f>TEXT(Greenleaf[[#This Row],[Order Date]],"MMM")</f>
        <v>Jan</v>
      </c>
      <c r="D49" s="5" t="str">
        <f>TEXT(Greenleaf[[#This Row],[Order Date]],"YYYY")</f>
        <v>2024</v>
      </c>
      <c r="E49" t="s">
        <v>2460</v>
      </c>
      <c r="F49" s="7" t="s">
        <v>1015</v>
      </c>
      <c r="G49" s="9">
        <v>3</v>
      </c>
      <c r="H49" s="11">
        <v>10</v>
      </c>
      <c r="I49" s="13">
        <v>3.54</v>
      </c>
      <c r="J49" t="s">
        <v>1034</v>
      </c>
      <c r="K49" t="s">
        <v>2473</v>
      </c>
      <c r="L49" s="7" t="s">
        <v>1416</v>
      </c>
      <c r="M49" s="7" t="s">
        <v>1419</v>
      </c>
      <c r="N49" s="14">
        <f>Greenleaf[[#This Row],[Unit Price]]*Greenleaf[[#This Row],[Quantity Sold]]</f>
        <v>30</v>
      </c>
      <c r="O49" s="13">
        <f>Greenleaf[[#This Row],[Unit Cost]]*Greenleaf[[#This Row],[Quantity Sold]]</f>
        <v>10.620000000000001</v>
      </c>
      <c r="P49" s="13">
        <f>Greenleaf[[#This Row],[ Unit  price per quantity]]-Greenleaf[[#This Row],[ Unit cost per quantity]]</f>
        <v>19.38</v>
      </c>
    </row>
    <row r="50" spans="1:16" x14ac:dyDescent="0.3">
      <c r="A50" t="s">
        <v>1476</v>
      </c>
      <c r="B50" s="5">
        <v>45305</v>
      </c>
      <c r="C50" s="5" t="str">
        <f>TEXT(Greenleaf[[#This Row],[Order Date]],"MMM")</f>
        <v>Jan</v>
      </c>
      <c r="D50" s="5" t="str">
        <f>TEXT(Greenleaf[[#This Row],[Order Date]],"YYYY")</f>
        <v>2024</v>
      </c>
      <c r="E50" t="s">
        <v>2464</v>
      </c>
      <c r="F50" s="7" t="s">
        <v>1012</v>
      </c>
      <c r="G50" s="9">
        <v>1</v>
      </c>
      <c r="H50" s="11">
        <v>40</v>
      </c>
      <c r="I50" s="13">
        <v>15.48</v>
      </c>
      <c r="J50" t="s">
        <v>1111</v>
      </c>
      <c r="K50" t="s">
        <v>2488</v>
      </c>
      <c r="L50" s="7" t="s">
        <v>1415</v>
      </c>
      <c r="M50" s="7" t="s">
        <v>1420</v>
      </c>
      <c r="N50" s="14">
        <f>Greenleaf[[#This Row],[Unit Price]]*Greenleaf[[#This Row],[Quantity Sold]]</f>
        <v>40</v>
      </c>
      <c r="O50" s="13">
        <f>Greenleaf[[#This Row],[Unit Cost]]*Greenleaf[[#This Row],[Quantity Sold]]</f>
        <v>15.48</v>
      </c>
      <c r="P50" s="13">
        <f>Greenleaf[[#This Row],[ Unit  price per quantity]]-Greenleaf[[#This Row],[ Unit cost per quantity]]</f>
        <v>24.52</v>
      </c>
    </row>
    <row r="51" spans="1:16" x14ac:dyDescent="0.3">
      <c r="A51" t="s">
        <v>1477</v>
      </c>
      <c r="B51" s="5">
        <v>45305</v>
      </c>
      <c r="C51" s="5" t="str">
        <f>TEXT(Greenleaf[[#This Row],[Order Date]],"MMM")</f>
        <v>Jan</v>
      </c>
      <c r="D51" s="5" t="str">
        <f>TEXT(Greenleaf[[#This Row],[Order Date]],"YYYY")</f>
        <v>2024</v>
      </c>
      <c r="E51" t="s">
        <v>2464</v>
      </c>
      <c r="F51" s="7" t="s">
        <v>1012</v>
      </c>
      <c r="G51" s="9">
        <v>5</v>
      </c>
      <c r="H51" s="11">
        <v>40</v>
      </c>
      <c r="I51" s="13">
        <v>13.2</v>
      </c>
      <c r="J51" t="s">
        <v>1149</v>
      </c>
      <c r="K51" t="s">
        <v>2505</v>
      </c>
      <c r="L51" s="7" t="s">
        <v>1414</v>
      </c>
      <c r="M51" s="7" t="s">
        <v>1425</v>
      </c>
      <c r="N51" s="14">
        <f>Greenleaf[[#This Row],[Unit Price]]*Greenleaf[[#This Row],[Quantity Sold]]</f>
        <v>200</v>
      </c>
      <c r="O51" s="13">
        <f>Greenleaf[[#This Row],[Unit Cost]]*Greenleaf[[#This Row],[Quantity Sold]]</f>
        <v>66</v>
      </c>
      <c r="P51" s="13">
        <f>Greenleaf[[#This Row],[ Unit  price per quantity]]-Greenleaf[[#This Row],[ Unit cost per quantity]]</f>
        <v>134</v>
      </c>
    </row>
    <row r="52" spans="1:16" x14ac:dyDescent="0.3">
      <c r="A52" t="s">
        <v>1478</v>
      </c>
      <c r="B52" s="5">
        <v>45305</v>
      </c>
      <c r="C52" s="5" t="str">
        <f>TEXT(Greenleaf[[#This Row],[Order Date]],"MMM")</f>
        <v>Jan</v>
      </c>
      <c r="D52" s="5" t="str">
        <f>TEXT(Greenleaf[[#This Row],[Order Date]],"YYYY")</f>
        <v>2024</v>
      </c>
      <c r="E52" t="s">
        <v>2462</v>
      </c>
      <c r="F52" s="7" t="s">
        <v>1013</v>
      </c>
      <c r="G52" s="9">
        <v>4</v>
      </c>
      <c r="H52" s="11">
        <v>25</v>
      </c>
      <c r="I52" s="13">
        <v>7.94</v>
      </c>
      <c r="J52" t="s">
        <v>1123</v>
      </c>
      <c r="K52" t="s">
        <v>2501</v>
      </c>
      <c r="L52" s="7" t="s">
        <v>1414</v>
      </c>
      <c r="M52" s="7" t="s">
        <v>1418</v>
      </c>
      <c r="N52" s="14">
        <f>Greenleaf[[#This Row],[Unit Price]]*Greenleaf[[#This Row],[Quantity Sold]]</f>
        <v>100</v>
      </c>
      <c r="O52" s="13">
        <f>Greenleaf[[#This Row],[Unit Cost]]*Greenleaf[[#This Row],[Quantity Sold]]</f>
        <v>31.76</v>
      </c>
      <c r="P52" s="13">
        <f>Greenleaf[[#This Row],[ Unit  price per quantity]]-Greenleaf[[#This Row],[ Unit cost per quantity]]</f>
        <v>68.239999999999995</v>
      </c>
    </row>
    <row r="53" spans="1:16" x14ac:dyDescent="0.3">
      <c r="A53" t="s">
        <v>1479</v>
      </c>
      <c r="B53" s="5">
        <v>45305</v>
      </c>
      <c r="C53" s="5" t="str">
        <f>TEXT(Greenleaf[[#This Row],[Order Date]],"MMM")</f>
        <v>Jan</v>
      </c>
      <c r="D53" s="5" t="str">
        <f>TEXT(Greenleaf[[#This Row],[Order Date]],"YYYY")</f>
        <v>2024</v>
      </c>
      <c r="E53" t="s">
        <v>2460</v>
      </c>
      <c r="F53" s="7" t="s">
        <v>1015</v>
      </c>
      <c r="G53" s="9">
        <v>6</v>
      </c>
      <c r="H53" s="11">
        <v>10</v>
      </c>
      <c r="I53" s="13">
        <v>2.73</v>
      </c>
      <c r="J53" t="s">
        <v>1074</v>
      </c>
      <c r="K53" t="s">
        <v>2506</v>
      </c>
      <c r="L53" s="7" t="s">
        <v>1414</v>
      </c>
      <c r="M53" s="7" t="s">
        <v>1423</v>
      </c>
      <c r="N53" s="14">
        <f>Greenleaf[[#This Row],[Unit Price]]*Greenleaf[[#This Row],[Quantity Sold]]</f>
        <v>60</v>
      </c>
      <c r="O53" s="13">
        <f>Greenleaf[[#This Row],[Unit Cost]]*Greenleaf[[#This Row],[Quantity Sold]]</f>
        <v>16.38</v>
      </c>
      <c r="P53" s="13">
        <f>Greenleaf[[#This Row],[ Unit  price per quantity]]-Greenleaf[[#This Row],[ Unit cost per quantity]]</f>
        <v>43.620000000000005</v>
      </c>
    </row>
    <row r="54" spans="1:16" x14ac:dyDescent="0.3">
      <c r="A54" t="s">
        <v>1480</v>
      </c>
      <c r="B54" s="5">
        <v>45305</v>
      </c>
      <c r="C54" s="5" t="str">
        <f>TEXT(Greenleaf[[#This Row],[Order Date]],"MMM")</f>
        <v>Jan</v>
      </c>
      <c r="D54" s="5" t="str">
        <f>TEXT(Greenleaf[[#This Row],[Order Date]],"YYYY")</f>
        <v>2024</v>
      </c>
      <c r="E54" t="s">
        <v>2464</v>
      </c>
      <c r="F54" s="7" t="s">
        <v>1012</v>
      </c>
      <c r="G54" s="9">
        <v>2</v>
      </c>
      <c r="H54" s="11">
        <v>40</v>
      </c>
      <c r="I54" s="13">
        <v>13.63</v>
      </c>
      <c r="J54" t="s">
        <v>1157</v>
      </c>
      <c r="K54" t="s">
        <v>2491</v>
      </c>
      <c r="L54" s="7" t="s">
        <v>1416</v>
      </c>
      <c r="M54" s="7" t="s">
        <v>1418</v>
      </c>
      <c r="N54" s="14">
        <f>Greenleaf[[#This Row],[Unit Price]]*Greenleaf[[#This Row],[Quantity Sold]]</f>
        <v>80</v>
      </c>
      <c r="O54" s="13">
        <f>Greenleaf[[#This Row],[Unit Cost]]*Greenleaf[[#This Row],[Quantity Sold]]</f>
        <v>27.26</v>
      </c>
      <c r="P54" s="13">
        <f>Greenleaf[[#This Row],[ Unit  price per quantity]]-Greenleaf[[#This Row],[ Unit cost per quantity]]</f>
        <v>52.739999999999995</v>
      </c>
    </row>
    <row r="55" spans="1:16" x14ac:dyDescent="0.3">
      <c r="A55" t="s">
        <v>1481</v>
      </c>
      <c r="B55" s="5">
        <v>45305</v>
      </c>
      <c r="C55" s="5" t="str">
        <f>TEXT(Greenleaf[[#This Row],[Order Date]],"MMM")</f>
        <v>Jan</v>
      </c>
      <c r="D55" s="5" t="str">
        <f>TEXT(Greenleaf[[#This Row],[Order Date]],"YYYY")</f>
        <v>2024</v>
      </c>
      <c r="E55" t="s">
        <v>2464</v>
      </c>
      <c r="F55" s="7" t="s">
        <v>1012</v>
      </c>
      <c r="G55" s="9">
        <v>1</v>
      </c>
      <c r="H55" s="11">
        <v>40</v>
      </c>
      <c r="I55" s="13">
        <v>11.98</v>
      </c>
      <c r="J55" t="s">
        <v>1206</v>
      </c>
      <c r="K55" t="s">
        <v>2507</v>
      </c>
      <c r="L55" s="7" t="s">
        <v>1414</v>
      </c>
      <c r="M55" s="7" t="s">
        <v>1422</v>
      </c>
      <c r="N55" s="14">
        <f>Greenleaf[[#This Row],[Unit Price]]*Greenleaf[[#This Row],[Quantity Sold]]</f>
        <v>40</v>
      </c>
      <c r="O55" s="13">
        <f>Greenleaf[[#This Row],[Unit Cost]]*Greenleaf[[#This Row],[Quantity Sold]]</f>
        <v>11.98</v>
      </c>
      <c r="P55" s="13">
        <f>Greenleaf[[#This Row],[ Unit  price per quantity]]-Greenleaf[[#This Row],[ Unit cost per quantity]]</f>
        <v>28.02</v>
      </c>
    </row>
    <row r="56" spans="1:16" x14ac:dyDescent="0.3">
      <c r="A56" t="s">
        <v>1482</v>
      </c>
      <c r="B56" s="5">
        <v>45306</v>
      </c>
      <c r="C56" s="5" t="str">
        <f>TEXT(Greenleaf[[#This Row],[Order Date]],"MMM")</f>
        <v>Jan</v>
      </c>
      <c r="D56" s="5" t="str">
        <f>TEXT(Greenleaf[[#This Row],[Order Date]],"YYYY")</f>
        <v>2024</v>
      </c>
      <c r="E56" t="s">
        <v>2462</v>
      </c>
      <c r="F56" s="7" t="s">
        <v>1013</v>
      </c>
      <c r="G56" s="9">
        <v>5</v>
      </c>
      <c r="H56" s="11">
        <v>25</v>
      </c>
      <c r="I56" s="13">
        <v>6.78</v>
      </c>
      <c r="J56" t="s">
        <v>1104</v>
      </c>
      <c r="K56" t="s">
        <v>2508</v>
      </c>
      <c r="L56" s="7" t="s">
        <v>1417</v>
      </c>
      <c r="M56" s="7" t="s">
        <v>1418</v>
      </c>
      <c r="N56" s="14">
        <f>Greenleaf[[#This Row],[Unit Price]]*Greenleaf[[#This Row],[Quantity Sold]]</f>
        <v>125</v>
      </c>
      <c r="O56" s="13">
        <f>Greenleaf[[#This Row],[Unit Cost]]*Greenleaf[[#This Row],[Quantity Sold]]</f>
        <v>33.9</v>
      </c>
      <c r="P56" s="13">
        <f>Greenleaf[[#This Row],[ Unit  price per quantity]]-Greenleaf[[#This Row],[ Unit cost per quantity]]</f>
        <v>91.1</v>
      </c>
    </row>
    <row r="57" spans="1:16" x14ac:dyDescent="0.3">
      <c r="A57" t="s">
        <v>1483</v>
      </c>
      <c r="B57" s="5">
        <v>45307</v>
      </c>
      <c r="C57" s="5" t="str">
        <f>TEXT(Greenleaf[[#This Row],[Order Date]],"MMM")</f>
        <v>Jan</v>
      </c>
      <c r="D57" s="5" t="str">
        <f>TEXT(Greenleaf[[#This Row],[Order Date]],"YYYY")</f>
        <v>2024</v>
      </c>
      <c r="E57" t="s">
        <v>2463</v>
      </c>
      <c r="F57" s="7" t="s">
        <v>1014</v>
      </c>
      <c r="G57" s="9">
        <v>5</v>
      </c>
      <c r="H57" s="11">
        <v>15</v>
      </c>
      <c r="I57" s="13">
        <v>5.35</v>
      </c>
      <c r="J57" t="s">
        <v>1127</v>
      </c>
      <c r="K57" t="s">
        <v>2509</v>
      </c>
      <c r="L57" s="7" t="s">
        <v>1414</v>
      </c>
      <c r="M57" s="7" t="s">
        <v>1425</v>
      </c>
      <c r="N57" s="14">
        <f>Greenleaf[[#This Row],[Unit Price]]*Greenleaf[[#This Row],[Quantity Sold]]</f>
        <v>75</v>
      </c>
      <c r="O57" s="13">
        <f>Greenleaf[[#This Row],[Unit Cost]]*Greenleaf[[#This Row],[Quantity Sold]]</f>
        <v>26.75</v>
      </c>
      <c r="P57" s="13">
        <f>Greenleaf[[#This Row],[ Unit  price per quantity]]-Greenleaf[[#This Row],[ Unit cost per quantity]]</f>
        <v>48.25</v>
      </c>
    </row>
    <row r="58" spans="1:16" x14ac:dyDescent="0.3">
      <c r="A58" t="s">
        <v>1484</v>
      </c>
      <c r="B58" s="5">
        <v>45308</v>
      </c>
      <c r="C58" s="5" t="str">
        <f>TEXT(Greenleaf[[#This Row],[Order Date]],"MMM")</f>
        <v>Jan</v>
      </c>
      <c r="D58" s="5" t="str">
        <f>TEXT(Greenleaf[[#This Row],[Order Date]],"YYYY")</f>
        <v>2024</v>
      </c>
      <c r="E58" t="s">
        <v>2460</v>
      </c>
      <c r="F58" s="7" t="s">
        <v>1015</v>
      </c>
      <c r="G58" s="9">
        <v>1</v>
      </c>
      <c r="H58" s="11">
        <v>10</v>
      </c>
      <c r="I58" s="13">
        <v>3.11</v>
      </c>
      <c r="J58" t="s">
        <v>1040</v>
      </c>
      <c r="K58" t="s">
        <v>2510</v>
      </c>
      <c r="L58" s="7" t="s">
        <v>1416</v>
      </c>
      <c r="M58" s="7" t="s">
        <v>1425</v>
      </c>
      <c r="N58" s="14">
        <f>Greenleaf[[#This Row],[Unit Price]]*Greenleaf[[#This Row],[Quantity Sold]]</f>
        <v>10</v>
      </c>
      <c r="O58" s="13">
        <f>Greenleaf[[#This Row],[Unit Cost]]*Greenleaf[[#This Row],[Quantity Sold]]</f>
        <v>3.11</v>
      </c>
      <c r="P58" s="13">
        <f>Greenleaf[[#This Row],[ Unit  price per quantity]]-Greenleaf[[#This Row],[ Unit cost per quantity]]</f>
        <v>6.8900000000000006</v>
      </c>
    </row>
    <row r="59" spans="1:16" x14ac:dyDescent="0.3">
      <c r="A59" t="s">
        <v>1485</v>
      </c>
      <c r="B59" s="5">
        <v>45308</v>
      </c>
      <c r="C59" s="5" t="str">
        <f>TEXT(Greenleaf[[#This Row],[Order Date]],"MMM")</f>
        <v>Jan</v>
      </c>
      <c r="D59" s="5" t="str">
        <f>TEXT(Greenleaf[[#This Row],[Order Date]],"YYYY")</f>
        <v>2024</v>
      </c>
      <c r="E59" t="s">
        <v>2464</v>
      </c>
      <c r="F59" s="7" t="s">
        <v>1012</v>
      </c>
      <c r="G59" s="9">
        <v>7</v>
      </c>
      <c r="H59" s="11">
        <v>40</v>
      </c>
      <c r="I59" s="13">
        <v>9.3800000000000008</v>
      </c>
      <c r="J59" t="s">
        <v>1190</v>
      </c>
      <c r="K59" t="s">
        <v>2511</v>
      </c>
      <c r="L59" s="7" t="s">
        <v>1416</v>
      </c>
      <c r="M59" s="7" t="s">
        <v>1421</v>
      </c>
      <c r="N59" s="14">
        <f>Greenleaf[[#This Row],[Unit Price]]*Greenleaf[[#This Row],[Quantity Sold]]</f>
        <v>280</v>
      </c>
      <c r="O59" s="13">
        <f>Greenleaf[[#This Row],[Unit Cost]]*Greenleaf[[#This Row],[Quantity Sold]]</f>
        <v>65.660000000000011</v>
      </c>
      <c r="P59" s="13">
        <f>Greenleaf[[#This Row],[ Unit  price per quantity]]-Greenleaf[[#This Row],[ Unit cost per quantity]]</f>
        <v>214.33999999999997</v>
      </c>
    </row>
    <row r="60" spans="1:16" x14ac:dyDescent="0.3">
      <c r="A60" t="s">
        <v>1486</v>
      </c>
      <c r="B60" s="5">
        <v>45309</v>
      </c>
      <c r="C60" s="5" t="str">
        <f>TEXT(Greenleaf[[#This Row],[Order Date]],"MMM")</f>
        <v>Jan</v>
      </c>
      <c r="D60" s="5" t="str">
        <f>TEXT(Greenleaf[[#This Row],[Order Date]],"YYYY")</f>
        <v>2024</v>
      </c>
      <c r="E60" t="s">
        <v>2460</v>
      </c>
      <c r="F60" s="7" t="s">
        <v>1015</v>
      </c>
      <c r="G60" s="9">
        <v>1</v>
      </c>
      <c r="H60" s="11">
        <v>10</v>
      </c>
      <c r="I60" s="13">
        <v>3.75</v>
      </c>
      <c r="J60" t="s">
        <v>1100</v>
      </c>
      <c r="K60" t="s">
        <v>2512</v>
      </c>
      <c r="L60" s="7" t="s">
        <v>1417</v>
      </c>
      <c r="M60" s="7" t="s">
        <v>1418</v>
      </c>
      <c r="N60" s="14">
        <f>Greenleaf[[#This Row],[Unit Price]]*Greenleaf[[#This Row],[Quantity Sold]]</f>
        <v>10</v>
      </c>
      <c r="O60" s="13">
        <f>Greenleaf[[#This Row],[Unit Cost]]*Greenleaf[[#This Row],[Quantity Sold]]</f>
        <v>3.75</v>
      </c>
      <c r="P60" s="13">
        <f>Greenleaf[[#This Row],[ Unit  price per quantity]]-Greenleaf[[#This Row],[ Unit cost per quantity]]</f>
        <v>6.25</v>
      </c>
    </row>
    <row r="61" spans="1:16" x14ac:dyDescent="0.3">
      <c r="A61" t="s">
        <v>1487</v>
      </c>
      <c r="B61" s="5">
        <v>45309</v>
      </c>
      <c r="C61" s="5" t="str">
        <f>TEXT(Greenleaf[[#This Row],[Order Date]],"MMM")</f>
        <v>Jan</v>
      </c>
      <c r="D61" s="5" t="str">
        <f>TEXT(Greenleaf[[#This Row],[Order Date]],"YYYY")</f>
        <v>2024</v>
      </c>
      <c r="E61" t="s">
        <v>2462</v>
      </c>
      <c r="F61" s="7" t="s">
        <v>1013</v>
      </c>
      <c r="G61" s="9">
        <v>6</v>
      </c>
      <c r="H61" s="11">
        <v>25</v>
      </c>
      <c r="I61" s="13">
        <v>7.18</v>
      </c>
      <c r="J61" t="s">
        <v>1044</v>
      </c>
      <c r="K61" t="s">
        <v>2513</v>
      </c>
      <c r="L61" s="7" t="s">
        <v>1414</v>
      </c>
      <c r="M61" s="7" t="s">
        <v>1425</v>
      </c>
      <c r="N61" s="14">
        <f>Greenleaf[[#This Row],[Unit Price]]*Greenleaf[[#This Row],[Quantity Sold]]</f>
        <v>150</v>
      </c>
      <c r="O61" s="13">
        <f>Greenleaf[[#This Row],[Unit Cost]]*Greenleaf[[#This Row],[Quantity Sold]]</f>
        <v>43.08</v>
      </c>
      <c r="P61" s="13">
        <f>Greenleaf[[#This Row],[ Unit  price per quantity]]-Greenleaf[[#This Row],[ Unit cost per quantity]]</f>
        <v>106.92</v>
      </c>
    </row>
    <row r="62" spans="1:16" x14ac:dyDescent="0.3">
      <c r="A62" t="s">
        <v>1488</v>
      </c>
      <c r="B62" s="5">
        <v>45309</v>
      </c>
      <c r="C62" s="5" t="str">
        <f>TEXT(Greenleaf[[#This Row],[Order Date]],"MMM")</f>
        <v>Jan</v>
      </c>
      <c r="D62" s="5" t="str">
        <f>TEXT(Greenleaf[[#This Row],[Order Date]],"YYYY")</f>
        <v>2024</v>
      </c>
      <c r="E62" t="s">
        <v>2461</v>
      </c>
      <c r="F62" s="7" t="s">
        <v>1011</v>
      </c>
      <c r="G62" s="9">
        <v>3</v>
      </c>
      <c r="H62" s="11">
        <v>12</v>
      </c>
      <c r="I62" s="13">
        <v>4.53</v>
      </c>
      <c r="J62" t="s">
        <v>1167</v>
      </c>
      <c r="K62" t="s">
        <v>2514</v>
      </c>
      <c r="L62" s="7" t="s">
        <v>1414</v>
      </c>
      <c r="M62" s="7" t="s">
        <v>1420</v>
      </c>
      <c r="N62" s="14">
        <f>Greenleaf[[#This Row],[Unit Price]]*Greenleaf[[#This Row],[Quantity Sold]]</f>
        <v>36</v>
      </c>
      <c r="O62" s="13">
        <f>Greenleaf[[#This Row],[Unit Cost]]*Greenleaf[[#This Row],[Quantity Sold]]</f>
        <v>13.59</v>
      </c>
      <c r="P62" s="13">
        <f>Greenleaf[[#This Row],[ Unit  price per quantity]]-Greenleaf[[#This Row],[ Unit cost per quantity]]</f>
        <v>22.41</v>
      </c>
    </row>
    <row r="63" spans="1:16" x14ac:dyDescent="0.3">
      <c r="A63" t="s">
        <v>1489</v>
      </c>
      <c r="B63" s="5">
        <v>45310</v>
      </c>
      <c r="C63" s="5" t="str">
        <f>TEXT(Greenleaf[[#This Row],[Order Date]],"MMM")</f>
        <v>Jan</v>
      </c>
      <c r="D63" s="5" t="str">
        <f>TEXT(Greenleaf[[#This Row],[Order Date]],"YYYY")</f>
        <v>2024</v>
      </c>
      <c r="E63" t="s">
        <v>2460</v>
      </c>
      <c r="F63" s="7" t="s">
        <v>1015</v>
      </c>
      <c r="G63" s="9">
        <v>2</v>
      </c>
      <c r="H63" s="11">
        <v>10</v>
      </c>
      <c r="I63" s="13">
        <v>3.53</v>
      </c>
      <c r="J63" t="s">
        <v>1161</v>
      </c>
      <c r="K63" t="s">
        <v>2515</v>
      </c>
      <c r="L63" s="7" t="s">
        <v>1414</v>
      </c>
      <c r="M63" s="7" t="s">
        <v>1427</v>
      </c>
      <c r="N63" s="14">
        <f>Greenleaf[[#This Row],[Unit Price]]*Greenleaf[[#This Row],[Quantity Sold]]</f>
        <v>20</v>
      </c>
      <c r="O63" s="13">
        <f>Greenleaf[[#This Row],[Unit Cost]]*Greenleaf[[#This Row],[Quantity Sold]]</f>
        <v>7.06</v>
      </c>
      <c r="P63" s="13">
        <f>Greenleaf[[#This Row],[ Unit  price per quantity]]-Greenleaf[[#This Row],[ Unit cost per quantity]]</f>
        <v>12.940000000000001</v>
      </c>
    </row>
    <row r="64" spans="1:16" x14ac:dyDescent="0.3">
      <c r="A64" t="s">
        <v>1490</v>
      </c>
      <c r="B64" s="5">
        <v>45310</v>
      </c>
      <c r="C64" s="5" t="str">
        <f>TEXT(Greenleaf[[#This Row],[Order Date]],"MMM")</f>
        <v>Jan</v>
      </c>
      <c r="D64" s="5" t="str">
        <f>TEXT(Greenleaf[[#This Row],[Order Date]],"YYYY")</f>
        <v>2024</v>
      </c>
      <c r="E64" t="s">
        <v>2460</v>
      </c>
      <c r="F64" s="7" t="s">
        <v>1015</v>
      </c>
      <c r="G64" s="9">
        <v>6</v>
      </c>
      <c r="H64" s="11">
        <v>10</v>
      </c>
      <c r="I64" s="13">
        <v>2.13</v>
      </c>
      <c r="J64" t="s">
        <v>1110</v>
      </c>
      <c r="K64" t="s">
        <v>2516</v>
      </c>
      <c r="L64" s="7" t="s">
        <v>1414</v>
      </c>
      <c r="M64" s="7" t="s">
        <v>1422</v>
      </c>
      <c r="N64" s="14">
        <f>Greenleaf[[#This Row],[Unit Price]]*Greenleaf[[#This Row],[Quantity Sold]]</f>
        <v>60</v>
      </c>
      <c r="O64" s="13">
        <f>Greenleaf[[#This Row],[Unit Cost]]*Greenleaf[[#This Row],[Quantity Sold]]</f>
        <v>12.78</v>
      </c>
      <c r="P64" s="13">
        <f>Greenleaf[[#This Row],[ Unit  price per quantity]]-Greenleaf[[#This Row],[ Unit cost per quantity]]</f>
        <v>47.22</v>
      </c>
    </row>
    <row r="65" spans="1:16" x14ac:dyDescent="0.3">
      <c r="A65" t="s">
        <v>1491</v>
      </c>
      <c r="B65" s="5">
        <v>45310</v>
      </c>
      <c r="C65" s="5" t="str">
        <f>TEXT(Greenleaf[[#This Row],[Order Date]],"MMM")</f>
        <v>Jan</v>
      </c>
      <c r="D65" s="5" t="str">
        <f>TEXT(Greenleaf[[#This Row],[Order Date]],"YYYY")</f>
        <v>2024</v>
      </c>
      <c r="E65" t="s">
        <v>2463</v>
      </c>
      <c r="F65" s="7" t="s">
        <v>1014</v>
      </c>
      <c r="G65" s="9">
        <v>3</v>
      </c>
      <c r="H65" s="11">
        <v>15</v>
      </c>
      <c r="I65" s="13">
        <v>3.45</v>
      </c>
      <c r="J65" t="s">
        <v>1070</v>
      </c>
      <c r="K65" t="s">
        <v>2517</v>
      </c>
      <c r="L65" s="7" t="s">
        <v>1414</v>
      </c>
      <c r="M65" s="7" t="s">
        <v>1427</v>
      </c>
      <c r="N65" s="14">
        <f>Greenleaf[[#This Row],[Unit Price]]*Greenleaf[[#This Row],[Quantity Sold]]</f>
        <v>45</v>
      </c>
      <c r="O65" s="13">
        <f>Greenleaf[[#This Row],[Unit Cost]]*Greenleaf[[#This Row],[Quantity Sold]]</f>
        <v>10.350000000000001</v>
      </c>
      <c r="P65" s="13">
        <f>Greenleaf[[#This Row],[ Unit  price per quantity]]-Greenleaf[[#This Row],[ Unit cost per quantity]]</f>
        <v>34.65</v>
      </c>
    </row>
    <row r="66" spans="1:16" x14ac:dyDescent="0.3">
      <c r="A66" t="s">
        <v>1492</v>
      </c>
      <c r="B66" s="5">
        <v>45311</v>
      </c>
      <c r="C66" s="5" t="str">
        <f>TEXT(Greenleaf[[#This Row],[Order Date]],"MMM")</f>
        <v>Jan</v>
      </c>
      <c r="D66" s="5" t="str">
        <f>TEXT(Greenleaf[[#This Row],[Order Date]],"YYYY")</f>
        <v>2024</v>
      </c>
      <c r="E66" t="s">
        <v>2463</v>
      </c>
      <c r="F66" s="7" t="s">
        <v>1014</v>
      </c>
      <c r="G66" s="9">
        <v>10</v>
      </c>
      <c r="H66" s="11">
        <v>15</v>
      </c>
      <c r="I66" s="13">
        <v>4.71</v>
      </c>
      <c r="J66" t="s">
        <v>1103</v>
      </c>
      <c r="K66" t="s">
        <v>2518</v>
      </c>
      <c r="L66" s="7" t="s">
        <v>1414</v>
      </c>
      <c r="M66" s="7" t="s">
        <v>1418</v>
      </c>
      <c r="N66" s="14">
        <f>Greenleaf[[#This Row],[Unit Price]]*Greenleaf[[#This Row],[Quantity Sold]]</f>
        <v>150</v>
      </c>
      <c r="O66" s="13">
        <f>Greenleaf[[#This Row],[Unit Cost]]*Greenleaf[[#This Row],[Quantity Sold]]</f>
        <v>47.1</v>
      </c>
      <c r="P66" s="13">
        <f>Greenleaf[[#This Row],[ Unit  price per quantity]]-Greenleaf[[#This Row],[ Unit cost per quantity]]</f>
        <v>102.9</v>
      </c>
    </row>
    <row r="67" spans="1:16" x14ac:dyDescent="0.3">
      <c r="A67" t="s">
        <v>1493</v>
      </c>
      <c r="B67" s="5">
        <v>45311</v>
      </c>
      <c r="C67" s="5" t="str">
        <f>TEXT(Greenleaf[[#This Row],[Order Date]],"MMM")</f>
        <v>Jan</v>
      </c>
      <c r="D67" s="5" t="str">
        <f>TEXT(Greenleaf[[#This Row],[Order Date]],"YYYY")</f>
        <v>2024</v>
      </c>
      <c r="E67" t="s">
        <v>2462</v>
      </c>
      <c r="F67" s="7" t="s">
        <v>1013</v>
      </c>
      <c r="G67" s="9">
        <v>3</v>
      </c>
      <c r="H67" s="11">
        <v>25</v>
      </c>
      <c r="I67" s="13">
        <v>5.42</v>
      </c>
      <c r="J67" t="s">
        <v>1050</v>
      </c>
      <c r="K67" t="s">
        <v>2488</v>
      </c>
      <c r="L67" s="7" t="s">
        <v>1414</v>
      </c>
      <c r="M67" s="7" t="s">
        <v>1426</v>
      </c>
      <c r="N67" s="14">
        <f>Greenleaf[[#This Row],[Unit Price]]*Greenleaf[[#This Row],[Quantity Sold]]</f>
        <v>75</v>
      </c>
      <c r="O67" s="13">
        <f>Greenleaf[[#This Row],[Unit Cost]]*Greenleaf[[#This Row],[Quantity Sold]]</f>
        <v>16.259999999999998</v>
      </c>
      <c r="P67" s="13">
        <f>Greenleaf[[#This Row],[ Unit  price per quantity]]-Greenleaf[[#This Row],[ Unit cost per quantity]]</f>
        <v>58.74</v>
      </c>
    </row>
    <row r="68" spans="1:16" x14ac:dyDescent="0.3">
      <c r="A68" t="s">
        <v>1494</v>
      </c>
      <c r="B68" s="5">
        <v>45311</v>
      </c>
      <c r="C68" s="5" t="str">
        <f>TEXT(Greenleaf[[#This Row],[Order Date]],"MMM")</f>
        <v>Jan</v>
      </c>
      <c r="D68" s="5" t="str">
        <f>TEXT(Greenleaf[[#This Row],[Order Date]],"YYYY")</f>
        <v>2024</v>
      </c>
      <c r="E68" t="s">
        <v>2463</v>
      </c>
      <c r="F68" s="7" t="s">
        <v>1014</v>
      </c>
      <c r="G68" s="9">
        <v>6</v>
      </c>
      <c r="H68" s="11">
        <v>15</v>
      </c>
      <c r="I68" s="13">
        <v>4.32</v>
      </c>
      <c r="J68" t="s">
        <v>1211</v>
      </c>
      <c r="K68" t="s">
        <v>2519</v>
      </c>
      <c r="L68" s="7" t="s">
        <v>1414</v>
      </c>
      <c r="M68" s="7" t="s">
        <v>1418</v>
      </c>
      <c r="N68" s="14">
        <f>Greenleaf[[#This Row],[Unit Price]]*Greenleaf[[#This Row],[Quantity Sold]]</f>
        <v>90</v>
      </c>
      <c r="O68" s="13">
        <f>Greenleaf[[#This Row],[Unit Cost]]*Greenleaf[[#This Row],[Quantity Sold]]</f>
        <v>25.92</v>
      </c>
      <c r="P68" s="13">
        <f>Greenleaf[[#This Row],[ Unit  price per quantity]]-Greenleaf[[#This Row],[ Unit cost per quantity]]</f>
        <v>64.08</v>
      </c>
    </row>
    <row r="69" spans="1:16" x14ac:dyDescent="0.3">
      <c r="A69" t="s">
        <v>1495</v>
      </c>
      <c r="B69" s="5">
        <v>45312</v>
      </c>
      <c r="C69" s="5" t="str">
        <f>TEXT(Greenleaf[[#This Row],[Order Date]],"MMM")</f>
        <v>Jan</v>
      </c>
      <c r="D69" s="5" t="str">
        <f>TEXT(Greenleaf[[#This Row],[Order Date]],"YYYY")</f>
        <v>2024</v>
      </c>
      <c r="E69" t="s">
        <v>2464</v>
      </c>
      <c r="F69" s="7" t="s">
        <v>1012</v>
      </c>
      <c r="G69" s="9">
        <v>7</v>
      </c>
      <c r="H69" s="11">
        <v>40</v>
      </c>
      <c r="I69" s="13">
        <v>9.9700000000000006</v>
      </c>
      <c r="J69" t="s">
        <v>1114</v>
      </c>
      <c r="K69" t="s">
        <v>2520</v>
      </c>
      <c r="L69" s="7" t="s">
        <v>1414</v>
      </c>
      <c r="M69" s="7" t="s">
        <v>1421</v>
      </c>
      <c r="N69" s="14">
        <f>Greenleaf[[#This Row],[Unit Price]]*Greenleaf[[#This Row],[Quantity Sold]]</f>
        <v>280</v>
      </c>
      <c r="O69" s="13">
        <f>Greenleaf[[#This Row],[Unit Cost]]*Greenleaf[[#This Row],[Quantity Sold]]</f>
        <v>69.790000000000006</v>
      </c>
      <c r="P69" s="13">
        <f>Greenleaf[[#This Row],[ Unit  price per quantity]]-Greenleaf[[#This Row],[ Unit cost per quantity]]</f>
        <v>210.20999999999998</v>
      </c>
    </row>
    <row r="70" spans="1:16" x14ac:dyDescent="0.3">
      <c r="A70" t="s">
        <v>1496</v>
      </c>
      <c r="B70" s="5">
        <v>45312</v>
      </c>
      <c r="C70" s="5" t="str">
        <f>TEXT(Greenleaf[[#This Row],[Order Date]],"MMM")</f>
        <v>Jan</v>
      </c>
      <c r="D70" s="5" t="str">
        <f>TEXT(Greenleaf[[#This Row],[Order Date]],"YYYY")</f>
        <v>2024</v>
      </c>
      <c r="E70" t="s">
        <v>2461</v>
      </c>
      <c r="F70" s="7" t="s">
        <v>1011</v>
      </c>
      <c r="G70" s="9">
        <v>1</v>
      </c>
      <c r="H70" s="11">
        <v>12</v>
      </c>
      <c r="I70" s="13">
        <v>3.78</v>
      </c>
      <c r="J70" t="s">
        <v>1044</v>
      </c>
      <c r="K70" t="s">
        <v>2513</v>
      </c>
      <c r="L70" s="7" t="s">
        <v>1414</v>
      </c>
      <c r="M70" s="7" t="s">
        <v>1421</v>
      </c>
      <c r="N70" s="14">
        <f>Greenleaf[[#This Row],[Unit Price]]*Greenleaf[[#This Row],[Quantity Sold]]</f>
        <v>12</v>
      </c>
      <c r="O70" s="13">
        <f>Greenleaf[[#This Row],[Unit Cost]]*Greenleaf[[#This Row],[Quantity Sold]]</f>
        <v>3.78</v>
      </c>
      <c r="P70" s="13">
        <f>Greenleaf[[#This Row],[ Unit  price per quantity]]-Greenleaf[[#This Row],[ Unit cost per quantity]]</f>
        <v>8.2200000000000006</v>
      </c>
    </row>
    <row r="71" spans="1:16" x14ac:dyDescent="0.3">
      <c r="A71" t="s">
        <v>1497</v>
      </c>
      <c r="B71" s="5">
        <v>45313</v>
      </c>
      <c r="C71" s="5" t="str">
        <f>TEXT(Greenleaf[[#This Row],[Order Date]],"MMM")</f>
        <v>Jan</v>
      </c>
      <c r="D71" s="5" t="str">
        <f>TEXT(Greenleaf[[#This Row],[Order Date]],"YYYY")</f>
        <v>2024</v>
      </c>
      <c r="E71" t="s">
        <v>2464</v>
      </c>
      <c r="F71" s="7" t="s">
        <v>1012</v>
      </c>
      <c r="G71" s="9">
        <v>2</v>
      </c>
      <c r="H71" s="11">
        <v>40</v>
      </c>
      <c r="I71" s="13">
        <v>8.1999999999999993</v>
      </c>
      <c r="J71" t="s">
        <v>1044</v>
      </c>
      <c r="K71" t="s">
        <v>2513</v>
      </c>
      <c r="L71" s="7" t="s">
        <v>1414</v>
      </c>
      <c r="M71" s="7" t="s">
        <v>1421</v>
      </c>
      <c r="N71" s="14">
        <f>Greenleaf[[#This Row],[Unit Price]]*Greenleaf[[#This Row],[Quantity Sold]]</f>
        <v>80</v>
      </c>
      <c r="O71" s="13">
        <f>Greenleaf[[#This Row],[Unit Cost]]*Greenleaf[[#This Row],[Quantity Sold]]</f>
        <v>16.399999999999999</v>
      </c>
      <c r="P71" s="13">
        <f>Greenleaf[[#This Row],[ Unit  price per quantity]]-Greenleaf[[#This Row],[ Unit cost per quantity]]</f>
        <v>63.6</v>
      </c>
    </row>
    <row r="72" spans="1:16" x14ac:dyDescent="0.3">
      <c r="A72" t="s">
        <v>1498</v>
      </c>
      <c r="B72" s="5">
        <v>45313</v>
      </c>
      <c r="C72" s="5" t="str">
        <f>TEXT(Greenleaf[[#This Row],[Order Date]],"MMM")</f>
        <v>Jan</v>
      </c>
      <c r="D72" s="5" t="str">
        <f>TEXT(Greenleaf[[#This Row],[Order Date]],"YYYY")</f>
        <v>2024</v>
      </c>
      <c r="E72" t="s">
        <v>2464</v>
      </c>
      <c r="F72" s="7" t="s">
        <v>1012</v>
      </c>
      <c r="G72" s="9">
        <v>2</v>
      </c>
      <c r="H72" s="11">
        <v>40</v>
      </c>
      <c r="I72" s="13">
        <v>9.2100000000000009</v>
      </c>
      <c r="J72" t="s">
        <v>1087</v>
      </c>
      <c r="K72" t="s">
        <v>2521</v>
      </c>
      <c r="L72" s="7" t="s">
        <v>1414</v>
      </c>
      <c r="M72" s="7" t="s">
        <v>1421</v>
      </c>
      <c r="N72" s="14">
        <f>Greenleaf[[#This Row],[Unit Price]]*Greenleaf[[#This Row],[Quantity Sold]]</f>
        <v>80</v>
      </c>
      <c r="O72" s="13">
        <f>Greenleaf[[#This Row],[Unit Cost]]*Greenleaf[[#This Row],[Quantity Sold]]</f>
        <v>18.420000000000002</v>
      </c>
      <c r="P72" s="13">
        <f>Greenleaf[[#This Row],[ Unit  price per quantity]]-Greenleaf[[#This Row],[ Unit cost per quantity]]</f>
        <v>61.58</v>
      </c>
    </row>
    <row r="73" spans="1:16" x14ac:dyDescent="0.3">
      <c r="A73" t="s">
        <v>1499</v>
      </c>
      <c r="B73" s="5">
        <v>45313</v>
      </c>
      <c r="C73" s="5" t="str">
        <f>TEXT(Greenleaf[[#This Row],[Order Date]],"MMM")</f>
        <v>Jan</v>
      </c>
      <c r="D73" s="5" t="str">
        <f>TEXT(Greenleaf[[#This Row],[Order Date]],"YYYY")</f>
        <v>2024</v>
      </c>
      <c r="E73" t="s">
        <v>2463</v>
      </c>
      <c r="F73" s="7" t="s">
        <v>1014</v>
      </c>
      <c r="G73" s="9">
        <v>7</v>
      </c>
      <c r="H73" s="11">
        <v>15</v>
      </c>
      <c r="I73" s="13">
        <v>5.93</v>
      </c>
      <c r="J73" t="s">
        <v>1197</v>
      </c>
      <c r="K73" t="s">
        <v>2522</v>
      </c>
      <c r="L73" s="7" t="s">
        <v>1414</v>
      </c>
      <c r="M73" s="7" t="s">
        <v>1418</v>
      </c>
      <c r="N73" s="14">
        <f>Greenleaf[[#This Row],[Unit Price]]*Greenleaf[[#This Row],[Quantity Sold]]</f>
        <v>105</v>
      </c>
      <c r="O73" s="13">
        <f>Greenleaf[[#This Row],[Unit Cost]]*Greenleaf[[#This Row],[Quantity Sold]]</f>
        <v>41.51</v>
      </c>
      <c r="P73" s="13">
        <f>Greenleaf[[#This Row],[ Unit  price per quantity]]-Greenleaf[[#This Row],[ Unit cost per quantity]]</f>
        <v>63.49</v>
      </c>
    </row>
    <row r="74" spans="1:16" x14ac:dyDescent="0.3">
      <c r="A74" t="s">
        <v>1500</v>
      </c>
      <c r="B74" s="5">
        <v>45313</v>
      </c>
      <c r="C74" s="5" t="str">
        <f>TEXT(Greenleaf[[#This Row],[Order Date]],"MMM")</f>
        <v>Jan</v>
      </c>
      <c r="D74" s="5" t="str">
        <f>TEXT(Greenleaf[[#This Row],[Order Date]],"YYYY")</f>
        <v>2024</v>
      </c>
      <c r="E74" t="s">
        <v>2463</v>
      </c>
      <c r="F74" s="7" t="s">
        <v>1014</v>
      </c>
      <c r="G74" s="9">
        <v>7</v>
      </c>
      <c r="H74" s="11">
        <v>15</v>
      </c>
      <c r="I74" s="13">
        <v>4.4800000000000004</v>
      </c>
      <c r="J74" t="s">
        <v>1206</v>
      </c>
      <c r="K74" t="s">
        <v>2507</v>
      </c>
      <c r="L74" s="7" t="s">
        <v>1414</v>
      </c>
      <c r="M74" s="7" t="s">
        <v>1425</v>
      </c>
      <c r="N74" s="14">
        <f>Greenleaf[[#This Row],[Unit Price]]*Greenleaf[[#This Row],[Quantity Sold]]</f>
        <v>105</v>
      </c>
      <c r="O74" s="13">
        <f>Greenleaf[[#This Row],[Unit Cost]]*Greenleaf[[#This Row],[Quantity Sold]]</f>
        <v>31.360000000000003</v>
      </c>
      <c r="P74" s="13">
        <f>Greenleaf[[#This Row],[ Unit  price per quantity]]-Greenleaf[[#This Row],[ Unit cost per quantity]]</f>
        <v>73.64</v>
      </c>
    </row>
    <row r="75" spans="1:16" x14ac:dyDescent="0.3">
      <c r="A75" t="s">
        <v>1501</v>
      </c>
      <c r="B75" s="5">
        <v>45313</v>
      </c>
      <c r="C75" s="5" t="str">
        <f>TEXT(Greenleaf[[#This Row],[Order Date]],"MMM")</f>
        <v>Jan</v>
      </c>
      <c r="D75" s="5" t="str">
        <f>TEXT(Greenleaf[[#This Row],[Order Date]],"YYYY")</f>
        <v>2024</v>
      </c>
      <c r="E75" t="s">
        <v>2460</v>
      </c>
      <c r="F75" s="7" t="s">
        <v>1015</v>
      </c>
      <c r="G75" s="9">
        <v>1</v>
      </c>
      <c r="H75" s="11">
        <v>10</v>
      </c>
      <c r="I75" s="13">
        <v>3.95</v>
      </c>
      <c r="J75" t="s">
        <v>1189</v>
      </c>
      <c r="K75" t="s">
        <v>2473</v>
      </c>
      <c r="L75" s="7" t="s">
        <v>1414</v>
      </c>
      <c r="M75" s="7" t="s">
        <v>1422</v>
      </c>
      <c r="N75" s="14">
        <f>Greenleaf[[#This Row],[Unit Price]]*Greenleaf[[#This Row],[Quantity Sold]]</f>
        <v>10</v>
      </c>
      <c r="O75" s="13">
        <f>Greenleaf[[#This Row],[Unit Cost]]*Greenleaf[[#This Row],[Quantity Sold]]</f>
        <v>3.95</v>
      </c>
      <c r="P75" s="13">
        <f>Greenleaf[[#This Row],[ Unit  price per quantity]]-Greenleaf[[#This Row],[ Unit cost per quantity]]</f>
        <v>6.05</v>
      </c>
    </row>
    <row r="76" spans="1:16" x14ac:dyDescent="0.3">
      <c r="A76" t="s">
        <v>1502</v>
      </c>
      <c r="B76" s="5">
        <v>45313</v>
      </c>
      <c r="C76" s="5" t="str">
        <f>TEXT(Greenleaf[[#This Row],[Order Date]],"MMM")</f>
        <v>Jan</v>
      </c>
      <c r="D76" s="5" t="str">
        <f>TEXT(Greenleaf[[#This Row],[Order Date]],"YYYY")</f>
        <v>2024</v>
      </c>
      <c r="E76" t="s">
        <v>2461</v>
      </c>
      <c r="F76" s="7" t="s">
        <v>1011</v>
      </c>
      <c r="G76" s="9">
        <v>1</v>
      </c>
      <c r="H76" s="11">
        <v>12</v>
      </c>
      <c r="I76" s="13">
        <v>4.5999999999999996</v>
      </c>
      <c r="J76" t="s">
        <v>1136</v>
      </c>
      <c r="K76" t="s">
        <v>2522</v>
      </c>
      <c r="L76" s="7" t="s">
        <v>1414</v>
      </c>
      <c r="M76" s="7" t="s">
        <v>1421</v>
      </c>
      <c r="N76" s="14">
        <f>Greenleaf[[#This Row],[Unit Price]]*Greenleaf[[#This Row],[Quantity Sold]]</f>
        <v>12</v>
      </c>
      <c r="O76" s="13">
        <f>Greenleaf[[#This Row],[Unit Cost]]*Greenleaf[[#This Row],[Quantity Sold]]</f>
        <v>4.5999999999999996</v>
      </c>
      <c r="P76" s="13">
        <f>Greenleaf[[#This Row],[ Unit  price per quantity]]-Greenleaf[[#This Row],[ Unit cost per quantity]]</f>
        <v>7.4</v>
      </c>
    </row>
    <row r="77" spans="1:16" x14ac:dyDescent="0.3">
      <c r="A77" t="s">
        <v>1503</v>
      </c>
      <c r="B77" s="5">
        <v>45314</v>
      </c>
      <c r="C77" s="5" t="str">
        <f>TEXT(Greenleaf[[#This Row],[Order Date]],"MMM")</f>
        <v>Jan</v>
      </c>
      <c r="D77" s="5" t="str">
        <f>TEXT(Greenleaf[[#This Row],[Order Date]],"YYYY")</f>
        <v>2024</v>
      </c>
      <c r="E77" t="s">
        <v>2462</v>
      </c>
      <c r="F77" s="7" t="s">
        <v>1013</v>
      </c>
      <c r="G77" s="9">
        <v>4</v>
      </c>
      <c r="H77" s="11">
        <v>25</v>
      </c>
      <c r="I77" s="13">
        <v>8.75</v>
      </c>
      <c r="J77" t="s">
        <v>1068</v>
      </c>
      <c r="K77" t="s">
        <v>2486</v>
      </c>
      <c r="L77" s="7" t="s">
        <v>1414</v>
      </c>
      <c r="M77" s="7" t="s">
        <v>1424</v>
      </c>
      <c r="N77" s="14">
        <f>Greenleaf[[#This Row],[Unit Price]]*Greenleaf[[#This Row],[Quantity Sold]]</f>
        <v>100</v>
      </c>
      <c r="O77" s="13">
        <f>Greenleaf[[#This Row],[Unit Cost]]*Greenleaf[[#This Row],[Quantity Sold]]</f>
        <v>35</v>
      </c>
      <c r="P77" s="13">
        <f>Greenleaf[[#This Row],[ Unit  price per quantity]]-Greenleaf[[#This Row],[ Unit cost per quantity]]</f>
        <v>65</v>
      </c>
    </row>
    <row r="78" spans="1:16" x14ac:dyDescent="0.3">
      <c r="A78" t="s">
        <v>1504</v>
      </c>
      <c r="B78" s="5">
        <v>45315</v>
      </c>
      <c r="C78" s="5" t="str">
        <f>TEXT(Greenleaf[[#This Row],[Order Date]],"MMM")</f>
        <v>Jan</v>
      </c>
      <c r="D78" s="5" t="str">
        <f>TEXT(Greenleaf[[#This Row],[Order Date]],"YYYY")</f>
        <v>2024</v>
      </c>
      <c r="E78" t="s">
        <v>2460</v>
      </c>
      <c r="F78" s="7" t="s">
        <v>1015</v>
      </c>
      <c r="G78" s="9">
        <v>8</v>
      </c>
      <c r="H78" s="11">
        <v>10</v>
      </c>
      <c r="I78" s="13">
        <v>2.83</v>
      </c>
      <c r="J78" t="s">
        <v>1066</v>
      </c>
      <c r="K78" t="s">
        <v>2487</v>
      </c>
      <c r="L78" s="7" t="s">
        <v>1415</v>
      </c>
      <c r="M78" s="7" t="s">
        <v>1418</v>
      </c>
      <c r="N78" s="14">
        <f>Greenleaf[[#This Row],[Unit Price]]*Greenleaf[[#This Row],[Quantity Sold]]</f>
        <v>80</v>
      </c>
      <c r="O78" s="13">
        <f>Greenleaf[[#This Row],[Unit Cost]]*Greenleaf[[#This Row],[Quantity Sold]]</f>
        <v>22.64</v>
      </c>
      <c r="P78" s="13">
        <f>Greenleaf[[#This Row],[ Unit  price per quantity]]-Greenleaf[[#This Row],[ Unit cost per quantity]]</f>
        <v>57.36</v>
      </c>
    </row>
    <row r="79" spans="1:16" x14ac:dyDescent="0.3">
      <c r="A79" t="s">
        <v>1505</v>
      </c>
      <c r="B79" s="5">
        <v>45315</v>
      </c>
      <c r="C79" s="5" t="str">
        <f>TEXT(Greenleaf[[#This Row],[Order Date]],"MMM")</f>
        <v>Jan</v>
      </c>
      <c r="D79" s="5" t="str">
        <f>TEXT(Greenleaf[[#This Row],[Order Date]],"YYYY")</f>
        <v>2024</v>
      </c>
      <c r="E79" t="s">
        <v>2462</v>
      </c>
      <c r="F79" s="7" t="s">
        <v>1013</v>
      </c>
      <c r="G79" s="9">
        <v>8</v>
      </c>
      <c r="H79" s="11">
        <v>25</v>
      </c>
      <c r="I79" s="13">
        <v>5.86</v>
      </c>
      <c r="J79" t="s">
        <v>1128</v>
      </c>
      <c r="K79" t="s">
        <v>2523</v>
      </c>
      <c r="L79" s="7" t="s">
        <v>1414</v>
      </c>
      <c r="M79" s="7" t="s">
        <v>1422</v>
      </c>
      <c r="N79" s="14">
        <f>Greenleaf[[#This Row],[Unit Price]]*Greenleaf[[#This Row],[Quantity Sold]]</f>
        <v>200</v>
      </c>
      <c r="O79" s="13">
        <f>Greenleaf[[#This Row],[Unit Cost]]*Greenleaf[[#This Row],[Quantity Sold]]</f>
        <v>46.88</v>
      </c>
      <c r="P79" s="13">
        <f>Greenleaf[[#This Row],[ Unit  price per quantity]]-Greenleaf[[#This Row],[ Unit cost per quantity]]</f>
        <v>153.12</v>
      </c>
    </row>
    <row r="80" spans="1:16" x14ac:dyDescent="0.3">
      <c r="A80" t="s">
        <v>1506</v>
      </c>
      <c r="B80" s="5">
        <v>45315</v>
      </c>
      <c r="C80" s="5" t="str">
        <f>TEXT(Greenleaf[[#This Row],[Order Date]],"MMM")</f>
        <v>Jan</v>
      </c>
      <c r="D80" s="5" t="str">
        <f>TEXT(Greenleaf[[#This Row],[Order Date]],"YYYY")</f>
        <v>2024</v>
      </c>
      <c r="E80" t="s">
        <v>2462</v>
      </c>
      <c r="F80" s="7" t="s">
        <v>1013</v>
      </c>
      <c r="G80" s="9">
        <v>4</v>
      </c>
      <c r="H80" s="11">
        <v>25</v>
      </c>
      <c r="I80" s="13">
        <v>9.89</v>
      </c>
      <c r="J80" t="s">
        <v>1095</v>
      </c>
      <c r="K80" t="s">
        <v>2524</v>
      </c>
      <c r="L80" s="7" t="s">
        <v>1414</v>
      </c>
      <c r="M80" s="7" t="s">
        <v>1426</v>
      </c>
      <c r="N80" s="14">
        <f>Greenleaf[[#This Row],[Unit Price]]*Greenleaf[[#This Row],[Quantity Sold]]</f>
        <v>100</v>
      </c>
      <c r="O80" s="13">
        <f>Greenleaf[[#This Row],[Unit Cost]]*Greenleaf[[#This Row],[Quantity Sold]]</f>
        <v>39.56</v>
      </c>
      <c r="P80" s="13">
        <f>Greenleaf[[#This Row],[ Unit  price per quantity]]-Greenleaf[[#This Row],[ Unit cost per quantity]]</f>
        <v>60.44</v>
      </c>
    </row>
    <row r="81" spans="1:16" x14ac:dyDescent="0.3">
      <c r="A81" t="s">
        <v>1507</v>
      </c>
      <c r="B81" s="5">
        <v>45316</v>
      </c>
      <c r="C81" s="5" t="str">
        <f>TEXT(Greenleaf[[#This Row],[Order Date]],"MMM")</f>
        <v>Jan</v>
      </c>
      <c r="D81" s="5" t="str">
        <f>TEXT(Greenleaf[[#This Row],[Order Date]],"YYYY")</f>
        <v>2024</v>
      </c>
      <c r="E81" t="s">
        <v>2464</v>
      </c>
      <c r="F81" s="7" t="s">
        <v>1012</v>
      </c>
      <c r="G81" s="9">
        <v>5</v>
      </c>
      <c r="H81" s="11">
        <v>40</v>
      </c>
      <c r="I81" s="13">
        <v>10.28</v>
      </c>
      <c r="J81" t="s">
        <v>1076</v>
      </c>
      <c r="K81" t="s">
        <v>2525</v>
      </c>
      <c r="L81" s="7" t="s">
        <v>1414</v>
      </c>
      <c r="M81" s="7" t="s">
        <v>1424</v>
      </c>
      <c r="N81" s="14">
        <f>Greenleaf[[#This Row],[Unit Price]]*Greenleaf[[#This Row],[Quantity Sold]]</f>
        <v>200</v>
      </c>
      <c r="O81" s="13">
        <f>Greenleaf[[#This Row],[Unit Cost]]*Greenleaf[[#This Row],[Quantity Sold]]</f>
        <v>51.4</v>
      </c>
      <c r="P81" s="13">
        <f>Greenleaf[[#This Row],[ Unit  price per quantity]]-Greenleaf[[#This Row],[ Unit cost per quantity]]</f>
        <v>148.6</v>
      </c>
    </row>
    <row r="82" spans="1:16" x14ac:dyDescent="0.3">
      <c r="A82" t="s">
        <v>1508</v>
      </c>
      <c r="B82" s="5">
        <v>45317</v>
      </c>
      <c r="C82" s="5" t="str">
        <f>TEXT(Greenleaf[[#This Row],[Order Date]],"MMM")</f>
        <v>Jan</v>
      </c>
      <c r="D82" s="5" t="str">
        <f>TEXT(Greenleaf[[#This Row],[Order Date]],"YYYY")</f>
        <v>2024</v>
      </c>
      <c r="E82" t="s">
        <v>2463</v>
      </c>
      <c r="F82" s="7" t="s">
        <v>1014</v>
      </c>
      <c r="G82" s="9">
        <v>7</v>
      </c>
      <c r="H82" s="11">
        <v>15</v>
      </c>
      <c r="I82" s="13">
        <v>5.82</v>
      </c>
      <c r="J82" t="s">
        <v>1070</v>
      </c>
      <c r="K82" t="s">
        <v>2517</v>
      </c>
      <c r="L82" s="7" t="s">
        <v>1417</v>
      </c>
      <c r="M82" s="7" t="s">
        <v>1421</v>
      </c>
      <c r="N82" s="14">
        <f>Greenleaf[[#This Row],[Unit Price]]*Greenleaf[[#This Row],[Quantity Sold]]</f>
        <v>105</v>
      </c>
      <c r="O82" s="13">
        <f>Greenleaf[[#This Row],[Unit Cost]]*Greenleaf[[#This Row],[Quantity Sold]]</f>
        <v>40.74</v>
      </c>
      <c r="P82" s="13">
        <f>Greenleaf[[#This Row],[ Unit  price per quantity]]-Greenleaf[[#This Row],[ Unit cost per quantity]]</f>
        <v>64.259999999999991</v>
      </c>
    </row>
    <row r="83" spans="1:16" x14ac:dyDescent="0.3">
      <c r="A83" t="s">
        <v>1509</v>
      </c>
      <c r="B83" s="5">
        <v>45317</v>
      </c>
      <c r="C83" s="5" t="str">
        <f>TEXT(Greenleaf[[#This Row],[Order Date]],"MMM")</f>
        <v>Jan</v>
      </c>
      <c r="D83" s="5" t="str">
        <f>TEXT(Greenleaf[[#This Row],[Order Date]],"YYYY")</f>
        <v>2024</v>
      </c>
      <c r="E83" t="s">
        <v>2460</v>
      </c>
      <c r="F83" s="7" t="s">
        <v>1015</v>
      </c>
      <c r="G83" s="9">
        <v>9</v>
      </c>
      <c r="H83" s="11">
        <v>10</v>
      </c>
      <c r="I83" s="13">
        <v>3.04</v>
      </c>
      <c r="J83" t="s">
        <v>1133</v>
      </c>
      <c r="K83" t="s">
        <v>2488</v>
      </c>
      <c r="L83" s="7" t="s">
        <v>1414</v>
      </c>
      <c r="M83" s="7" t="s">
        <v>1427</v>
      </c>
      <c r="N83" s="14">
        <f>Greenleaf[[#This Row],[Unit Price]]*Greenleaf[[#This Row],[Quantity Sold]]</f>
        <v>90</v>
      </c>
      <c r="O83" s="13">
        <f>Greenleaf[[#This Row],[Unit Cost]]*Greenleaf[[#This Row],[Quantity Sold]]</f>
        <v>27.36</v>
      </c>
      <c r="P83" s="13">
        <f>Greenleaf[[#This Row],[ Unit  price per quantity]]-Greenleaf[[#This Row],[ Unit cost per quantity]]</f>
        <v>62.64</v>
      </c>
    </row>
    <row r="84" spans="1:16" x14ac:dyDescent="0.3">
      <c r="A84" t="s">
        <v>1510</v>
      </c>
      <c r="B84" s="5">
        <v>45317</v>
      </c>
      <c r="C84" s="5" t="str">
        <f>TEXT(Greenleaf[[#This Row],[Order Date]],"MMM")</f>
        <v>Jan</v>
      </c>
      <c r="D84" s="5" t="str">
        <f>TEXT(Greenleaf[[#This Row],[Order Date]],"YYYY")</f>
        <v>2024</v>
      </c>
      <c r="E84" t="s">
        <v>2460</v>
      </c>
      <c r="F84" s="7" t="s">
        <v>1015</v>
      </c>
      <c r="G84" s="9">
        <v>7</v>
      </c>
      <c r="H84" s="11">
        <v>10</v>
      </c>
      <c r="I84" s="13">
        <v>2.2400000000000002</v>
      </c>
      <c r="J84" t="s">
        <v>1190</v>
      </c>
      <c r="K84" t="s">
        <v>2511</v>
      </c>
      <c r="L84" s="7" t="s">
        <v>1414</v>
      </c>
      <c r="M84" s="7" t="s">
        <v>1427</v>
      </c>
      <c r="N84" s="14">
        <f>Greenleaf[[#This Row],[Unit Price]]*Greenleaf[[#This Row],[Quantity Sold]]</f>
        <v>70</v>
      </c>
      <c r="O84" s="13">
        <f>Greenleaf[[#This Row],[Unit Cost]]*Greenleaf[[#This Row],[Quantity Sold]]</f>
        <v>15.680000000000001</v>
      </c>
      <c r="P84" s="13">
        <f>Greenleaf[[#This Row],[ Unit  price per quantity]]-Greenleaf[[#This Row],[ Unit cost per quantity]]</f>
        <v>54.32</v>
      </c>
    </row>
    <row r="85" spans="1:16" x14ac:dyDescent="0.3">
      <c r="A85" t="s">
        <v>1511</v>
      </c>
      <c r="B85" s="5">
        <v>45318</v>
      </c>
      <c r="C85" s="5" t="str">
        <f>TEXT(Greenleaf[[#This Row],[Order Date]],"MMM")</f>
        <v>Jan</v>
      </c>
      <c r="D85" s="5" t="str">
        <f>TEXT(Greenleaf[[#This Row],[Order Date]],"YYYY")</f>
        <v>2024</v>
      </c>
      <c r="E85" t="s">
        <v>2462</v>
      </c>
      <c r="F85" s="7" t="s">
        <v>1013</v>
      </c>
      <c r="G85" s="9">
        <v>2</v>
      </c>
      <c r="H85" s="11">
        <v>25</v>
      </c>
      <c r="I85" s="13">
        <v>6.69</v>
      </c>
      <c r="J85" t="s">
        <v>1048</v>
      </c>
      <c r="K85" t="s">
        <v>2526</v>
      </c>
      <c r="L85" s="7" t="s">
        <v>1414</v>
      </c>
      <c r="M85" s="7" t="s">
        <v>1427</v>
      </c>
      <c r="N85" s="14">
        <f>Greenleaf[[#This Row],[Unit Price]]*Greenleaf[[#This Row],[Quantity Sold]]</f>
        <v>50</v>
      </c>
      <c r="O85" s="13">
        <f>Greenleaf[[#This Row],[Unit Cost]]*Greenleaf[[#This Row],[Quantity Sold]]</f>
        <v>13.38</v>
      </c>
      <c r="P85" s="13">
        <f>Greenleaf[[#This Row],[ Unit  price per quantity]]-Greenleaf[[#This Row],[ Unit cost per quantity]]</f>
        <v>36.619999999999997</v>
      </c>
    </row>
    <row r="86" spans="1:16" x14ac:dyDescent="0.3">
      <c r="A86" t="s">
        <v>1512</v>
      </c>
      <c r="B86" s="5">
        <v>45318</v>
      </c>
      <c r="C86" s="5" t="str">
        <f>TEXT(Greenleaf[[#This Row],[Order Date]],"MMM")</f>
        <v>Jan</v>
      </c>
      <c r="D86" s="5" t="str">
        <f>TEXT(Greenleaf[[#This Row],[Order Date]],"YYYY")</f>
        <v>2024</v>
      </c>
      <c r="E86" t="s">
        <v>2463</v>
      </c>
      <c r="F86" s="7" t="s">
        <v>1014</v>
      </c>
      <c r="G86" s="9">
        <v>9</v>
      </c>
      <c r="H86" s="11">
        <v>15</v>
      </c>
      <c r="I86" s="13">
        <v>3.37</v>
      </c>
      <c r="J86" t="s">
        <v>1093</v>
      </c>
      <c r="K86" t="s">
        <v>2527</v>
      </c>
      <c r="L86" s="7" t="s">
        <v>1414</v>
      </c>
      <c r="M86" s="7" t="s">
        <v>1418</v>
      </c>
      <c r="N86" s="14">
        <f>Greenleaf[[#This Row],[Unit Price]]*Greenleaf[[#This Row],[Quantity Sold]]</f>
        <v>135</v>
      </c>
      <c r="O86" s="13">
        <f>Greenleaf[[#This Row],[Unit Cost]]*Greenleaf[[#This Row],[Quantity Sold]]</f>
        <v>30.330000000000002</v>
      </c>
      <c r="P86" s="13">
        <f>Greenleaf[[#This Row],[ Unit  price per quantity]]-Greenleaf[[#This Row],[ Unit cost per quantity]]</f>
        <v>104.67</v>
      </c>
    </row>
    <row r="87" spans="1:16" x14ac:dyDescent="0.3">
      <c r="A87" t="s">
        <v>1513</v>
      </c>
      <c r="B87" s="5">
        <v>45318</v>
      </c>
      <c r="C87" s="5" t="str">
        <f>TEXT(Greenleaf[[#This Row],[Order Date]],"MMM")</f>
        <v>Jan</v>
      </c>
      <c r="D87" s="5" t="str">
        <f>TEXT(Greenleaf[[#This Row],[Order Date]],"YYYY")</f>
        <v>2024</v>
      </c>
      <c r="E87" t="s">
        <v>2462</v>
      </c>
      <c r="F87" s="7" t="s">
        <v>1013</v>
      </c>
      <c r="G87" s="9">
        <v>4</v>
      </c>
      <c r="H87" s="11">
        <v>25</v>
      </c>
      <c r="I87" s="13">
        <v>8.91</v>
      </c>
      <c r="J87" t="s">
        <v>1132</v>
      </c>
      <c r="K87" t="s">
        <v>2507</v>
      </c>
      <c r="L87" s="7" t="s">
        <v>1417</v>
      </c>
      <c r="M87" s="7" t="s">
        <v>1421</v>
      </c>
      <c r="N87" s="14">
        <f>Greenleaf[[#This Row],[Unit Price]]*Greenleaf[[#This Row],[Quantity Sold]]</f>
        <v>100</v>
      </c>
      <c r="O87" s="13">
        <f>Greenleaf[[#This Row],[Unit Cost]]*Greenleaf[[#This Row],[Quantity Sold]]</f>
        <v>35.64</v>
      </c>
      <c r="P87" s="13">
        <f>Greenleaf[[#This Row],[ Unit  price per quantity]]-Greenleaf[[#This Row],[ Unit cost per quantity]]</f>
        <v>64.36</v>
      </c>
    </row>
    <row r="88" spans="1:16" x14ac:dyDescent="0.3">
      <c r="A88" t="s">
        <v>1514</v>
      </c>
      <c r="B88" s="5">
        <v>45318</v>
      </c>
      <c r="C88" s="5" t="str">
        <f>TEXT(Greenleaf[[#This Row],[Order Date]],"MMM")</f>
        <v>Jan</v>
      </c>
      <c r="D88" s="5" t="str">
        <f>TEXT(Greenleaf[[#This Row],[Order Date]],"YYYY")</f>
        <v>2024</v>
      </c>
      <c r="E88" t="s">
        <v>2461</v>
      </c>
      <c r="F88" s="7" t="s">
        <v>1011</v>
      </c>
      <c r="G88" s="9">
        <v>1</v>
      </c>
      <c r="H88" s="11">
        <v>12</v>
      </c>
      <c r="I88" s="13">
        <v>2.87</v>
      </c>
      <c r="J88" t="s">
        <v>1089</v>
      </c>
      <c r="K88" t="s">
        <v>2528</v>
      </c>
      <c r="L88" s="7" t="s">
        <v>1416</v>
      </c>
      <c r="M88" s="7" t="s">
        <v>1424</v>
      </c>
      <c r="N88" s="14">
        <f>Greenleaf[[#This Row],[Unit Price]]*Greenleaf[[#This Row],[Quantity Sold]]</f>
        <v>12</v>
      </c>
      <c r="O88" s="13">
        <f>Greenleaf[[#This Row],[Unit Cost]]*Greenleaf[[#This Row],[Quantity Sold]]</f>
        <v>2.87</v>
      </c>
      <c r="P88" s="13">
        <f>Greenleaf[[#This Row],[ Unit  price per quantity]]-Greenleaf[[#This Row],[ Unit cost per quantity]]</f>
        <v>9.129999999999999</v>
      </c>
    </row>
    <row r="89" spans="1:16" x14ac:dyDescent="0.3">
      <c r="A89" t="s">
        <v>1515</v>
      </c>
      <c r="B89" s="5">
        <v>45318</v>
      </c>
      <c r="C89" s="5" t="str">
        <f>TEXT(Greenleaf[[#This Row],[Order Date]],"MMM")</f>
        <v>Jan</v>
      </c>
      <c r="D89" s="5" t="str">
        <f>TEXT(Greenleaf[[#This Row],[Order Date]],"YYYY")</f>
        <v>2024</v>
      </c>
      <c r="E89" t="s">
        <v>2464</v>
      </c>
      <c r="F89" s="7" t="s">
        <v>1012</v>
      </c>
      <c r="G89" s="9">
        <v>6</v>
      </c>
      <c r="H89" s="11">
        <v>40</v>
      </c>
      <c r="I89" s="13">
        <v>11.82</v>
      </c>
      <c r="J89" t="s">
        <v>1150</v>
      </c>
      <c r="K89" t="s">
        <v>2529</v>
      </c>
      <c r="L89" s="7" t="s">
        <v>1414</v>
      </c>
      <c r="M89" s="7" t="s">
        <v>1418</v>
      </c>
      <c r="N89" s="14">
        <f>Greenleaf[[#This Row],[Unit Price]]*Greenleaf[[#This Row],[Quantity Sold]]</f>
        <v>240</v>
      </c>
      <c r="O89" s="13">
        <f>Greenleaf[[#This Row],[Unit Cost]]*Greenleaf[[#This Row],[Quantity Sold]]</f>
        <v>70.92</v>
      </c>
      <c r="P89" s="13">
        <f>Greenleaf[[#This Row],[ Unit  price per quantity]]-Greenleaf[[#This Row],[ Unit cost per quantity]]</f>
        <v>169.07999999999998</v>
      </c>
    </row>
    <row r="90" spans="1:16" x14ac:dyDescent="0.3">
      <c r="A90" t="s">
        <v>1516</v>
      </c>
      <c r="B90" s="5">
        <v>45318</v>
      </c>
      <c r="C90" s="5" t="str">
        <f>TEXT(Greenleaf[[#This Row],[Order Date]],"MMM")</f>
        <v>Jan</v>
      </c>
      <c r="D90" s="5" t="str">
        <f>TEXT(Greenleaf[[#This Row],[Order Date]],"YYYY")</f>
        <v>2024</v>
      </c>
      <c r="E90" t="s">
        <v>2462</v>
      </c>
      <c r="F90" s="7" t="s">
        <v>1013</v>
      </c>
      <c r="G90" s="9">
        <v>6</v>
      </c>
      <c r="H90" s="11">
        <v>25</v>
      </c>
      <c r="I90" s="13">
        <v>9.0500000000000007</v>
      </c>
      <c r="J90" t="s">
        <v>1211</v>
      </c>
      <c r="K90" t="s">
        <v>2519</v>
      </c>
      <c r="L90" s="7" t="s">
        <v>1416</v>
      </c>
      <c r="M90" s="7" t="s">
        <v>1426</v>
      </c>
      <c r="N90" s="14">
        <f>Greenleaf[[#This Row],[Unit Price]]*Greenleaf[[#This Row],[Quantity Sold]]</f>
        <v>150</v>
      </c>
      <c r="O90" s="13">
        <f>Greenleaf[[#This Row],[Unit Cost]]*Greenleaf[[#This Row],[Quantity Sold]]</f>
        <v>54.300000000000004</v>
      </c>
      <c r="P90" s="13">
        <f>Greenleaf[[#This Row],[ Unit  price per quantity]]-Greenleaf[[#This Row],[ Unit cost per quantity]]</f>
        <v>95.699999999999989</v>
      </c>
    </row>
    <row r="91" spans="1:16" x14ac:dyDescent="0.3">
      <c r="A91" t="s">
        <v>1517</v>
      </c>
      <c r="B91" s="5">
        <v>45319</v>
      </c>
      <c r="C91" s="5" t="str">
        <f>TEXT(Greenleaf[[#This Row],[Order Date]],"MMM")</f>
        <v>Jan</v>
      </c>
      <c r="D91" s="5" t="str">
        <f>TEXT(Greenleaf[[#This Row],[Order Date]],"YYYY")</f>
        <v>2024</v>
      </c>
      <c r="E91" t="s">
        <v>2461</v>
      </c>
      <c r="F91" s="7" t="s">
        <v>1011</v>
      </c>
      <c r="G91" s="9">
        <v>10</v>
      </c>
      <c r="H91" s="11">
        <v>12</v>
      </c>
      <c r="I91" s="13">
        <v>4.34</v>
      </c>
      <c r="J91" t="s">
        <v>1030</v>
      </c>
      <c r="K91" t="s">
        <v>2496</v>
      </c>
      <c r="L91" s="7" t="s">
        <v>1416</v>
      </c>
      <c r="M91" s="7" t="s">
        <v>1421</v>
      </c>
      <c r="N91" s="14">
        <f>Greenleaf[[#This Row],[Unit Price]]*Greenleaf[[#This Row],[Quantity Sold]]</f>
        <v>120</v>
      </c>
      <c r="O91" s="13">
        <f>Greenleaf[[#This Row],[Unit Cost]]*Greenleaf[[#This Row],[Quantity Sold]]</f>
        <v>43.4</v>
      </c>
      <c r="P91" s="13">
        <f>Greenleaf[[#This Row],[ Unit  price per quantity]]-Greenleaf[[#This Row],[ Unit cost per quantity]]</f>
        <v>76.599999999999994</v>
      </c>
    </row>
    <row r="92" spans="1:16" x14ac:dyDescent="0.3">
      <c r="A92" t="s">
        <v>1518</v>
      </c>
      <c r="B92" s="5">
        <v>45319</v>
      </c>
      <c r="C92" s="5" t="str">
        <f>TEXT(Greenleaf[[#This Row],[Order Date]],"MMM")</f>
        <v>Jan</v>
      </c>
      <c r="D92" s="5" t="str">
        <f>TEXT(Greenleaf[[#This Row],[Order Date]],"YYYY")</f>
        <v>2024</v>
      </c>
      <c r="E92" t="s">
        <v>2462</v>
      </c>
      <c r="F92" s="7" t="s">
        <v>1013</v>
      </c>
      <c r="G92" s="9">
        <v>3</v>
      </c>
      <c r="H92" s="11">
        <v>25</v>
      </c>
      <c r="I92" s="13">
        <v>7.45</v>
      </c>
      <c r="J92" t="s">
        <v>1188</v>
      </c>
      <c r="K92" t="s">
        <v>2476</v>
      </c>
      <c r="L92" s="7" t="s">
        <v>1416</v>
      </c>
      <c r="M92" s="7" t="s">
        <v>1419</v>
      </c>
      <c r="N92" s="14">
        <f>Greenleaf[[#This Row],[Unit Price]]*Greenleaf[[#This Row],[Quantity Sold]]</f>
        <v>75</v>
      </c>
      <c r="O92" s="13">
        <f>Greenleaf[[#This Row],[Unit Cost]]*Greenleaf[[#This Row],[Quantity Sold]]</f>
        <v>22.35</v>
      </c>
      <c r="P92" s="13">
        <f>Greenleaf[[#This Row],[ Unit  price per quantity]]-Greenleaf[[#This Row],[ Unit cost per quantity]]</f>
        <v>52.65</v>
      </c>
    </row>
    <row r="93" spans="1:16" x14ac:dyDescent="0.3">
      <c r="A93" t="s">
        <v>1519</v>
      </c>
      <c r="B93" s="5">
        <v>45319</v>
      </c>
      <c r="C93" s="5" t="str">
        <f>TEXT(Greenleaf[[#This Row],[Order Date]],"MMM")</f>
        <v>Jan</v>
      </c>
      <c r="D93" s="5" t="str">
        <f>TEXT(Greenleaf[[#This Row],[Order Date]],"YYYY")</f>
        <v>2024</v>
      </c>
      <c r="E93" t="s">
        <v>2463</v>
      </c>
      <c r="F93" s="7" t="s">
        <v>1014</v>
      </c>
      <c r="G93" s="9">
        <v>9</v>
      </c>
      <c r="H93" s="11">
        <v>15</v>
      </c>
      <c r="I93" s="13">
        <v>4.92</v>
      </c>
      <c r="J93" t="s">
        <v>1199</v>
      </c>
      <c r="K93" t="s">
        <v>2475</v>
      </c>
      <c r="L93" s="7" t="s">
        <v>1415</v>
      </c>
      <c r="M93" s="7" t="s">
        <v>1418</v>
      </c>
      <c r="N93" s="14">
        <f>Greenleaf[[#This Row],[Unit Price]]*Greenleaf[[#This Row],[Quantity Sold]]</f>
        <v>135</v>
      </c>
      <c r="O93" s="13">
        <f>Greenleaf[[#This Row],[Unit Cost]]*Greenleaf[[#This Row],[Quantity Sold]]</f>
        <v>44.28</v>
      </c>
      <c r="P93" s="13">
        <f>Greenleaf[[#This Row],[ Unit  price per quantity]]-Greenleaf[[#This Row],[ Unit cost per quantity]]</f>
        <v>90.72</v>
      </c>
    </row>
    <row r="94" spans="1:16" x14ac:dyDescent="0.3">
      <c r="A94" t="s">
        <v>1520</v>
      </c>
      <c r="B94" s="5">
        <v>45319</v>
      </c>
      <c r="C94" s="5" t="str">
        <f>TEXT(Greenleaf[[#This Row],[Order Date]],"MMM")</f>
        <v>Jan</v>
      </c>
      <c r="D94" s="5" t="str">
        <f>TEXT(Greenleaf[[#This Row],[Order Date]],"YYYY")</f>
        <v>2024</v>
      </c>
      <c r="E94" t="s">
        <v>2460</v>
      </c>
      <c r="F94" s="7" t="s">
        <v>1015</v>
      </c>
      <c r="G94" s="9">
        <v>7</v>
      </c>
      <c r="H94" s="11">
        <v>10</v>
      </c>
      <c r="I94" s="13">
        <v>2.4500000000000002</v>
      </c>
      <c r="J94" t="s">
        <v>1156</v>
      </c>
      <c r="K94" t="s">
        <v>2470</v>
      </c>
      <c r="L94" s="7" t="s">
        <v>1414</v>
      </c>
      <c r="M94" s="7" t="s">
        <v>1425</v>
      </c>
      <c r="N94" s="14">
        <f>Greenleaf[[#This Row],[Unit Price]]*Greenleaf[[#This Row],[Quantity Sold]]</f>
        <v>70</v>
      </c>
      <c r="O94" s="13">
        <f>Greenleaf[[#This Row],[Unit Cost]]*Greenleaf[[#This Row],[Quantity Sold]]</f>
        <v>17.150000000000002</v>
      </c>
      <c r="P94" s="13">
        <f>Greenleaf[[#This Row],[ Unit  price per quantity]]-Greenleaf[[#This Row],[ Unit cost per quantity]]</f>
        <v>52.849999999999994</v>
      </c>
    </row>
    <row r="95" spans="1:16" x14ac:dyDescent="0.3">
      <c r="A95" t="s">
        <v>1521</v>
      </c>
      <c r="B95" s="5">
        <v>45319</v>
      </c>
      <c r="C95" s="5" t="str">
        <f>TEXT(Greenleaf[[#This Row],[Order Date]],"MMM")</f>
        <v>Jan</v>
      </c>
      <c r="D95" s="5" t="str">
        <f>TEXT(Greenleaf[[#This Row],[Order Date]],"YYYY")</f>
        <v>2024</v>
      </c>
      <c r="E95" t="s">
        <v>2462</v>
      </c>
      <c r="F95" s="7" t="s">
        <v>1013</v>
      </c>
      <c r="G95" s="9">
        <v>1</v>
      </c>
      <c r="H95" s="11">
        <v>25</v>
      </c>
      <c r="I95" s="13">
        <v>7.24</v>
      </c>
      <c r="J95" t="s">
        <v>1035</v>
      </c>
      <c r="K95" t="s">
        <v>2483</v>
      </c>
      <c r="L95" s="7" t="s">
        <v>1416</v>
      </c>
      <c r="M95" s="7" t="s">
        <v>1427</v>
      </c>
      <c r="N95" s="14">
        <f>Greenleaf[[#This Row],[Unit Price]]*Greenleaf[[#This Row],[Quantity Sold]]</f>
        <v>25</v>
      </c>
      <c r="O95" s="13">
        <f>Greenleaf[[#This Row],[Unit Cost]]*Greenleaf[[#This Row],[Quantity Sold]]</f>
        <v>7.24</v>
      </c>
      <c r="P95" s="13">
        <f>Greenleaf[[#This Row],[ Unit  price per quantity]]-Greenleaf[[#This Row],[ Unit cost per quantity]]</f>
        <v>17.759999999999998</v>
      </c>
    </row>
    <row r="96" spans="1:16" x14ac:dyDescent="0.3">
      <c r="A96" t="s">
        <v>1522</v>
      </c>
      <c r="B96" s="5">
        <v>45319</v>
      </c>
      <c r="C96" s="5" t="str">
        <f>TEXT(Greenleaf[[#This Row],[Order Date]],"MMM")</f>
        <v>Jan</v>
      </c>
      <c r="D96" s="5" t="str">
        <f>TEXT(Greenleaf[[#This Row],[Order Date]],"YYYY")</f>
        <v>2024</v>
      </c>
      <c r="E96" t="s">
        <v>2464</v>
      </c>
      <c r="F96" s="7" t="s">
        <v>1012</v>
      </c>
      <c r="G96" s="9">
        <v>2</v>
      </c>
      <c r="H96" s="11">
        <v>40</v>
      </c>
      <c r="I96" s="13">
        <v>14.07</v>
      </c>
      <c r="J96" t="s">
        <v>1050</v>
      </c>
      <c r="K96" t="s">
        <v>2488</v>
      </c>
      <c r="L96" s="7" t="s">
        <v>1417</v>
      </c>
      <c r="M96" s="7" t="s">
        <v>1425</v>
      </c>
      <c r="N96" s="14">
        <f>Greenleaf[[#This Row],[Unit Price]]*Greenleaf[[#This Row],[Quantity Sold]]</f>
        <v>80</v>
      </c>
      <c r="O96" s="13">
        <f>Greenleaf[[#This Row],[Unit Cost]]*Greenleaf[[#This Row],[Quantity Sold]]</f>
        <v>28.14</v>
      </c>
      <c r="P96" s="13">
        <f>Greenleaf[[#This Row],[ Unit  price per quantity]]-Greenleaf[[#This Row],[ Unit cost per quantity]]</f>
        <v>51.86</v>
      </c>
    </row>
    <row r="97" spans="1:16" x14ac:dyDescent="0.3">
      <c r="A97" t="s">
        <v>1523</v>
      </c>
      <c r="B97" s="5">
        <v>45319</v>
      </c>
      <c r="C97" s="5" t="str">
        <f>TEXT(Greenleaf[[#This Row],[Order Date]],"MMM")</f>
        <v>Jan</v>
      </c>
      <c r="D97" s="5" t="str">
        <f>TEXT(Greenleaf[[#This Row],[Order Date]],"YYYY")</f>
        <v>2024</v>
      </c>
      <c r="E97" t="s">
        <v>2462</v>
      </c>
      <c r="F97" s="7" t="s">
        <v>1013</v>
      </c>
      <c r="G97" s="9">
        <v>10</v>
      </c>
      <c r="H97" s="11">
        <v>25</v>
      </c>
      <c r="I97" s="13">
        <v>9.9</v>
      </c>
      <c r="J97" t="s">
        <v>1030</v>
      </c>
      <c r="K97" t="s">
        <v>2496</v>
      </c>
      <c r="L97" s="7" t="s">
        <v>1414</v>
      </c>
      <c r="M97" s="7" t="s">
        <v>1427</v>
      </c>
      <c r="N97" s="14">
        <f>Greenleaf[[#This Row],[Unit Price]]*Greenleaf[[#This Row],[Quantity Sold]]</f>
        <v>250</v>
      </c>
      <c r="O97" s="13">
        <f>Greenleaf[[#This Row],[Unit Cost]]*Greenleaf[[#This Row],[Quantity Sold]]</f>
        <v>99</v>
      </c>
      <c r="P97" s="13">
        <f>Greenleaf[[#This Row],[ Unit  price per quantity]]-Greenleaf[[#This Row],[ Unit cost per quantity]]</f>
        <v>151</v>
      </c>
    </row>
    <row r="98" spans="1:16" x14ac:dyDescent="0.3">
      <c r="A98" t="s">
        <v>1524</v>
      </c>
      <c r="B98" s="5">
        <v>45320</v>
      </c>
      <c r="C98" s="5" t="str">
        <f>TEXT(Greenleaf[[#This Row],[Order Date]],"MMM")</f>
        <v>Jan</v>
      </c>
      <c r="D98" s="5" t="str">
        <f>TEXT(Greenleaf[[#This Row],[Order Date]],"YYYY")</f>
        <v>2024</v>
      </c>
      <c r="E98" t="s">
        <v>2464</v>
      </c>
      <c r="F98" s="7" t="s">
        <v>1012</v>
      </c>
      <c r="G98" s="9">
        <v>9</v>
      </c>
      <c r="H98" s="11">
        <v>40</v>
      </c>
      <c r="I98" s="13">
        <v>15.18</v>
      </c>
      <c r="J98" t="s">
        <v>1115</v>
      </c>
      <c r="K98" t="s">
        <v>2530</v>
      </c>
      <c r="L98" s="7" t="s">
        <v>1415</v>
      </c>
      <c r="M98" s="7" t="s">
        <v>1425</v>
      </c>
      <c r="N98" s="14">
        <f>Greenleaf[[#This Row],[Unit Price]]*Greenleaf[[#This Row],[Quantity Sold]]</f>
        <v>360</v>
      </c>
      <c r="O98" s="13">
        <f>Greenleaf[[#This Row],[Unit Cost]]*Greenleaf[[#This Row],[Quantity Sold]]</f>
        <v>136.62</v>
      </c>
      <c r="P98" s="13">
        <f>Greenleaf[[#This Row],[ Unit  price per quantity]]-Greenleaf[[#This Row],[ Unit cost per quantity]]</f>
        <v>223.38</v>
      </c>
    </row>
    <row r="99" spans="1:16" x14ac:dyDescent="0.3">
      <c r="A99" t="s">
        <v>1525</v>
      </c>
      <c r="B99" s="5">
        <v>45320</v>
      </c>
      <c r="C99" s="5" t="str">
        <f>TEXT(Greenleaf[[#This Row],[Order Date]],"MMM")</f>
        <v>Jan</v>
      </c>
      <c r="D99" s="5" t="str">
        <f>TEXT(Greenleaf[[#This Row],[Order Date]],"YYYY")</f>
        <v>2024</v>
      </c>
      <c r="E99" t="s">
        <v>2460</v>
      </c>
      <c r="F99" s="7" t="s">
        <v>1015</v>
      </c>
      <c r="G99" s="9">
        <v>4</v>
      </c>
      <c r="H99" s="11">
        <v>10</v>
      </c>
      <c r="I99" s="13">
        <v>3.54</v>
      </c>
      <c r="J99" t="s">
        <v>1061</v>
      </c>
      <c r="K99" t="s">
        <v>2500</v>
      </c>
      <c r="L99" s="7" t="s">
        <v>1414</v>
      </c>
      <c r="M99" s="7" t="s">
        <v>1425</v>
      </c>
      <c r="N99" s="14">
        <f>Greenleaf[[#This Row],[Unit Price]]*Greenleaf[[#This Row],[Quantity Sold]]</f>
        <v>40</v>
      </c>
      <c r="O99" s="13">
        <f>Greenleaf[[#This Row],[Unit Cost]]*Greenleaf[[#This Row],[Quantity Sold]]</f>
        <v>14.16</v>
      </c>
      <c r="P99" s="13">
        <f>Greenleaf[[#This Row],[ Unit  price per quantity]]-Greenleaf[[#This Row],[ Unit cost per quantity]]</f>
        <v>25.84</v>
      </c>
    </row>
    <row r="100" spans="1:16" x14ac:dyDescent="0.3">
      <c r="A100" t="s">
        <v>1526</v>
      </c>
      <c r="B100" s="5">
        <v>45320</v>
      </c>
      <c r="C100" s="5" t="str">
        <f>TEXT(Greenleaf[[#This Row],[Order Date]],"MMM")</f>
        <v>Jan</v>
      </c>
      <c r="D100" s="5" t="str">
        <f>TEXT(Greenleaf[[#This Row],[Order Date]],"YYYY")</f>
        <v>2024</v>
      </c>
      <c r="E100" t="s">
        <v>2461</v>
      </c>
      <c r="F100" s="7" t="s">
        <v>1011</v>
      </c>
      <c r="G100" s="9">
        <v>10</v>
      </c>
      <c r="H100" s="11">
        <v>12</v>
      </c>
      <c r="I100" s="13">
        <v>3.79</v>
      </c>
      <c r="J100" t="s">
        <v>1204</v>
      </c>
      <c r="K100" t="s">
        <v>2531</v>
      </c>
      <c r="L100" s="7" t="s">
        <v>1414</v>
      </c>
      <c r="M100" s="7" t="s">
        <v>1420</v>
      </c>
      <c r="N100" s="14">
        <f>Greenleaf[[#This Row],[Unit Price]]*Greenleaf[[#This Row],[Quantity Sold]]</f>
        <v>120</v>
      </c>
      <c r="O100" s="13">
        <f>Greenleaf[[#This Row],[Unit Cost]]*Greenleaf[[#This Row],[Quantity Sold]]</f>
        <v>37.9</v>
      </c>
      <c r="P100" s="13">
        <f>Greenleaf[[#This Row],[ Unit  price per quantity]]-Greenleaf[[#This Row],[ Unit cost per quantity]]</f>
        <v>82.1</v>
      </c>
    </row>
    <row r="101" spans="1:16" x14ac:dyDescent="0.3">
      <c r="A101" t="s">
        <v>1527</v>
      </c>
      <c r="B101" s="5">
        <v>45320</v>
      </c>
      <c r="C101" s="5" t="str">
        <f>TEXT(Greenleaf[[#This Row],[Order Date]],"MMM")</f>
        <v>Jan</v>
      </c>
      <c r="D101" s="5" t="str">
        <f>TEXT(Greenleaf[[#This Row],[Order Date]],"YYYY")</f>
        <v>2024</v>
      </c>
      <c r="E101" t="s">
        <v>2460</v>
      </c>
      <c r="F101" s="7" t="s">
        <v>1015</v>
      </c>
      <c r="G101" s="9">
        <v>8</v>
      </c>
      <c r="H101" s="11">
        <v>10</v>
      </c>
      <c r="I101" s="13">
        <v>2.6</v>
      </c>
      <c r="J101" t="s">
        <v>1125</v>
      </c>
      <c r="K101" t="s">
        <v>2532</v>
      </c>
      <c r="L101" s="7" t="s">
        <v>1414</v>
      </c>
      <c r="M101" s="7" t="s">
        <v>1424</v>
      </c>
      <c r="N101" s="14">
        <f>Greenleaf[[#This Row],[Unit Price]]*Greenleaf[[#This Row],[Quantity Sold]]</f>
        <v>80</v>
      </c>
      <c r="O101" s="13">
        <f>Greenleaf[[#This Row],[Unit Cost]]*Greenleaf[[#This Row],[Quantity Sold]]</f>
        <v>20.8</v>
      </c>
      <c r="P101" s="13">
        <f>Greenleaf[[#This Row],[ Unit  price per quantity]]-Greenleaf[[#This Row],[ Unit cost per quantity]]</f>
        <v>59.2</v>
      </c>
    </row>
    <row r="102" spans="1:16" x14ac:dyDescent="0.3">
      <c r="A102" t="s">
        <v>1528</v>
      </c>
      <c r="B102" s="5">
        <v>45320</v>
      </c>
      <c r="C102" s="5" t="str">
        <f>TEXT(Greenleaf[[#This Row],[Order Date]],"MMM")</f>
        <v>Jan</v>
      </c>
      <c r="D102" s="5" t="str">
        <f>TEXT(Greenleaf[[#This Row],[Order Date]],"YYYY")</f>
        <v>2024</v>
      </c>
      <c r="E102" t="s">
        <v>2462</v>
      </c>
      <c r="F102" s="7" t="s">
        <v>1013</v>
      </c>
      <c r="G102" s="9">
        <v>8</v>
      </c>
      <c r="H102" s="11">
        <v>25</v>
      </c>
      <c r="I102" s="13">
        <v>6.48</v>
      </c>
      <c r="J102" t="s">
        <v>1020</v>
      </c>
      <c r="K102" t="s">
        <v>2533</v>
      </c>
      <c r="L102" s="7" t="s">
        <v>1416</v>
      </c>
      <c r="M102" s="7" t="s">
        <v>1422</v>
      </c>
      <c r="N102" s="14">
        <f>Greenleaf[[#This Row],[Unit Price]]*Greenleaf[[#This Row],[Quantity Sold]]</f>
        <v>200</v>
      </c>
      <c r="O102" s="13">
        <f>Greenleaf[[#This Row],[Unit Cost]]*Greenleaf[[#This Row],[Quantity Sold]]</f>
        <v>51.84</v>
      </c>
      <c r="P102" s="13">
        <f>Greenleaf[[#This Row],[ Unit  price per quantity]]-Greenleaf[[#This Row],[ Unit cost per quantity]]</f>
        <v>148.16</v>
      </c>
    </row>
    <row r="103" spans="1:16" x14ac:dyDescent="0.3">
      <c r="A103" t="s">
        <v>1529</v>
      </c>
      <c r="B103" s="5">
        <v>45320</v>
      </c>
      <c r="C103" s="5" t="str">
        <f>TEXT(Greenleaf[[#This Row],[Order Date]],"MMM")</f>
        <v>Jan</v>
      </c>
      <c r="D103" s="5" t="str">
        <f>TEXT(Greenleaf[[#This Row],[Order Date]],"YYYY")</f>
        <v>2024</v>
      </c>
      <c r="E103" t="s">
        <v>2460</v>
      </c>
      <c r="F103" s="7" t="s">
        <v>1015</v>
      </c>
      <c r="G103" s="9">
        <v>9</v>
      </c>
      <c r="H103" s="11">
        <v>10</v>
      </c>
      <c r="I103" s="13">
        <v>3.07</v>
      </c>
      <c r="J103" t="s">
        <v>1016</v>
      </c>
      <c r="K103" t="s">
        <v>2478</v>
      </c>
      <c r="L103" s="7" t="s">
        <v>1415</v>
      </c>
      <c r="M103" s="7" t="s">
        <v>1427</v>
      </c>
      <c r="N103" s="14">
        <f>Greenleaf[[#This Row],[Unit Price]]*Greenleaf[[#This Row],[Quantity Sold]]</f>
        <v>90</v>
      </c>
      <c r="O103" s="13">
        <f>Greenleaf[[#This Row],[Unit Cost]]*Greenleaf[[#This Row],[Quantity Sold]]</f>
        <v>27.63</v>
      </c>
      <c r="P103" s="13">
        <f>Greenleaf[[#This Row],[ Unit  price per quantity]]-Greenleaf[[#This Row],[ Unit cost per quantity]]</f>
        <v>62.370000000000005</v>
      </c>
    </row>
    <row r="104" spans="1:16" x14ac:dyDescent="0.3">
      <c r="A104" t="s">
        <v>1530</v>
      </c>
      <c r="B104" s="5">
        <v>45321</v>
      </c>
      <c r="C104" s="5" t="str">
        <f>TEXT(Greenleaf[[#This Row],[Order Date]],"MMM")</f>
        <v>Jan</v>
      </c>
      <c r="D104" s="5" t="str">
        <f>TEXT(Greenleaf[[#This Row],[Order Date]],"YYYY")</f>
        <v>2024</v>
      </c>
      <c r="E104" t="s">
        <v>2464</v>
      </c>
      <c r="F104" s="7" t="s">
        <v>1012</v>
      </c>
      <c r="G104" s="9">
        <v>8</v>
      </c>
      <c r="H104" s="11">
        <v>40</v>
      </c>
      <c r="I104" s="13">
        <v>10.88</v>
      </c>
      <c r="J104" t="s">
        <v>1144</v>
      </c>
      <c r="K104" t="s">
        <v>2534</v>
      </c>
      <c r="L104" s="7" t="s">
        <v>1416</v>
      </c>
      <c r="M104" s="7" t="s">
        <v>1424</v>
      </c>
      <c r="N104" s="14">
        <f>Greenleaf[[#This Row],[Unit Price]]*Greenleaf[[#This Row],[Quantity Sold]]</f>
        <v>320</v>
      </c>
      <c r="O104" s="13">
        <f>Greenleaf[[#This Row],[Unit Cost]]*Greenleaf[[#This Row],[Quantity Sold]]</f>
        <v>87.04</v>
      </c>
      <c r="P104" s="13">
        <f>Greenleaf[[#This Row],[ Unit  price per quantity]]-Greenleaf[[#This Row],[ Unit cost per quantity]]</f>
        <v>232.95999999999998</v>
      </c>
    </row>
    <row r="105" spans="1:16" x14ac:dyDescent="0.3">
      <c r="A105" t="s">
        <v>1531</v>
      </c>
      <c r="B105" s="5">
        <v>45321</v>
      </c>
      <c r="C105" s="5" t="str">
        <f>TEXT(Greenleaf[[#This Row],[Order Date]],"MMM")</f>
        <v>Jan</v>
      </c>
      <c r="D105" s="5" t="str">
        <f>TEXT(Greenleaf[[#This Row],[Order Date]],"YYYY")</f>
        <v>2024</v>
      </c>
      <c r="E105" t="s">
        <v>2463</v>
      </c>
      <c r="F105" s="7" t="s">
        <v>1014</v>
      </c>
      <c r="G105" s="9">
        <v>7</v>
      </c>
      <c r="H105" s="11">
        <v>15</v>
      </c>
      <c r="I105" s="13">
        <v>5.75</v>
      </c>
      <c r="J105" t="s">
        <v>1129</v>
      </c>
      <c r="K105" t="s">
        <v>2535</v>
      </c>
      <c r="L105" s="7" t="s">
        <v>1414</v>
      </c>
      <c r="M105" s="7" t="s">
        <v>1423</v>
      </c>
      <c r="N105" s="14">
        <f>Greenleaf[[#This Row],[Unit Price]]*Greenleaf[[#This Row],[Quantity Sold]]</f>
        <v>105</v>
      </c>
      <c r="O105" s="13">
        <f>Greenleaf[[#This Row],[Unit Cost]]*Greenleaf[[#This Row],[Quantity Sold]]</f>
        <v>40.25</v>
      </c>
      <c r="P105" s="13">
        <f>Greenleaf[[#This Row],[ Unit  price per quantity]]-Greenleaf[[#This Row],[ Unit cost per quantity]]</f>
        <v>64.75</v>
      </c>
    </row>
    <row r="106" spans="1:16" x14ac:dyDescent="0.3">
      <c r="A106" t="s">
        <v>1532</v>
      </c>
      <c r="B106" s="5">
        <v>45322</v>
      </c>
      <c r="C106" s="5" t="str">
        <f>TEXT(Greenleaf[[#This Row],[Order Date]],"MMM")</f>
        <v>Jan</v>
      </c>
      <c r="D106" s="5" t="str">
        <f>TEXT(Greenleaf[[#This Row],[Order Date]],"YYYY")</f>
        <v>2024</v>
      </c>
      <c r="E106" t="s">
        <v>2460</v>
      </c>
      <c r="F106" s="7" t="s">
        <v>1015</v>
      </c>
      <c r="G106" s="9">
        <v>3</v>
      </c>
      <c r="H106" s="11">
        <v>10</v>
      </c>
      <c r="I106" s="13">
        <v>2.88</v>
      </c>
      <c r="J106" t="s">
        <v>1137</v>
      </c>
      <c r="K106" t="s">
        <v>2485</v>
      </c>
      <c r="L106" s="7" t="s">
        <v>1416</v>
      </c>
      <c r="M106" s="7" t="s">
        <v>1424</v>
      </c>
      <c r="N106" s="14">
        <f>Greenleaf[[#This Row],[Unit Price]]*Greenleaf[[#This Row],[Quantity Sold]]</f>
        <v>30</v>
      </c>
      <c r="O106" s="13">
        <f>Greenleaf[[#This Row],[Unit Cost]]*Greenleaf[[#This Row],[Quantity Sold]]</f>
        <v>8.64</v>
      </c>
      <c r="P106" s="13">
        <f>Greenleaf[[#This Row],[ Unit  price per quantity]]-Greenleaf[[#This Row],[ Unit cost per quantity]]</f>
        <v>21.36</v>
      </c>
    </row>
    <row r="107" spans="1:16" x14ac:dyDescent="0.3">
      <c r="A107" t="s">
        <v>1533</v>
      </c>
      <c r="B107" s="5">
        <v>45322</v>
      </c>
      <c r="C107" s="5" t="str">
        <f>TEXT(Greenleaf[[#This Row],[Order Date]],"MMM")</f>
        <v>Jan</v>
      </c>
      <c r="D107" s="5" t="str">
        <f>TEXT(Greenleaf[[#This Row],[Order Date]],"YYYY")</f>
        <v>2024</v>
      </c>
      <c r="E107" t="s">
        <v>2460</v>
      </c>
      <c r="F107" s="7" t="s">
        <v>1015</v>
      </c>
      <c r="G107" s="9">
        <v>9</v>
      </c>
      <c r="H107" s="11">
        <v>10</v>
      </c>
      <c r="I107" s="13">
        <v>3.15</v>
      </c>
      <c r="J107" t="s">
        <v>1089</v>
      </c>
      <c r="K107" t="s">
        <v>2528</v>
      </c>
      <c r="L107" s="7" t="s">
        <v>1414</v>
      </c>
      <c r="M107" s="7" t="s">
        <v>1425</v>
      </c>
      <c r="N107" s="14">
        <f>Greenleaf[[#This Row],[Unit Price]]*Greenleaf[[#This Row],[Quantity Sold]]</f>
        <v>90</v>
      </c>
      <c r="O107" s="13">
        <f>Greenleaf[[#This Row],[Unit Cost]]*Greenleaf[[#This Row],[Quantity Sold]]</f>
        <v>28.349999999999998</v>
      </c>
      <c r="P107" s="13">
        <f>Greenleaf[[#This Row],[ Unit  price per quantity]]-Greenleaf[[#This Row],[ Unit cost per quantity]]</f>
        <v>61.650000000000006</v>
      </c>
    </row>
    <row r="108" spans="1:16" x14ac:dyDescent="0.3">
      <c r="A108" t="s">
        <v>1534</v>
      </c>
      <c r="B108" s="5">
        <v>45322</v>
      </c>
      <c r="C108" s="5" t="str">
        <f>TEXT(Greenleaf[[#This Row],[Order Date]],"MMM")</f>
        <v>Jan</v>
      </c>
      <c r="D108" s="5" t="str">
        <f>TEXT(Greenleaf[[#This Row],[Order Date]],"YYYY")</f>
        <v>2024</v>
      </c>
      <c r="E108" t="s">
        <v>2462</v>
      </c>
      <c r="F108" s="7" t="s">
        <v>1013</v>
      </c>
      <c r="G108" s="9">
        <v>1</v>
      </c>
      <c r="H108" s="11">
        <v>25</v>
      </c>
      <c r="I108" s="13">
        <v>5.62</v>
      </c>
      <c r="J108" t="s">
        <v>1074</v>
      </c>
      <c r="K108" t="s">
        <v>2506</v>
      </c>
      <c r="L108" s="7" t="s">
        <v>1414</v>
      </c>
      <c r="M108" s="7" t="s">
        <v>1422</v>
      </c>
      <c r="N108" s="14">
        <f>Greenleaf[[#This Row],[Unit Price]]*Greenleaf[[#This Row],[Quantity Sold]]</f>
        <v>25</v>
      </c>
      <c r="O108" s="13">
        <f>Greenleaf[[#This Row],[Unit Cost]]*Greenleaf[[#This Row],[Quantity Sold]]</f>
        <v>5.62</v>
      </c>
      <c r="P108" s="13">
        <f>Greenleaf[[#This Row],[ Unit  price per quantity]]-Greenleaf[[#This Row],[ Unit cost per quantity]]</f>
        <v>19.38</v>
      </c>
    </row>
    <row r="109" spans="1:16" x14ac:dyDescent="0.3">
      <c r="A109" t="s">
        <v>1535</v>
      </c>
      <c r="B109" s="5">
        <v>45322</v>
      </c>
      <c r="C109" s="5" t="str">
        <f>TEXT(Greenleaf[[#This Row],[Order Date]],"MMM")</f>
        <v>Jan</v>
      </c>
      <c r="D109" s="5" t="str">
        <f>TEXT(Greenleaf[[#This Row],[Order Date]],"YYYY")</f>
        <v>2024</v>
      </c>
      <c r="E109" t="s">
        <v>2462</v>
      </c>
      <c r="F109" s="7" t="s">
        <v>1013</v>
      </c>
      <c r="G109" s="9">
        <v>10</v>
      </c>
      <c r="H109" s="11">
        <v>25</v>
      </c>
      <c r="I109" s="13">
        <v>7.15</v>
      </c>
      <c r="J109" t="s">
        <v>1208</v>
      </c>
      <c r="K109" t="s">
        <v>2486</v>
      </c>
      <c r="L109" s="7" t="s">
        <v>1414</v>
      </c>
      <c r="M109" s="7" t="s">
        <v>1426</v>
      </c>
      <c r="N109" s="14">
        <f>Greenleaf[[#This Row],[Unit Price]]*Greenleaf[[#This Row],[Quantity Sold]]</f>
        <v>250</v>
      </c>
      <c r="O109" s="13">
        <f>Greenleaf[[#This Row],[Unit Cost]]*Greenleaf[[#This Row],[Quantity Sold]]</f>
        <v>71.5</v>
      </c>
      <c r="P109" s="13">
        <f>Greenleaf[[#This Row],[ Unit  price per quantity]]-Greenleaf[[#This Row],[ Unit cost per quantity]]</f>
        <v>178.5</v>
      </c>
    </row>
    <row r="110" spans="1:16" x14ac:dyDescent="0.3">
      <c r="A110" t="s">
        <v>1536</v>
      </c>
      <c r="B110" s="5">
        <v>45322</v>
      </c>
      <c r="C110" s="5" t="str">
        <f>TEXT(Greenleaf[[#This Row],[Order Date]],"MMM")</f>
        <v>Jan</v>
      </c>
      <c r="D110" s="5" t="str">
        <f>TEXT(Greenleaf[[#This Row],[Order Date]],"YYYY")</f>
        <v>2024</v>
      </c>
      <c r="E110" t="s">
        <v>2464</v>
      </c>
      <c r="F110" s="7" t="s">
        <v>1012</v>
      </c>
      <c r="G110" s="9">
        <v>10</v>
      </c>
      <c r="H110" s="11">
        <v>40</v>
      </c>
      <c r="I110" s="13">
        <v>14.26</v>
      </c>
      <c r="J110" t="s">
        <v>1067</v>
      </c>
      <c r="K110" t="s">
        <v>2475</v>
      </c>
      <c r="L110" s="7" t="s">
        <v>1414</v>
      </c>
      <c r="M110" s="7" t="s">
        <v>1421</v>
      </c>
      <c r="N110" s="14">
        <f>Greenleaf[[#This Row],[Unit Price]]*Greenleaf[[#This Row],[Quantity Sold]]</f>
        <v>400</v>
      </c>
      <c r="O110" s="13">
        <f>Greenleaf[[#This Row],[Unit Cost]]*Greenleaf[[#This Row],[Quantity Sold]]</f>
        <v>142.6</v>
      </c>
      <c r="P110" s="13">
        <f>Greenleaf[[#This Row],[ Unit  price per quantity]]-Greenleaf[[#This Row],[ Unit cost per quantity]]</f>
        <v>257.39999999999998</v>
      </c>
    </row>
    <row r="111" spans="1:16" x14ac:dyDescent="0.3">
      <c r="A111" t="s">
        <v>1537</v>
      </c>
      <c r="B111" s="5">
        <v>45322</v>
      </c>
      <c r="C111" s="5" t="str">
        <f>TEXT(Greenleaf[[#This Row],[Order Date]],"MMM")</f>
        <v>Jan</v>
      </c>
      <c r="D111" s="5" t="str">
        <f>TEXT(Greenleaf[[#This Row],[Order Date]],"YYYY")</f>
        <v>2024</v>
      </c>
      <c r="E111" t="s">
        <v>2461</v>
      </c>
      <c r="F111" s="7" t="s">
        <v>1011</v>
      </c>
      <c r="G111" s="9">
        <v>3</v>
      </c>
      <c r="H111" s="11">
        <v>12</v>
      </c>
      <c r="I111" s="13">
        <v>3.43</v>
      </c>
      <c r="J111" t="s">
        <v>1128</v>
      </c>
      <c r="K111" t="s">
        <v>2523</v>
      </c>
      <c r="L111" s="7" t="s">
        <v>1414</v>
      </c>
      <c r="M111" s="7" t="s">
        <v>1427</v>
      </c>
      <c r="N111" s="14">
        <f>Greenleaf[[#This Row],[Unit Price]]*Greenleaf[[#This Row],[Quantity Sold]]</f>
        <v>36</v>
      </c>
      <c r="O111" s="13">
        <f>Greenleaf[[#This Row],[Unit Cost]]*Greenleaf[[#This Row],[Quantity Sold]]</f>
        <v>10.290000000000001</v>
      </c>
      <c r="P111" s="13">
        <f>Greenleaf[[#This Row],[ Unit  price per quantity]]-Greenleaf[[#This Row],[ Unit cost per quantity]]</f>
        <v>25.71</v>
      </c>
    </row>
    <row r="112" spans="1:16" x14ac:dyDescent="0.3">
      <c r="A112" t="s">
        <v>1538</v>
      </c>
      <c r="B112" s="5">
        <v>45323</v>
      </c>
      <c r="C112" s="5" t="str">
        <f>TEXT(Greenleaf[[#This Row],[Order Date]],"MMM")</f>
        <v>Feb</v>
      </c>
      <c r="D112" s="5" t="str">
        <f>TEXT(Greenleaf[[#This Row],[Order Date]],"YYYY")</f>
        <v>2024</v>
      </c>
      <c r="E112" t="s">
        <v>2462</v>
      </c>
      <c r="F112" s="7" t="s">
        <v>1013</v>
      </c>
      <c r="G112" s="9">
        <v>5</v>
      </c>
      <c r="H112" s="11">
        <v>25</v>
      </c>
      <c r="I112" s="13">
        <v>7.16</v>
      </c>
      <c r="J112" t="s">
        <v>1075</v>
      </c>
      <c r="K112" t="s">
        <v>2505</v>
      </c>
      <c r="L112" s="7" t="s">
        <v>1414</v>
      </c>
      <c r="M112" s="7" t="s">
        <v>1423</v>
      </c>
      <c r="N112" s="14">
        <f>Greenleaf[[#This Row],[Unit Price]]*Greenleaf[[#This Row],[Quantity Sold]]</f>
        <v>125</v>
      </c>
      <c r="O112" s="13">
        <f>Greenleaf[[#This Row],[Unit Cost]]*Greenleaf[[#This Row],[Quantity Sold]]</f>
        <v>35.799999999999997</v>
      </c>
      <c r="P112" s="13">
        <f>Greenleaf[[#This Row],[ Unit  price per quantity]]-Greenleaf[[#This Row],[ Unit cost per quantity]]</f>
        <v>89.2</v>
      </c>
    </row>
    <row r="113" spans="1:16" x14ac:dyDescent="0.3">
      <c r="A113" t="s">
        <v>1539</v>
      </c>
      <c r="B113" s="5">
        <v>45323</v>
      </c>
      <c r="C113" s="5" t="str">
        <f>TEXT(Greenleaf[[#This Row],[Order Date]],"MMM")</f>
        <v>Feb</v>
      </c>
      <c r="D113" s="5" t="str">
        <f>TEXT(Greenleaf[[#This Row],[Order Date]],"YYYY")</f>
        <v>2024</v>
      </c>
      <c r="E113" t="s">
        <v>2464</v>
      </c>
      <c r="F113" s="7" t="s">
        <v>1012</v>
      </c>
      <c r="G113" s="9">
        <v>1</v>
      </c>
      <c r="H113" s="11">
        <v>40</v>
      </c>
      <c r="I113" s="13">
        <v>13.32</v>
      </c>
      <c r="J113" t="s">
        <v>1025</v>
      </c>
      <c r="K113" t="s">
        <v>2471</v>
      </c>
      <c r="L113" s="7" t="s">
        <v>1414</v>
      </c>
      <c r="M113" s="7" t="s">
        <v>1420</v>
      </c>
      <c r="N113" s="14">
        <f>Greenleaf[[#This Row],[Unit Price]]*Greenleaf[[#This Row],[Quantity Sold]]</f>
        <v>40</v>
      </c>
      <c r="O113" s="13">
        <f>Greenleaf[[#This Row],[Unit Cost]]*Greenleaf[[#This Row],[Quantity Sold]]</f>
        <v>13.32</v>
      </c>
      <c r="P113" s="13">
        <f>Greenleaf[[#This Row],[ Unit  price per quantity]]-Greenleaf[[#This Row],[ Unit cost per quantity]]</f>
        <v>26.68</v>
      </c>
    </row>
    <row r="114" spans="1:16" x14ac:dyDescent="0.3">
      <c r="A114" t="s">
        <v>1540</v>
      </c>
      <c r="B114" s="5">
        <v>45324</v>
      </c>
      <c r="C114" s="5" t="str">
        <f>TEXT(Greenleaf[[#This Row],[Order Date]],"MMM")</f>
        <v>Feb</v>
      </c>
      <c r="D114" s="5" t="str">
        <f>TEXT(Greenleaf[[#This Row],[Order Date]],"YYYY")</f>
        <v>2024</v>
      </c>
      <c r="E114" t="s">
        <v>2463</v>
      </c>
      <c r="F114" s="7" t="s">
        <v>1014</v>
      </c>
      <c r="G114" s="9">
        <v>8</v>
      </c>
      <c r="H114" s="11">
        <v>15</v>
      </c>
      <c r="I114" s="13">
        <v>4.83</v>
      </c>
      <c r="J114" t="s">
        <v>1124</v>
      </c>
      <c r="K114" t="s">
        <v>2519</v>
      </c>
      <c r="L114" s="7" t="s">
        <v>1415</v>
      </c>
      <c r="M114" s="7" t="s">
        <v>1427</v>
      </c>
      <c r="N114" s="14">
        <f>Greenleaf[[#This Row],[Unit Price]]*Greenleaf[[#This Row],[Quantity Sold]]</f>
        <v>120</v>
      </c>
      <c r="O114" s="13">
        <f>Greenleaf[[#This Row],[Unit Cost]]*Greenleaf[[#This Row],[Quantity Sold]]</f>
        <v>38.64</v>
      </c>
      <c r="P114" s="13">
        <f>Greenleaf[[#This Row],[ Unit  price per quantity]]-Greenleaf[[#This Row],[ Unit cost per quantity]]</f>
        <v>81.36</v>
      </c>
    </row>
    <row r="115" spans="1:16" x14ac:dyDescent="0.3">
      <c r="A115" t="s">
        <v>1541</v>
      </c>
      <c r="B115" s="5">
        <v>45325</v>
      </c>
      <c r="C115" s="5" t="str">
        <f>TEXT(Greenleaf[[#This Row],[Order Date]],"MMM")</f>
        <v>Feb</v>
      </c>
      <c r="D115" s="5" t="str">
        <f>TEXT(Greenleaf[[#This Row],[Order Date]],"YYYY")</f>
        <v>2024</v>
      </c>
      <c r="E115" t="s">
        <v>2462</v>
      </c>
      <c r="F115" s="7" t="s">
        <v>1013</v>
      </c>
      <c r="G115" s="9">
        <v>2</v>
      </c>
      <c r="H115" s="11">
        <v>25</v>
      </c>
      <c r="I115" s="13">
        <v>5.45</v>
      </c>
      <c r="J115" t="s">
        <v>1024</v>
      </c>
      <c r="K115" t="s">
        <v>2518</v>
      </c>
      <c r="L115" s="7" t="s">
        <v>1416</v>
      </c>
      <c r="M115" s="7" t="s">
        <v>1421</v>
      </c>
      <c r="N115" s="14">
        <f>Greenleaf[[#This Row],[Unit Price]]*Greenleaf[[#This Row],[Quantity Sold]]</f>
        <v>50</v>
      </c>
      <c r="O115" s="13">
        <f>Greenleaf[[#This Row],[Unit Cost]]*Greenleaf[[#This Row],[Quantity Sold]]</f>
        <v>10.9</v>
      </c>
      <c r="P115" s="13">
        <f>Greenleaf[[#This Row],[ Unit  price per quantity]]-Greenleaf[[#This Row],[ Unit cost per quantity]]</f>
        <v>39.1</v>
      </c>
    </row>
    <row r="116" spans="1:16" x14ac:dyDescent="0.3">
      <c r="A116" t="s">
        <v>1542</v>
      </c>
      <c r="B116" s="5">
        <v>45326</v>
      </c>
      <c r="C116" s="5" t="str">
        <f>TEXT(Greenleaf[[#This Row],[Order Date]],"MMM")</f>
        <v>Feb</v>
      </c>
      <c r="D116" s="5" t="str">
        <f>TEXT(Greenleaf[[#This Row],[Order Date]],"YYYY")</f>
        <v>2024</v>
      </c>
      <c r="E116" t="s">
        <v>2462</v>
      </c>
      <c r="F116" s="7" t="s">
        <v>1013</v>
      </c>
      <c r="G116" s="9">
        <v>9</v>
      </c>
      <c r="H116" s="11">
        <v>25</v>
      </c>
      <c r="I116" s="13">
        <v>6.65</v>
      </c>
      <c r="J116" t="s">
        <v>1115</v>
      </c>
      <c r="K116" t="s">
        <v>2530</v>
      </c>
      <c r="L116" s="7" t="s">
        <v>1414</v>
      </c>
      <c r="M116" s="7" t="s">
        <v>1427</v>
      </c>
      <c r="N116" s="14">
        <f>Greenleaf[[#This Row],[Unit Price]]*Greenleaf[[#This Row],[Quantity Sold]]</f>
        <v>225</v>
      </c>
      <c r="O116" s="13">
        <f>Greenleaf[[#This Row],[Unit Cost]]*Greenleaf[[#This Row],[Quantity Sold]]</f>
        <v>59.85</v>
      </c>
      <c r="P116" s="13">
        <f>Greenleaf[[#This Row],[ Unit  price per quantity]]-Greenleaf[[#This Row],[ Unit cost per quantity]]</f>
        <v>165.15</v>
      </c>
    </row>
    <row r="117" spans="1:16" x14ac:dyDescent="0.3">
      <c r="A117" t="s">
        <v>1543</v>
      </c>
      <c r="B117" s="5">
        <v>45327</v>
      </c>
      <c r="C117" s="5" t="str">
        <f>TEXT(Greenleaf[[#This Row],[Order Date]],"MMM")</f>
        <v>Feb</v>
      </c>
      <c r="D117" s="5" t="str">
        <f>TEXT(Greenleaf[[#This Row],[Order Date]],"YYYY")</f>
        <v>2024</v>
      </c>
      <c r="E117" t="s">
        <v>2460</v>
      </c>
      <c r="F117" s="7" t="s">
        <v>1015</v>
      </c>
      <c r="G117" s="9">
        <v>1</v>
      </c>
      <c r="H117" s="11">
        <v>10</v>
      </c>
      <c r="I117" s="13">
        <v>2.91</v>
      </c>
      <c r="J117" t="s">
        <v>1112</v>
      </c>
      <c r="K117" t="s">
        <v>2495</v>
      </c>
      <c r="L117" s="7" t="s">
        <v>1414</v>
      </c>
      <c r="M117" s="7" t="s">
        <v>1421</v>
      </c>
      <c r="N117" s="14">
        <f>Greenleaf[[#This Row],[Unit Price]]*Greenleaf[[#This Row],[Quantity Sold]]</f>
        <v>10</v>
      </c>
      <c r="O117" s="13">
        <f>Greenleaf[[#This Row],[Unit Cost]]*Greenleaf[[#This Row],[Quantity Sold]]</f>
        <v>2.91</v>
      </c>
      <c r="P117" s="13">
        <f>Greenleaf[[#This Row],[ Unit  price per quantity]]-Greenleaf[[#This Row],[ Unit cost per quantity]]</f>
        <v>7.09</v>
      </c>
    </row>
    <row r="118" spans="1:16" x14ac:dyDescent="0.3">
      <c r="A118" t="s">
        <v>1544</v>
      </c>
      <c r="B118" s="5">
        <v>45328</v>
      </c>
      <c r="C118" s="5" t="str">
        <f>TEXT(Greenleaf[[#This Row],[Order Date]],"MMM")</f>
        <v>Feb</v>
      </c>
      <c r="D118" s="5" t="str">
        <f>TEXT(Greenleaf[[#This Row],[Order Date]],"YYYY")</f>
        <v>2024</v>
      </c>
      <c r="E118" t="s">
        <v>2460</v>
      </c>
      <c r="F118" s="7" t="s">
        <v>1015</v>
      </c>
      <c r="G118" s="9">
        <v>8</v>
      </c>
      <c r="H118" s="11">
        <v>10</v>
      </c>
      <c r="I118" s="13">
        <v>3.92</v>
      </c>
      <c r="J118" t="s">
        <v>1168</v>
      </c>
      <c r="K118" t="s">
        <v>2485</v>
      </c>
      <c r="L118" s="7" t="s">
        <v>1416</v>
      </c>
      <c r="M118" s="7" t="s">
        <v>1422</v>
      </c>
      <c r="N118" s="14">
        <f>Greenleaf[[#This Row],[Unit Price]]*Greenleaf[[#This Row],[Quantity Sold]]</f>
        <v>80</v>
      </c>
      <c r="O118" s="13">
        <f>Greenleaf[[#This Row],[Unit Cost]]*Greenleaf[[#This Row],[Quantity Sold]]</f>
        <v>31.36</v>
      </c>
      <c r="P118" s="13">
        <f>Greenleaf[[#This Row],[ Unit  price per quantity]]-Greenleaf[[#This Row],[ Unit cost per quantity]]</f>
        <v>48.64</v>
      </c>
    </row>
    <row r="119" spans="1:16" x14ac:dyDescent="0.3">
      <c r="A119" t="s">
        <v>1545</v>
      </c>
      <c r="B119" s="5">
        <v>45328</v>
      </c>
      <c r="C119" s="5" t="str">
        <f>TEXT(Greenleaf[[#This Row],[Order Date]],"MMM")</f>
        <v>Feb</v>
      </c>
      <c r="D119" s="5" t="str">
        <f>TEXT(Greenleaf[[#This Row],[Order Date]],"YYYY")</f>
        <v>2024</v>
      </c>
      <c r="E119" t="s">
        <v>2463</v>
      </c>
      <c r="F119" s="7" t="s">
        <v>1014</v>
      </c>
      <c r="G119" s="9">
        <v>5</v>
      </c>
      <c r="H119" s="11">
        <v>15</v>
      </c>
      <c r="I119" s="13">
        <v>4.6100000000000003</v>
      </c>
      <c r="J119" t="s">
        <v>1181</v>
      </c>
      <c r="K119" t="s">
        <v>2536</v>
      </c>
      <c r="L119" s="7" t="s">
        <v>1415</v>
      </c>
      <c r="M119" s="7" t="s">
        <v>1421</v>
      </c>
      <c r="N119" s="14">
        <f>Greenleaf[[#This Row],[Unit Price]]*Greenleaf[[#This Row],[Quantity Sold]]</f>
        <v>75</v>
      </c>
      <c r="O119" s="13">
        <f>Greenleaf[[#This Row],[Unit Cost]]*Greenleaf[[#This Row],[Quantity Sold]]</f>
        <v>23.05</v>
      </c>
      <c r="P119" s="13">
        <f>Greenleaf[[#This Row],[ Unit  price per quantity]]-Greenleaf[[#This Row],[ Unit cost per quantity]]</f>
        <v>51.95</v>
      </c>
    </row>
    <row r="120" spans="1:16" x14ac:dyDescent="0.3">
      <c r="A120" t="s">
        <v>1546</v>
      </c>
      <c r="B120" s="5">
        <v>45328</v>
      </c>
      <c r="C120" s="5" t="str">
        <f>TEXT(Greenleaf[[#This Row],[Order Date]],"MMM")</f>
        <v>Feb</v>
      </c>
      <c r="D120" s="5" t="str">
        <f>TEXT(Greenleaf[[#This Row],[Order Date]],"YYYY")</f>
        <v>2024</v>
      </c>
      <c r="E120" t="s">
        <v>2460</v>
      </c>
      <c r="F120" s="7" t="s">
        <v>1015</v>
      </c>
      <c r="G120" s="9">
        <v>4</v>
      </c>
      <c r="H120" s="11">
        <v>10</v>
      </c>
      <c r="I120" s="13">
        <v>3.17</v>
      </c>
      <c r="J120" t="s">
        <v>1143</v>
      </c>
      <c r="K120" t="s">
        <v>2537</v>
      </c>
      <c r="L120" s="7" t="s">
        <v>1414</v>
      </c>
      <c r="M120" s="7" t="s">
        <v>1422</v>
      </c>
      <c r="N120" s="14">
        <f>Greenleaf[[#This Row],[Unit Price]]*Greenleaf[[#This Row],[Quantity Sold]]</f>
        <v>40</v>
      </c>
      <c r="O120" s="13">
        <f>Greenleaf[[#This Row],[Unit Cost]]*Greenleaf[[#This Row],[Quantity Sold]]</f>
        <v>12.68</v>
      </c>
      <c r="P120" s="13">
        <f>Greenleaf[[#This Row],[ Unit  price per quantity]]-Greenleaf[[#This Row],[ Unit cost per quantity]]</f>
        <v>27.32</v>
      </c>
    </row>
    <row r="121" spans="1:16" x14ac:dyDescent="0.3">
      <c r="A121" t="s">
        <v>1547</v>
      </c>
      <c r="B121" s="5">
        <v>45328</v>
      </c>
      <c r="C121" s="5" t="str">
        <f>TEXT(Greenleaf[[#This Row],[Order Date]],"MMM")</f>
        <v>Feb</v>
      </c>
      <c r="D121" s="5" t="str">
        <f>TEXT(Greenleaf[[#This Row],[Order Date]],"YYYY")</f>
        <v>2024</v>
      </c>
      <c r="E121" t="s">
        <v>2464</v>
      </c>
      <c r="F121" s="7" t="s">
        <v>1012</v>
      </c>
      <c r="G121" s="9">
        <v>5</v>
      </c>
      <c r="H121" s="11">
        <v>40</v>
      </c>
      <c r="I121" s="13">
        <v>11.02</v>
      </c>
      <c r="J121" t="s">
        <v>1044</v>
      </c>
      <c r="K121" t="s">
        <v>2513</v>
      </c>
      <c r="L121" s="7" t="s">
        <v>1414</v>
      </c>
      <c r="M121" s="7" t="s">
        <v>1418</v>
      </c>
      <c r="N121" s="14">
        <f>Greenleaf[[#This Row],[Unit Price]]*Greenleaf[[#This Row],[Quantity Sold]]</f>
        <v>200</v>
      </c>
      <c r="O121" s="13">
        <f>Greenleaf[[#This Row],[Unit Cost]]*Greenleaf[[#This Row],[Quantity Sold]]</f>
        <v>55.099999999999994</v>
      </c>
      <c r="P121" s="13">
        <f>Greenleaf[[#This Row],[ Unit  price per quantity]]-Greenleaf[[#This Row],[ Unit cost per quantity]]</f>
        <v>144.9</v>
      </c>
    </row>
    <row r="122" spans="1:16" x14ac:dyDescent="0.3">
      <c r="A122" t="s">
        <v>1548</v>
      </c>
      <c r="B122" s="5">
        <v>45328</v>
      </c>
      <c r="C122" s="5" t="str">
        <f>TEXT(Greenleaf[[#This Row],[Order Date]],"MMM")</f>
        <v>Feb</v>
      </c>
      <c r="D122" s="5" t="str">
        <f>TEXT(Greenleaf[[#This Row],[Order Date]],"YYYY")</f>
        <v>2024</v>
      </c>
      <c r="E122" t="s">
        <v>2464</v>
      </c>
      <c r="F122" s="7" t="s">
        <v>1012</v>
      </c>
      <c r="G122" s="9">
        <v>1</v>
      </c>
      <c r="H122" s="11">
        <v>40</v>
      </c>
      <c r="I122" s="13">
        <v>12.28</v>
      </c>
      <c r="J122" t="s">
        <v>1136</v>
      </c>
      <c r="K122" t="s">
        <v>2522</v>
      </c>
      <c r="L122" s="7" t="s">
        <v>1414</v>
      </c>
      <c r="M122" s="7" t="s">
        <v>1424</v>
      </c>
      <c r="N122" s="14">
        <f>Greenleaf[[#This Row],[Unit Price]]*Greenleaf[[#This Row],[Quantity Sold]]</f>
        <v>40</v>
      </c>
      <c r="O122" s="13">
        <f>Greenleaf[[#This Row],[Unit Cost]]*Greenleaf[[#This Row],[Quantity Sold]]</f>
        <v>12.28</v>
      </c>
      <c r="P122" s="13">
        <f>Greenleaf[[#This Row],[ Unit  price per quantity]]-Greenleaf[[#This Row],[ Unit cost per quantity]]</f>
        <v>27.72</v>
      </c>
    </row>
    <row r="123" spans="1:16" x14ac:dyDescent="0.3">
      <c r="A123" t="s">
        <v>1549</v>
      </c>
      <c r="B123" s="5">
        <v>45329</v>
      </c>
      <c r="C123" s="5" t="str">
        <f>TEXT(Greenleaf[[#This Row],[Order Date]],"MMM")</f>
        <v>Feb</v>
      </c>
      <c r="D123" s="5" t="str">
        <f>TEXT(Greenleaf[[#This Row],[Order Date]],"YYYY")</f>
        <v>2024</v>
      </c>
      <c r="E123" t="s">
        <v>2461</v>
      </c>
      <c r="F123" s="7" t="s">
        <v>1011</v>
      </c>
      <c r="G123" s="9">
        <v>10</v>
      </c>
      <c r="H123" s="11">
        <v>12</v>
      </c>
      <c r="I123" s="13">
        <v>3.91</v>
      </c>
      <c r="J123" t="s">
        <v>1138</v>
      </c>
      <c r="K123" t="s">
        <v>2538</v>
      </c>
      <c r="L123" s="7" t="s">
        <v>1416</v>
      </c>
      <c r="M123" s="7" t="s">
        <v>1421</v>
      </c>
      <c r="N123" s="14">
        <f>Greenleaf[[#This Row],[Unit Price]]*Greenleaf[[#This Row],[Quantity Sold]]</f>
        <v>120</v>
      </c>
      <c r="O123" s="13">
        <f>Greenleaf[[#This Row],[Unit Cost]]*Greenleaf[[#This Row],[Quantity Sold]]</f>
        <v>39.1</v>
      </c>
      <c r="P123" s="13">
        <f>Greenleaf[[#This Row],[ Unit  price per quantity]]-Greenleaf[[#This Row],[ Unit cost per quantity]]</f>
        <v>80.900000000000006</v>
      </c>
    </row>
    <row r="124" spans="1:16" x14ac:dyDescent="0.3">
      <c r="A124" t="s">
        <v>1550</v>
      </c>
      <c r="B124" s="5">
        <v>45329</v>
      </c>
      <c r="C124" s="5" t="str">
        <f>TEXT(Greenleaf[[#This Row],[Order Date]],"MMM")</f>
        <v>Feb</v>
      </c>
      <c r="D124" s="5" t="str">
        <f>TEXT(Greenleaf[[#This Row],[Order Date]],"YYYY")</f>
        <v>2024</v>
      </c>
      <c r="E124" t="s">
        <v>2464</v>
      </c>
      <c r="F124" s="7" t="s">
        <v>1012</v>
      </c>
      <c r="G124" s="9">
        <v>6</v>
      </c>
      <c r="H124" s="11">
        <v>40</v>
      </c>
      <c r="I124" s="13">
        <v>15</v>
      </c>
      <c r="J124" t="s">
        <v>1078</v>
      </c>
      <c r="K124" t="s">
        <v>2539</v>
      </c>
      <c r="L124" s="7" t="s">
        <v>1414</v>
      </c>
      <c r="M124" s="7" t="s">
        <v>1420</v>
      </c>
      <c r="N124" s="14">
        <f>Greenleaf[[#This Row],[Unit Price]]*Greenleaf[[#This Row],[Quantity Sold]]</f>
        <v>240</v>
      </c>
      <c r="O124" s="13">
        <f>Greenleaf[[#This Row],[Unit Cost]]*Greenleaf[[#This Row],[Quantity Sold]]</f>
        <v>90</v>
      </c>
      <c r="P124" s="13">
        <f>Greenleaf[[#This Row],[ Unit  price per quantity]]-Greenleaf[[#This Row],[ Unit cost per quantity]]</f>
        <v>150</v>
      </c>
    </row>
    <row r="125" spans="1:16" x14ac:dyDescent="0.3">
      <c r="A125" t="s">
        <v>1551</v>
      </c>
      <c r="B125" s="5">
        <v>45330</v>
      </c>
      <c r="C125" s="5" t="str">
        <f>TEXT(Greenleaf[[#This Row],[Order Date]],"MMM")</f>
        <v>Feb</v>
      </c>
      <c r="D125" s="5" t="str">
        <f>TEXT(Greenleaf[[#This Row],[Order Date]],"YYYY")</f>
        <v>2024</v>
      </c>
      <c r="E125" t="s">
        <v>2463</v>
      </c>
      <c r="F125" s="7" t="s">
        <v>1014</v>
      </c>
      <c r="G125" s="9">
        <v>7</v>
      </c>
      <c r="H125" s="11">
        <v>15</v>
      </c>
      <c r="I125" s="13">
        <v>5.54</v>
      </c>
      <c r="J125" t="s">
        <v>1193</v>
      </c>
      <c r="K125" t="s">
        <v>2478</v>
      </c>
      <c r="L125" s="7" t="s">
        <v>1416</v>
      </c>
      <c r="M125" s="7" t="s">
        <v>1422</v>
      </c>
      <c r="N125" s="14">
        <f>Greenleaf[[#This Row],[Unit Price]]*Greenleaf[[#This Row],[Quantity Sold]]</f>
        <v>105</v>
      </c>
      <c r="O125" s="13">
        <f>Greenleaf[[#This Row],[Unit Cost]]*Greenleaf[[#This Row],[Quantity Sold]]</f>
        <v>38.78</v>
      </c>
      <c r="P125" s="13">
        <f>Greenleaf[[#This Row],[ Unit  price per quantity]]-Greenleaf[[#This Row],[ Unit cost per quantity]]</f>
        <v>66.22</v>
      </c>
    </row>
    <row r="126" spans="1:16" x14ac:dyDescent="0.3">
      <c r="A126" t="s">
        <v>1552</v>
      </c>
      <c r="B126" s="5">
        <v>45330</v>
      </c>
      <c r="C126" s="5" t="str">
        <f>TEXT(Greenleaf[[#This Row],[Order Date]],"MMM")</f>
        <v>Feb</v>
      </c>
      <c r="D126" s="5" t="str">
        <f>TEXT(Greenleaf[[#This Row],[Order Date]],"YYYY")</f>
        <v>2024</v>
      </c>
      <c r="E126" t="s">
        <v>2463</v>
      </c>
      <c r="F126" s="7" t="s">
        <v>1014</v>
      </c>
      <c r="G126" s="9">
        <v>7</v>
      </c>
      <c r="H126" s="11">
        <v>15</v>
      </c>
      <c r="I126" s="13">
        <v>3.16</v>
      </c>
      <c r="J126" t="s">
        <v>1113</v>
      </c>
      <c r="K126" t="s">
        <v>2540</v>
      </c>
      <c r="L126" s="7" t="s">
        <v>1414</v>
      </c>
      <c r="M126" s="7" t="s">
        <v>1422</v>
      </c>
      <c r="N126" s="14">
        <f>Greenleaf[[#This Row],[Unit Price]]*Greenleaf[[#This Row],[Quantity Sold]]</f>
        <v>105</v>
      </c>
      <c r="O126" s="13">
        <f>Greenleaf[[#This Row],[Unit Cost]]*Greenleaf[[#This Row],[Quantity Sold]]</f>
        <v>22.12</v>
      </c>
      <c r="P126" s="13">
        <f>Greenleaf[[#This Row],[ Unit  price per quantity]]-Greenleaf[[#This Row],[ Unit cost per quantity]]</f>
        <v>82.88</v>
      </c>
    </row>
    <row r="127" spans="1:16" x14ac:dyDescent="0.3">
      <c r="A127" t="s">
        <v>1553</v>
      </c>
      <c r="B127" s="5">
        <v>45330</v>
      </c>
      <c r="C127" s="5" t="str">
        <f>TEXT(Greenleaf[[#This Row],[Order Date]],"MMM")</f>
        <v>Feb</v>
      </c>
      <c r="D127" s="5" t="str">
        <f>TEXT(Greenleaf[[#This Row],[Order Date]],"YYYY")</f>
        <v>2024</v>
      </c>
      <c r="E127" t="s">
        <v>2463</v>
      </c>
      <c r="F127" s="7" t="s">
        <v>1014</v>
      </c>
      <c r="G127" s="9">
        <v>5</v>
      </c>
      <c r="H127" s="11">
        <v>15</v>
      </c>
      <c r="I127" s="13">
        <v>4.28</v>
      </c>
      <c r="J127" t="s">
        <v>1176</v>
      </c>
      <c r="K127" t="s">
        <v>2513</v>
      </c>
      <c r="L127" s="7" t="s">
        <v>1416</v>
      </c>
      <c r="M127" s="7" t="s">
        <v>1420</v>
      </c>
      <c r="N127" s="14">
        <f>Greenleaf[[#This Row],[Unit Price]]*Greenleaf[[#This Row],[Quantity Sold]]</f>
        <v>75</v>
      </c>
      <c r="O127" s="13">
        <f>Greenleaf[[#This Row],[Unit Cost]]*Greenleaf[[#This Row],[Quantity Sold]]</f>
        <v>21.400000000000002</v>
      </c>
      <c r="P127" s="13">
        <f>Greenleaf[[#This Row],[ Unit  price per quantity]]-Greenleaf[[#This Row],[ Unit cost per quantity]]</f>
        <v>53.599999999999994</v>
      </c>
    </row>
    <row r="128" spans="1:16" x14ac:dyDescent="0.3">
      <c r="A128" t="s">
        <v>1554</v>
      </c>
      <c r="B128" s="5">
        <v>45331</v>
      </c>
      <c r="C128" s="5" t="str">
        <f>TEXT(Greenleaf[[#This Row],[Order Date]],"MMM")</f>
        <v>Feb</v>
      </c>
      <c r="D128" s="5" t="str">
        <f>TEXT(Greenleaf[[#This Row],[Order Date]],"YYYY")</f>
        <v>2024</v>
      </c>
      <c r="E128" t="s">
        <v>2461</v>
      </c>
      <c r="F128" s="7" t="s">
        <v>1011</v>
      </c>
      <c r="G128" s="9">
        <v>6</v>
      </c>
      <c r="H128" s="11">
        <v>12</v>
      </c>
      <c r="I128" s="13">
        <v>3.5</v>
      </c>
      <c r="J128" t="s">
        <v>1185</v>
      </c>
      <c r="K128" t="s">
        <v>2489</v>
      </c>
      <c r="L128" s="7" t="s">
        <v>1414</v>
      </c>
      <c r="M128" s="7" t="s">
        <v>1421</v>
      </c>
      <c r="N128" s="14">
        <f>Greenleaf[[#This Row],[Unit Price]]*Greenleaf[[#This Row],[Quantity Sold]]</f>
        <v>72</v>
      </c>
      <c r="O128" s="13">
        <f>Greenleaf[[#This Row],[Unit Cost]]*Greenleaf[[#This Row],[Quantity Sold]]</f>
        <v>21</v>
      </c>
      <c r="P128" s="13">
        <f>Greenleaf[[#This Row],[ Unit  price per quantity]]-Greenleaf[[#This Row],[ Unit cost per quantity]]</f>
        <v>51</v>
      </c>
    </row>
    <row r="129" spans="1:16" x14ac:dyDescent="0.3">
      <c r="A129" t="s">
        <v>1555</v>
      </c>
      <c r="B129" s="5">
        <v>45332</v>
      </c>
      <c r="C129" s="5" t="str">
        <f>TEXT(Greenleaf[[#This Row],[Order Date]],"MMM")</f>
        <v>Feb</v>
      </c>
      <c r="D129" s="5" t="str">
        <f>TEXT(Greenleaf[[#This Row],[Order Date]],"YYYY")</f>
        <v>2024</v>
      </c>
      <c r="E129" t="s">
        <v>2461</v>
      </c>
      <c r="F129" s="7" t="s">
        <v>1011</v>
      </c>
      <c r="G129" s="9">
        <v>10</v>
      </c>
      <c r="H129" s="11">
        <v>12</v>
      </c>
      <c r="I129" s="13">
        <v>2.52</v>
      </c>
      <c r="J129" t="s">
        <v>1081</v>
      </c>
      <c r="K129" t="s">
        <v>2541</v>
      </c>
      <c r="L129" s="7" t="s">
        <v>1414</v>
      </c>
      <c r="M129" s="7" t="s">
        <v>1420</v>
      </c>
      <c r="N129" s="14">
        <f>Greenleaf[[#This Row],[Unit Price]]*Greenleaf[[#This Row],[Quantity Sold]]</f>
        <v>120</v>
      </c>
      <c r="O129" s="13">
        <f>Greenleaf[[#This Row],[Unit Cost]]*Greenleaf[[#This Row],[Quantity Sold]]</f>
        <v>25.2</v>
      </c>
      <c r="P129" s="13">
        <f>Greenleaf[[#This Row],[ Unit  price per quantity]]-Greenleaf[[#This Row],[ Unit cost per quantity]]</f>
        <v>94.8</v>
      </c>
    </row>
    <row r="130" spans="1:16" x14ac:dyDescent="0.3">
      <c r="A130" t="s">
        <v>1556</v>
      </c>
      <c r="B130" s="5">
        <v>45334</v>
      </c>
      <c r="C130" s="5" t="str">
        <f>TEXT(Greenleaf[[#This Row],[Order Date]],"MMM")</f>
        <v>Feb</v>
      </c>
      <c r="D130" s="5" t="str">
        <f>TEXT(Greenleaf[[#This Row],[Order Date]],"YYYY")</f>
        <v>2024</v>
      </c>
      <c r="E130" t="s">
        <v>2462</v>
      </c>
      <c r="F130" s="7" t="s">
        <v>1013</v>
      </c>
      <c r="G130" s="9">
        <v>8</v>
      </c>
      <c r="H130" s="11">
        <v>25</v>
      </c>
      <c r="I130" s="13">
        <v>8.44</v>
      </c>
      <c r="J130" t="s">
        <v>1118</v>
      </c>
      <c r="K130" t="s">
        <v>2541</v>
      </c>
      <c r="L130" s="7" t="s">
        <v>1417</v>
      </c>
      <c r="M130" s="7" t="s">
        <v>1422</v>
      </c>
      <c r="N130" s="14">
        <f>Greenleaf[[#This Row],[Unit Price]]*Greenleaf[[#This Row],[Quantity Sold]]</f>
        <v>200</v>
      </c>
      <c r="O130" s="13">
        <f>Greenleaf[[#This Row],[Unit Cost]]*Greenleaf[[#This Row],[Quantity Sold]]</f>
        <v>67.52</v>
      </c>
      <c r="P130" s="13">
        <f>Greenleaf[[#This Row],[ Unit  price per quantity]]-Greenleaf[[#This Row],[ Unit cost per quantity]]</f>
        <v>132.48000000000002</v>
      </c>
    </row>
    <row r="131" spans="1:16" x14ac:dyDescent="0.3">
      <c r="A131" t="s">
        <v>1557</v>
      </c>
      <c r="B131" s="5">
        <v>45335</v>
      </c>
      <c r="C131" s="5" t="str">
        <f>TEXT(Greenleaf[[#This Row],[Order Date]],"MMM")</f>
        <v>Feb</v>
      </c>
      <c r="D131" s="5" t="str">
        <f>TEXT(Greenleaf[[#This Row],[Order Date]],"YYYY")</f>
        <v>2024</v>
      </c>
      <c r="E131" t="s">
        <v>2460</v>
      </c>
      <c r="F131" s="7" t="s">
        <v>1015</v>
      </c>
      <c r="G131" s="9">
        <v>9</v>
      </c>
      <c r="H131" s="11">
        <v>10</v>
      </c>
      <c r="I131" s="13">
        <v>3.45</v>
      </c>
      <c r="J131" t="s">
        <v>1121</v>
      </c>
      <c r="K131" t="s">
        <v>2509</v>
      </c>
      <c r="L131" s="7" t="s">
        <v>1414</v>
      </c>
      <c r="M131" s="7" t="s">
        <v>1418</v>
      </c>
      <c r="N131" s="14">
        <f>Greenleaf[[#This Row],[Unit Price]]*Greenleaf[[#This Row],[Quantity Sold]]</f>
        <v>90</v>
      </c>
      <c r="O131" s="13">
        <f>Greenleaf[[#This Row],[Unit Cost]]*Greenleaf[[#This Row],[Quantity Sold]]</f>
        <v>31.05</v>
      </c>
      <c r="P131" s="13">
        <f>Greenleaf[[#This Row],[ Unit  price per quantity]]-Greenleaf[[#This Row],[ Unit cost per quantity]]</f>
        <v>58.95</v>
      </c>
    </row>
    <row r="132" spans="1:16" x14ac:dyDescent="0.3">
      <c r="A132" t="s">
        <v>1558</v>
      </c>
      <c r="B132" s="5">
        <v>45335</v>
      </c>
      <c r="C132" s="5" t="str">
        <f>TEXT(Greenleaf[[#This Row],[Order Date]],"MMM")</f>
        <v>Feb</v>
      </c>
      <c r="D132" s="5" t="str">
        <f>TEXT(Greenleaf[[#This Row],[Order Date]],"YYYY")</f>
        <v>2024</v>
      </c>
      <c r="E132" t="s">
        <v>2463</v>
      </c>
      <c r="F132" s="7" t="s">
        <v>1014</v>
      </c>
      <c r="G132" s="9">
        <v>3</v>
      </c>
      <c r="H132" s="11">
        <v>15</v>
      </c>
      <c r="I132" s="13">
        <v>4.2699999999999996</v>
      </c>
      <c r="J132" t="s">
        <v>1068</v>
      </c>
      <c r="K132" t="s">
        <v>2486</v>
      </c>
      <c r="L132" s="7" t="s">
        <v>1416</v>
      </c>
      <c r="M132" s="7" t="s">
        <v>1422</v>
      </c>
      <c r="N132" s="14">
        <f>Greenleaf[[#This Row],[Unit Price]]*Greenleaf[[#This Row],[Quantity Sold]]</f>
        <v>45</v>
      </c>
      <c r="O132" s="13">
        <f>Greenleaf[[#This Row],[Unit Cost]]*Greenleaf[[#This Row],[Quantity Sold]]</f>
        <v>12.809999999999999</v>
      </c>
      <c r="P132" s="13">
        <f>Greenleaf[[#This Row],[ Unit  price per quantity]]-Greenleaf[[#This Row],[ Unit cost per quantity]]</f>
        <v>32.19</v>
      </c>
    </row>
    <row r="133" spans="1:16" x14ac:dyDescent="0.3">
      <c r="A133" t="s">
        <v>1559</v>
      </c>
      <c r="B133" s="5">
        <v>45335</v>
      </c>
      <c r="C133" s="5" t="str">
        <f>TEXT(Greenleaf[[#This Row],[Order Date]],"MMM")</f>
        <v>Feb</v>
      </c>
      <c r="D133" s="5" t="str">
        <f>TEXT(Greenleaf[[#This Row],[Order Date]],"YYYY")</f>
        <v>2024</v>
      </c>
      <c r="E133" t="s">
        <v>2460</v>
      </c>
      <c r="F133" s="7" t="s">
        <v>1015</v>
      </c>
      <c r="G133" s="9">
        <v>9</v>
      </c>
      <c r="H133" s="11">
        <v>10</v>
      </c>
      <c r="I133" s="13">
        <v>3.07</v>
      </c>
      <c r="J133" t="s">
        <v>1176</v>
      </c>
      <c r="K133" t="s">
        <v>2513</v>
      </c>
      <c r="L133" s="7" t="s">
        <v>1416</v>
      </c>
      <c r="M133" s="7" t="s">
        <v>1421</v>
      </c>
      <c r="N133" s="14">
        <f>Greenleaf[[#This Row],[Unit Price]]*Greenleaf[[#This Row],[Quantity Sold]]</f>
        <v>90</v>
      </c>
      <c r="O133" s="13">
        <f>Greenleaf[[#This Row],[Unit Cost]]*Greenleaf[[#This Row],[Quantity Sold]]</f>
        <v>27.63</v>
      </c>
      <c r="P133" s="13">
        <f>Greenleaf[[#This Row],[ Unit  price per quantity]]-Greenleaf[[#This Row],[ Unit cost per quantity]]</f>
        <v>62.370000000000005</v>
      </c>
    </row>
    <row r="134" spans="1:16" x14ac:dyDescent="0.3">
      <c r="A134" t="s">
        <v>1560</v>
      </c>
      <c r="B134" s="5">
        <v>45336</v>
      </c>
      <c r="C134" s="5" t="str">
        <f>TEXT(Greenleaf[[#This Row],[Order Date]],"MMM")</f>
        <v>Feb</v>
      </c>
      <c r="D134" s="5" t="str">
        <f>TEXT(Greenleaf[[#This Row],[Order Date]],"YYYY")</f>
        <v>2024</v>
      </c>
      <c r="E134" t="s">
        <v>2464</v>
      </c>
      <c r="F134" s="7" t="s">
        <v>1012</v>
      </c>
      <c r="G134" s="9">
        <v>7</v>
      </c>
      <c r="H134" s="11">
        <v>40</v>
      </c>
      <c r="I134" s="13">
        <v>12.58</v>
      </c>
      <c r="J134" t="s">
        <v>1025</v>
      </c>
      <c r="K134" t="s">
        <v>2471</v>
      </c>
      <c r="L134" s="7" t="s">
        <v>1415</v>
      </c>
      <c r="M134" s="7" t="s">
        <v>1425</v>
      </c>
      <c r="N134" s="14">
        <f>Greenleaf[[#This Row],[Unit Price]]*Greenleaf[[#This Row],[Quantity Sold]]</f>
        <v>280</v>
      </c>
      <c r="O134" s="13">
        <f>Greenleaf[[#This Row],[Unit Cost]]*Greenleaf[[#This Row],[Quantity Sold]]</f>
        <v>88.06</v>
      </c>
      <c r="P134" s="13">
        <f>Greenleaf[[#This Row],[ Unit  price per quantity]]-Greenleaf[[#This Row],[ Unit cost per quantity]]</f>
        <v>191.94</v>
      </c>
    </row>
    <row r="135" spans="1:16" x14ac:dyDescent="0.3">
      <c r="A135" t="s">
        <v>1561</v>
      </c>
      <c r="B135" s="5">
        <v>45336</v>
      </c>
      <c r="C135" s="5" t="str">
        <f>TEXT(Greenleaf[[#This Row],[Order Date]],"MMM")</f>
        <v>Feb</v>
      </c>
      <c r="D135" s="5" t="str">
        <f>TEXT(Greenleaf[[#This Row],[Order Date]],"YYYY")</f>
        <v>2024</v>
      </c>
      <c r="E135" t="s">
        <v>2464</v>
      </c>
      <c r="F135" s="7" t="s">
        <v>1012</v>
      </c>
      <c r="G135" s="9">
        <v>2</v>
      </c>
      <c r="H135" s="11">
        <v>40</v>
      </c>
      <c r="I135" s="13">
        <v>9.66</v>
      </c>
      <c r="J135" t="s">
        <v>1074</v>
      </c>
      <c r="K135" t="s">
        <v>2506</v>
      </c>
      <c r="L135" s="7" t="s">
        <v>1417</v>
      </c>
      <c r="M135" s="7" t="s">
        <v>1422</v>
      </c>
      <c r="N135" s="14">
        <f>Greenleaf[[#This Row],[Unit Price]]*Greenleaf[[#This Row],[Quantity Sold]]</f>
        <v>80</v>
      </c>
      <c r="O135" s="13">
        <f>Greenleaf[[#This Row],[Unit Cost]]*Greenleaf[[#This Row],[Quantity Sold]]</f>
        <v>19.32</v>
      </c>
      <c r="P135" s="13">
        <f>Greenleaf[[#This Row],[ Unit  price per quantity]]-Greenleaf[[#This Row],[ Unit cost per quantity]]</f>
        <v>60.68</v>
      </c>
    </row>
    <row r="136" spans="1:16" x14ac:dyDescent="0.3">
      <c r="A136" t="s">
        <v>1562</v>
      </c>
      <c r="B136" s="5">
        <v>45336</v>
      </c>
      <c r="C136" s="5" t="str">
        <f>TEXT(Greenleaf[[#This Row],[Order Date]],"MMM")</f>
        <v>Feb</v>
      </c>
      <c r="D136" s="5" t="str">
        <f>TEXT(Greenleaf[[#This Row],[Order Date]],"YYYY")</f>
        <v>2024</v>
      </c>
      <c r="E136" t="s">
        <v>2462</v>
      </c>
      <c r="F136" s="7" t="s">
        <v>1013</v>
      </c>
      <c r="G136" s="9">
        <v>2</v>
      </c>
      <c r="H136" s="11">
        <v>25</v>
      </c>
      <c r="I136" s="13">
        <v>9.7100000000000009</v>
      </c>
      <c r="J136" t="s">
        <v>1128</v>
      </c>
      <c r="K136" t="s">
        <v>2523</v>
      </c>
      <c r="L136" s="7" t="s">
        <v>1414</v>
      </c>
      <c r="M136" s="7" t="s">
        <v>1422</v>
      </c>
      <c r="N136" s="14">
        <f>Greenleaf[[#This Row],[Unit Price]]*Greenleaf[[#This Row],[Quantity Sold]]</f>
        <v>50</v>
      </c>
      <c r="O136" s="13">
        <f>Greenleaf[[#This Row],[Unit Cost]]*Greenleaf[[#This Row],[Quantity Sold]]</f>
        <v>19.420000000000002</v>
      </c>
      <c r="P136" s="13">
        <f>Greenleaf[[#This Row],[ Unit  price per quantity]]-Greenleaf[[#This Row],[ Unit cost per quantity]]</f>
        <v>30.58</v>
      </c>
    </row>
    <row r="137" spans="1:16" x14ac:dyDescent="0.3">
      <c r="A137" t="s">
        <v>1563</v>
      </c>
      <c r="B137" s="5">
        <v>45337</v>
      </c>
      <c r="C137" s="5" t="str">
        <f>TEXT(Greenleaf[[#This Row],[Order Date]],"MMM")</f>
        <v>Feb</v>
      </c>
      <c r="D137" s="5" t="str">
        <f>TEXT(Greenleaf[[#This Row],[Order Date]],"YYYY")</f>
        <v>2024</v>
      </c>
      <c r="E137" t="s">
        <v>2464</v>
      </c>
      <c r="F137" s="7" t="s">
        <v>1012</v>
      </c>
      <c r="G137" s="9">
        <v>10</v>
      </c>
      <c r="H137" s="11">
        <v>40</v>
      </c>
      <c r="I137" s="13">
        <v>14.95</v>
      </c>
      <c r="J137" t="s">
        <v>1122</v>
      </c>
      <c r="K137" t="s">
        <v>2531</v>
      </c>
      <c r="L137" s="7" t="s">
        <v>1414</v>
      </c>
      <c r="M137" s="7" t="s">
        <v>1427</v>
      </c>
      <c r="N137" s="14">
        <f>Greenleaf[[#This Row],[Unit Price]]*Greenleaf[[#This Row],[Quantity Sold]]</f>
        <v>400</v>
      </c>
      <c r="O137" s="13">
        <f>Greenleaf[[#This Row],[Unit Cost]]*Greenleaf[[#This Row],[Quantity Sold]]</f>
        <v>149.5</v>
      </c>
      <c r="P137" s="13">
        <f>Greenleaf[[#This Row],[ Unit  price per quantity]]-Greenleaf[[#This Row],[ Unit cost per quantity]]</f>
        <v>250.5</v>
      </c>
    </row>
    <row r="138" spans="1:16" x14ac:dyDescent="0.3">
      <c r="A138" t="s">
        <v>1564</v>
      </c>
      <c r="B138" s="5">
        <v>45337</v>
      </c>
      <c r="C138" s="5" t="str">
        <f>TEXT(Greenleaf[[#This Row],[Order Date]],"MMM")</f>
        <v>Feb</v>
      </c>
      <c r="D138" s="5" t="str">
        <f>TEXT(Greenleaf[[#This Row],[Order Date]],"YYYY")</f>
        <v>2024</v>
      </c>
      <c r="E138" t="s">
        <v>2461</v>
      </c>
      <c r="F138" s="7" t="s">
        <v>1011</v>
      </c>
      <c r="G138" s="9">
        <v>5</v>
      </c>
      <c r="H138" s="11">
        <v>12</v>
      </c>
      <c r="I138" s="13">
        <v>3.63</v>
      </c>
      <c r="J138" t="s">
        <v>1113</v>
      </c>
      <c r="K138" t="s">
        <v>2540</v>
      </c>
      <c r="L138" s="7" t="s">
        <v>1414</v>
      </c>
      <c r="M138" s="7" t="s">
        <v>1420</v>
      </c>
      <c r="N138" s="14">
        <f>Greenleaf[[#This Row],[Unit Price]]*Greenleaf[[#This Row],[Quantity Sold]]</f>
        <v>60</v>
      </c>
      <c r="O138" s="13">
        <f>Greenleaf[[#This Row],[Unit Cost]]*Greenleaf[[#This Row],[Quantity Sold]]</f>
        <v>18.149999999999999</v>
      </c>
      <c r="P138" s="13">
        <f>Greenleaf[[#This Row],[ Unit  price per quantity]]-Greenleaf[[#This Row],[ Unit cost per quantity]]</f>
        <v>41.85</v>
      </c>
    </row>
    <row r="139" spans="1:16" x14ac:dyDescent="0.3">
      <c r="A139" t="s">
        <v>1565</v>
      </c>
      <c r="B139" s="5">
        <v>45337</v>
      </c>
      <c r="C139" s="5" t="str">
        <f>TEXT(Greenleaf[[#This Row],[Order Date]],"MMM")</f>
        <v>Feb</v>
      </c>
      <c r="D139" s="5" t="str">
        <f>TEXT(Greenleaf[[#This Row],[Order Date]],"YYYY")</f>
        <v>2024</v>
      </c>
      <c r="E139" t="s">
        <v>2462</v>
      </c>
      <c r="F139" s="7" t="s">
        <v>1013</v>
      </c>
      <c r="G139" s="9">
        <v>2</v>
      </c>
      <c r="H139" s="11">
        <v>25</v>
      </c>
      <c r="I139" s="13">
        <v>8.08</v>
      </c>
      <c r="J139" t="s">
        <v>1121</v>
      </c>
      <c r="K139" t="s">
        <v>2509</v>
      </c>
      <c r="L139" s="7" t="s">
        <v>1414</v>
      </c>
      <c r="M139" s="7" t="s">
        <v>1420</v>
      </c>
      <c r="N139" s="14">
        <f>Greenleaf[[#This Row],[Unit Price]]*Greenleaf[[#This Row],[Quantity Sold]]</f>
        <v>50</v>
      </c>
      <c r="O139" s="13">
        <f>Greenleaf[[#This Row],[Unit Cost]]*Greenleaf[[#This Row],[Quantity Sold]]</f>
        <v>16.16</v>
      </c>
      <c r="P139" s="13">
        <f>Greenleaf[[#This Row],[ Unit  price per quantity]]-Greenleaf[[#This Row],[ Unit cost per quantity]]</f>
        <v>33.840000000000003</v>
      </c>
    </row>
    <row r="140" spans="1:16" x14ac:dyDescent="0.3">
      <c r="A140" t="s">
        <v>1566</v>
      </c>
      <c r="B140" s="5">
        <v>45337</v>
      </c>
      <c r="C140" s="5" t="str">
        <f>TEXT(Greenleaf[[#This Row],[Order Date]],"MMM")</f>
        <v>Feb</v>
      </c>
      <c r="D140" s="5" t="str">
        <f>TEXT(Greenleaf[[#This Row],[Order Date]],"YYYY")</f>
        <v>2024</v>
      </c>
      <c r="E140" t="s">
        <v>2460</v>
      </c>
      <c r="F140" s="7" t="s">
        <v>1015</v>
      </c>
      <c r="G140" s="9">
        <v>9</v>
      </c>
      <c r="H140" s="11">
        <v>10</v>
      </c>
      <c r="I140" s="13">
        <v>3.45</v>
      </c>
      <c r="J140" t="s">
        <v>1119</v>
      </c>
      <c r="K140" t="s">
        <v>2542</v>
      </c>
      <c r="L140" s="7" t="s">
        <v>1416</v>
      </c>
      <c r="M140" s="7" t="s">
        <v>1419</v>
      </c>
      <c r="N140" s="14">
        <f>Greenleaf[[#This Row],[Unit Price]]*Greenleaf[[#This Row],[Quantity Sold]]</f>
        <v>90</v>
      </c>
      <c r="O140" s="13">
        <f>Greenleaf[[#This Row],[Unit Cost]]*Greenleaf[[#This Row],[Quantity Sold]]</f>
        <v>31.05</v>
      </c>
      <c r="P140" s="13">
        <f>Greenleaf[[#This Row],[ Unit  price per quantity]]-Greenleaf[[#This Row],[ Unit cost per quantity]]</f>
        <v>58.95</v>
      </c>
    </row>
    <row r="141" spans="1:16" x14ac:dyDescent="0.3">
      <c r="A141" t="s">
        <v>1567</v>
      </c>
      <c r="B141" s="5">
        <v>45337</v>
      </c>
      <c r="C141" s="5" t="str">
        <f>TEXT(Greenleaf[[#This Row],[Order Date]],"MMM")</f>
        <v>Feb</v>
      </c>
      <c r="D141" s="5" t="str">
        <f>TEXT(Greenleaf[[#This Row],[Order Date]],"YYYY")</f>
        <v>2024</v>
      </c>
      <c r="E141" t="s">
        <v>2461</v>
      </c>
      <c r="F141" s="7" t="s">
        <v>1011</v>
      </c>
      <c r="G141" s="9">
        <v>5</v>
      </c>
      <c r="H141" s="11">
        <v>12</v>
      </c>
      <c r="I141" s="13">
        <v>4.0199999999999996</v>
      </c>
      <c r="J141" t="s">
        <v>1043</v>
      </c>
      <c r="K141" t="s">
        <v>2474</v>
      </c>
      <c r="L141" s="7" t="s">
        <v>1414</v>
      </c>
      <c r="M141" s="7" t="s">
        <v>1425</v>
      </c>
      <c r="N141" s="14">
        <f>Greenleaf[[#This Row],[Unit Price]]*Greenleaf[[#This Row],[Quantity Sold]]</f>
        <v>60</v>
      </c>
      <c r="O141" s="13">
        <f>Greenleaf[[#This Row],[Unit Cost]]*Greenleaf[[#This Row],[Quantity Sold]]</f>
        <v>20.099999999999998</v>
      </c>
      <c r="P141" s="13">
        <f>Greenleaf[[#This Row],[ Unit  price per quantity]]-Greenleaf[[#This Row],[ Unit cost per quantity]]</f>
        <v>39.900000000000006</v>
      </c>
    </row>
    <row r="142" spans="1:16" x14ac:dyDescent="0.3">
      <c r="A142" t="s">
        <v>1568</v>
      </c>
      <c r="B142" s="5">
        <v>45338</v>
      </c>
      <c r="C142" s="5" t="str">
        <f>TEXT(Greenleaf[[#This Row],[Order Date]],"MMM")</f>
        <v>Feb</v>
      </c>
      <c r="D142" s="5" t="str">
        <f>TEXT(Greenleaf[[#This Row],[Order Date]],"YYYY")</f>
        <v>2024</v>
      </c>
      <c r="E142" t="s">
        <v>2462</v>
      </c>
      <c r="F142" s="7" t="s">
        <v>1013</v>
      </c>
      <c r="G142" s="9">
        <v>4</v>
      </c>
      <c r="H142" s="11">
        <v>25</v>
      </c>
      <c r="I142" s="13">
        <v>8</v>
      </c>
      <c r="J142" t="s">
        <v>1051</v>
      </c>
      <c r="K142" t="s">
        <v>2543</v>
      </c>
      <c r="L142" s="7" t="s">
        <v>1414</v>
      </c>
      <c r="M142" s="7" t="s">
        <v>1420</v>
      </c>
      <c r="N142" s="14">
        <f>Greenleaf[[#This Row],[Unit Price]]*Greenleaf[[#This Row],[Quantity Sold]]</f>
        <v>100</v>
      </c>
      <c r="O142" s="13">
        <f>Greenleaf[[#This Row],[Unit Cost]]*Greenleaf[[#This Row],[Quantity Sold]]</f>
        <v>32</v>
      </c>
      <c r="P142" s="13">
        <f>Greenleaf[[#This Row],[ Unit  price per quantity]]-Greenleaf[[#This Row],[ Unit cost per quantity]]</f>
        <v>68</v>
      </c>
    </row>
    <row r="143" spans="1:16" x14ac:dyDescent="0.3">
      <c r="A143" t="s">
        <v>1569</v>
      </c>
      <c r="B143" s="5">
        <v>45338</v>
      </c>
      <c r="C143" s="5" t="str">
        <f>TEXT(Greenleaf[[#This Row],[Order Date]],"MMM")</f>
        <v>Feb</v>
      </c>
      <c r="D143" s="5" t="str">
        <f>TEXT(Greenleaf[[#This Row],[Order Date]],"YYYY")</f>
        <v>2024</v>
      </c>
      <c r="E143" t="s">
        <v>2463</v>
      </c>
      <c r="F143" s="7" t="s">
        <v>1014</v>
      </c>
      <c r="G143" s="9">
        <v>1</v>
      </c>
      <c r="H143" s="11">
        <v>15</v>
      </c>
      <c r="I143" s="13">
        <v>5.45</v>
      </c>
      <c r="J143" t="s">
        <v>1177</v>
      </c>
      <c r="K143" t="s">
        <v>2494</v>
      </c>
      <c r="L143" s="7" t="s">
        <v>1414</v>
      </c>
      <c r="M143" s="7" t="s">
        <v>1419</v>
      </c>
      <c r="N143" s="14">
        <f>Greenleaf[[#This Row],[Unit Price]]*Greenleaf[[#This Row],[Quantity Sold]]</f>
        <v>15</v>
      </c>
      <c r="O143" s="13">
        <f>Greenleaf[[#This Row],[Unit Cost]]*Greenleaf[[#This Row],[Quantity Sold]]</f>
        <v>5.45</v>
      </c>
      <c r="P143" s="13">
        <f>Greenleaf[[#This Row],[ Unit  price per quantity]]-Greenleaf[[#This Row],[ Unit cost per quantity]]</f>
        <v>9.5500000000000007</v>
      </c>
    </row>
    <row r="144" spans="1:16" x14ac:dyDescent="0.3">
      <c r="A144" t="s">
        <v>1570</v>
      </c>
      <c r="B144" s="5">
        <v>45338</v>
      </c>
      <c r="C144" s="5" t="str">
        <f>TEXT(Greenleaf[[#This Row],[Order Date]],"MMM")</f>
        <v>Feb</v>
      </c>
      <c r="D144" s="5" t="str">
        <f>TEXT(Greenleaf[[#This Row],[Order Date]],"YYYY")</f>
        <v>2024</v>
      </c>
      <c r="E144" t="s">
        <v>2463</v>
      </c>
      <c r="F144" s="7" t="s">
        <v>1014</v>
      </c>
      <c r="G144" s="9">
        <v>1</v>
      </c>
      <c r="H144" s="11">
        <v>15</v>
      </c>
      <c r="I144" s="13">
        <v>3.59</v>
      </c>
      <c r="J144" t="s">
        <v>1152</v>
      </c>
      <c r="K144" t="s">
        <v>2544</v>
      </c>
      <c r="L144" s="7" t="s">
        <v>1415</v>
      </c>
      <c r="M144" s="7" t="s">
        <v>1426</v>
      </c>
      <c r="N144" s="14">
        <f>Greenleaf[[#This Row],[Unit Price]]*Greenleaf[[#This Row],[Quantity Sold]]</f>
        <v>15</v>
      </c>
      <c r="O144" s="13">
        <f>Greenleaf[[#This Row],[Unit Cost]]*Greenleaf[[#This Row],[Quantity Sold]]</f>
        <v>3.59</v>
      </c>
      <c r="P144" s="13">
        <f>Greenleaf[[#This Row],[ Unit  price per quantity]]-Greenleaf[[#This Row],[ Unit cost per quantity]]</f>
        <v>11.41</v>
      </c>
    </row>
    <row r="145" spans="1:16" x14ac:dyDescent="0.3">
      <c r="A145" t="s">
        <v>1571</v>
      </c>
      <c r="B145" s="5">
        <v>45339</v>
      </c>
      <c r="C145" s="5" t="str">
        <f>TEXT(Greenleaf[[#This Row],[Order Date]],"MMM")</f>
        <v>Feb</v>
      </c>
      <c r="D145" s="5" t="str">
        <f>TEXT(Greenleaf[[#This Row],[Order Date]],"YYYY")</f>
        <v>2024</v>
      </c>
      <c r="E145" t="s">
        <v>2464</v>
      </c>
      <c r="F145" s="7" t="s">
        <v>1012</v>
      </c>
      <c r="G145" s="9">
        <v>3</v>
      </c>
      <c r="H145" s="11">
        <v>40</v>
      </c>
      <c r="I145" s="13">
        <v>13.47</v>
      </c>
      <c r="J145" t="s">
        <v>1170</v>
      </c>
      <c r="K145" t="s">
        <v>2493</v>
      </c>
      <c r="L145" s="7" t="s">
        <v>1416</v>
      </c>
      <c r="M145" s="7" t="s">
        <v>1420</v>
      </c>
      <c r="N145" s="14">
        <f>Greenleaf[[#This Row],[Unit Price]]*Greenleaf[[#This Row],[Quantity Sold]]</f>
        <v>120</v>
      </c>
      <c r="O145" s="13">
        <f>Greenleaf[[#This Row],[Unit Cost]]*Greenleaf[[#This Row],[Quantity Sold]]</f>
        <v>40.410000000000004</v>
      </c>
      <c r="P145" s="13">
        <f>Greenleaf[[#This Row],[ Unit  price per quantity]]-Greenleaf[[#This Row],[ Unit cost per quantity]]</f>
        <v>79.59</v>
      </c>
    </row>
    <row r="146" spans="1:16" x14ac:dyDescent="0.3">
      <c r="A146" t="s">
        <v>1572</v>
      </c>
      <c r="B146" s="5">
        <v>45339</v>
      </c>
      <c r="C146" s="5" t="str">
        <f>TEXT(Greenleaf[[#This Row],[Order Date]],"MMM")</f>
        <v>Feb</v>
      </c>
      <c r="D146" s="5" t="str">
        <f>TEXT(Greenleaf[[#This Row],[Order Date]],"YYYY")</f>
        <v>2024</v>
      </c>
      <c r="E146" t="s">
        <v>2461</v>
      </c>
      <c r="F146" s="7" t="s">
        <v>1011</v>
      </c>
      <c r="G146" s="9">
        <v>8</v>
      </c>
      <c r="H146" s="11">
        <v>12</v>
      </c>
      <c r="I146" s="13">
        <v>2.72</v>
      </c>
      <c r="J146" t="s">
        <v>1124</v>
      </c>
      <c r="K146" t="s">
        <v>2519</v>
      </c>
      <c r="L146" s="7" t="s">
        <v>1414</v>
      </c>
      <c r="M146" s="7" t="s">
        <v>1421</v>
      </c>
      <c r="N146" s="14">
        <f>Greenleaf[[#This Row],[Unit Price]]*Greenleaf[[#This Row],[Quantity Sold]]</f>
        <v>96</v>
      </c>
      <c r="O146" s="13">
        <f>Greenleaf[[#This Row],[Unit Cost]]*Greenleaf[[#This Row],[Quantity Sold]]</f>
        <v>21.76</v>
      </c>
      <c r="P146" s="13">
        <f>Greenleaf[[#This Row],[ Unit  price per quantity]]-Greenleaf[[#This Row],[ Unit cost per quantity]]</f>
        <v>74.239999999999995</v>
      </c>
    </row>
    <row r="147" spans="1:16" x14ac:dyDescent="0.3">
      <c r="A147" t="s">
        <v>1573</v>
      </c>
      <c r="B147" s="5">
        <v>45339</v>
      </c>
      <c r="C147" s="5" t="str">
        <f>TEXT(Greenleaf[[#This Row],[Order Date]],"MMM")</f>
        <v>Feb</v>
      </c>
      <c r="D147" s="5" t="str">
        <f>TEXT(Greenleaf[[#This Row],[Order Date]],"YYYY")</f>
        <v>2024</v>
      </c>
      <c r="E147" t="s">
        <v>2463</v>
      </c>
      <c r="F147" s="7" t="s">
        <v>1014</v>
      </c>
      <c r="G147" s="9">
        <v>1</v>
      </c>
      <c r="H147" s="11">
        <v>15</v>
      </c>
      <c r="I147" s="13">
        <v>3.43</v>
      </c>
      <c r="J147" t="s">
        <v>1036</v>
      </c>
      <c r="K147" t="s">
        <v>2544</v>
      </c>
      <c r="L147" s="7" t="s">
        <v>1414</v>
      </c>
      <c r="M147" s="7" t="s">
        <v>1425</v>
      </c>
      <c r="N147" s="14">
        <f>Greenleaf[[#This Row],[Unit Price]]*Greenleaf[[#This Row],[Quantity Sold]]</f>
        <v>15</v>
      </c>
      <c r="O147" s="13">
        <f>Greenleaf[[#This Row],[Unit Cost]]*Greenleaf[[#This Row],[Quantity Sold]]</f>
        <v>3.43</v>
      </c>
      <c r="P147" s="13">
        <f>Greenleaf[[#This Row],[ Unit  price per quantity]]-Greenleaf[[#This Row],[ Unit cost per quantity]]</f>
        <v>11.57</v>
      </c>
    </row>
    <row r="148" spans="1:16" x14ac:dyDescent="0.3">
      <c r="A148" t="s">
        <v>1574</v>
      </c>
      <c r="B148" s="5">
        <v>45340</v>
      </c>
      <c r="C148" s="5" t="str">
        <f>TEXT(Greenleaf[[#This Row],[Order Date]],"MMM")</f>
        <v>Feb</v>
      </c>
      <c r="D148" s="5" t="str">
        <f>TEXT(Greenleaf[[#This Row],[Order Date]],"YYYY")</f>
        <v>2024</v>
      </c>
      <c r="E148" t="s">
        <v>2460</v>
      </c>
      <c r="F148" s="7" t="s">
        <v>1015</v>
      </c>
      <c r="G148" s="9">
        <v>1</v>
      </c>
      <c r="H148" s="11">
        <v>10</v>
      </c>
      <c r="I148" s="13">
        <v>3.27</v>
      </c>
      <c r="J148" t="s">
        <v>1171</v>
      </c>
      <c r="K148" t="s">
        <v>2518</v>
      </c>
      <c r="L148" s="7" t="s">
        <v>1416</v>
      </c>
      <c r="M148" s="7" t="s">
        <v>1419</v>
      </c>
      <c r="N148" s="14">
        <f>Greenleaf[[#This Row],[Unit Price]]*Greenleaf[[#This Row],[Quantity Sold]]</f>
        <v>10</v>
      </c>
      <c r="O148" s="13">
        <f>Greenleaf[[#This Row],[Unit Cost]]*Greenleaf[[#This Row],[Quantity Sold]]</f>
        <v>3.27</v>
      </c>
      <c r="P148" s="13">
        <f>Greenleaf[[#This Row],[ Unit  price per quantity]]-Greenleaf[[#This Row],[ Unit cost per quantity]]</f>
        <v>6.73</v>
      </c>
    </row>
    <row r="149" spans="1:16" x14ac:dyDescent="0.3">
      <c r="A149" t="s">
        <v>1575</v>
      </c>
      <c r="B149" s="5">
        <v>45340</v>
      </c>
      <c r="C149" s="5" t="str">
        <f>TEXT(Greenleaf[[#This Row],[Order Date]],"MMM")</f>
        <v>Feb</v>
      </c>
      <c r="D149" s="5" t="str">
        <f>TEXT(Greenleaf[[#This Row],[Order Date]],"YYYY")</f>
        <v>2024</v>
      </c>
      <c r="E149" t="s">
        <v>2460</v>
      </c>
      <c r="F149" s="7" t="s">
        <v>1015</v>
      </c>
      <c r="G149" s="9">
        <v>6</v>
      </c>
      <c r="H149" s="11">
        <v>10</v>
      </c>
      <c r="I149" s="13">
        <v>3.92</v>
      </c>
      <c r="J149" t="s">
        <v>1098</v>
      </c>
      <c r="K149" t="s">
        <v>2492</v>
      </c>
      <c r="L149" s="7" t="s">
        <v>1414</v>
      </c>
      <c r="M149" s="7" t="s">
        <v>1420</v>
      </c>
      <c r="N149" s="14">
        <f>Greenleaf[[#This Row],[Unit Price]]*Greenleaf[[#This Row],[Quantity Sold]]</f>
        <v>60</v>
      </c>
      <c r="O149" s="13">
        <f>Greenleaf[[#This Row],[Unit Cost]]*Greenleaf[[#This Row],[Quantity Sold]]</f>
        <v>23.52</v>
      </c>
      <c r="P149" s="13">
        <f>Greenleaf[[#This Row],[ Unit  price per quantity]]-Greenleaf[[#This Row],[ Unit cost per quantity]]</f>
        <v>36.480000000000004</v>
      </c>
    </row>
    <row r="150" spans="1:16" x14ac:dyDescent="0.3">
      <c r="A150" t="s">
        <v>1576</v>
      </c>
      <c r="B150" s="5">
        <v>45340</v>
      </c>
      <c r="C150" s="5" t="str">
        <f>TEXT(Greenleaf[[#This Row],[Order Date]],"MMM")</f>
        <v>Feb</v>
      </c>
      <c r="D150" s="5" t="str">
        <f>TEXT(Greenleaf[[#This Row],[Order Date]],"YYYY")</f>
        <v>2024</v>
      </c>
      <c r="E150" t="s">
        <v>2464</v>
      </c>
      <c r="F150" s="7" t="s">
        <v>1012</v>
      </c>
      <c r="G150" s="9">
        <v>10</v>
      </c>
      <c r="H150" s="11">
        <v>40</v>
      </c>
      <c r="I150" s="13">
        <v>10.39</v>
      </c>
      <c r="J150" t="s">
        <v>1177</v>
      </c>
      <c r="K150" t="s">
        <v>2494</v>
      </c>
      <c r="L150" s="7" t="s">
        <v>1414</v>
      </c>
      <c r="M150" s="7" t="s">
        <v>1422</v>
      </c>
      <c r="N150" s="14">
        <f>Greenleaf[[#This Row],[Unit Price]]*Greenleaf[[#This Row],[Quantity Sold]]</f>
        <v>400</v>
      </c>
      <c r="O150" s="13">
        <f>Greenleaf[[#This Row],[Unit Cost]]*Greenleaf[[#This Row],[Quantity Sold]]</f>
        <v>103.9</v>
      </c>
      <c r="P150" s="13">
        <f>Greenleaf[[#This Row],[ Unit  price per quantity]]-Greenleaf[[#This Row],[ Unit cost per quantity]]</f>
        <v>296.10000000000002</v>
      </c>
    </row>
    <row r="151" spans="1:16" x14ac:dyDescent="0.3">
      <c r="A151" t="s">
        <v>1577</v>
      </c>
      <c r="B151" s="5">
        <v>45341</v>
      </c>
      <c r="C151" s="5" t="str">
        <f>TEXT(Greenleaf[[#This Row],[Order Date]],"MMM")</f>
        <v>Feb</v>
      </c>
      <c r="D151" s="5" t="str">
        <f>TEXT(Greenleaf[[#This Row],[Order Date]],"YYYY")</f>
        <v>2024</v>
      </c>
      <c r="E151" t="s">
        <v>2461</v>
      </c>
      <c r="F151" s="7" t="s">
        <v>1011</v>
      </c>
      <c r="G151" s="9">
        <v>1</v>
      </c>
      <c r="H151" s="11">
        <v>12</v>
      </c>
      <c r="I151" s="13">
        <v>3.88</v>
      </c>
      <c r="J151" t="s">
        <v>1140</v>
      </c>
      <c r="K151" t="s">
        <v>2545</v>
      </c>
      <c r="L151" s="7" t="s">
        <v>1414</v>
      </c>
      <c r="M151" s="7" t="s">
        <v>1426</v>
      </c>
      <c r="N151" s="14">
        <f>Greenleaf[[#This Row],[Unit Price]]*Greenleaf[[#This Row],[Quantity Sold]]</f>
        <v>12</v>
      </c>
      <c r="O151" s="13">
        <f>Greenleaf[[#This Row],[Unit Cost]]*Greenleaf[[#This Row],[Quantity Sold]]</f>
        <v>3.88</v>
      </c>
      <c r="P151" s="13">
        <f>Greenleaf[[#This Row],[ Unit  price per quantity]]-Greenleaf[[#This Row],[ Unit cost per quantity]]</f>
        <v>8.120000000000001</v>
      </c>
    </row>
    <row r="152" spans="1:16" x14ac:dyDescent="0.3">
      <c r="A152" t="s">
        <v>1578</v>
      </c>
      <c r="B152" s="5">
        <v>45341</v>
      </c>
      <c r="C152" s="5" t="str">
        <f>TEXT(Greenleaf[[#This Row],[Order Date]],"MMM")</f>
        <v>Feb</v>
      </c>
      <c r="D152" s="5" t="str">
        <f>TEXT(Greenleaf[[#This Row],[Order Date]],"YYYY")</f>
        <v>2024</v>
      </c>
      <c r="E152" t="s">
        <v>2464</v>
      </c>
      <c r="F152" s="7" t="s">
        <v>1012</v>
      </c>
      <c r="G152" s="9">
        <v>9</v>
      </c>
      <c r="H152" s="11">
        <v>40</v>
      </c>
      <c r="I152" s="13">
        <v>13.95</v>
      </c>
      <c r="J152" t="s">
        <v>1069</v>
      </c>
      <c r="K152" t="s">
        <v>2471</v>
      </c>
      <c r="L152" s="7" t="s">
        <v>1414</v>
      </c>
      <c r="M152" s="7" t="s">
        <v>1418</v>
      </c>
      <c r="N152" s="14">
        <f>Greenleaf[[#This Row],[Unit Price]]*Greenleaf[[#This Row],[Quantity Sold]]</f>
        <v>360</v>
      </c>
      <c r="O152" s="13">
        <f>Greenleaf[[#This Row],[Unit Cost]]*Greenleaf[[#This Row],[Quantity Sold]]</f>
        <v>125.55</v>
      </c>
      <c r="P152" s="13">
        <f>Greenleaf[[#This Row],[ Unit  price per quantity]]-Greenleaf[[#This Row],[ Unit cost per quantity]]</f>
        <v>234.45</v>
      </c>
    </row>
    <row r="153" spans="1:16" x14ac:dyDescent="0.3">
      <c r="A153" t="s">
        <v>1579</v>
      </c>
      <c r="B153" s="5">
        <v>45342</v>
      </c>
      <c r="C153" s="5" t="str">
        <f>TEXT(Greenleaf[[#This Row],[Order Date]],"MMM")</f>
        <v>Feb</v>
      </c>
      <c r="D153" s="5" t="str">
        <f>TEXT(Greenleaf[[#This Row],[Order Date]],"YYYY")</f>
        <v>2024</v>
      </c>
      <c r="E153" t="s">
        <v>2464</v>
      </c>
      <c r="F153" s="7" t="s">
        <v>1012</v>
      </c>
      <c r="G153" s="9">
        <v>6</v>
      </c>
      <c r="H153" s="11">
        <v>40</v>
      </c>
      <c r="I153" s="13">
        <v>11.41</v>
      </c>
      <c r="J153" t="s">
        <v>1049</v>
      </c>
      <c r="K153" t="s">
        <v>2546</v>
      </c>
      <c r="L153" s="7" t="s">
        <v>1416</v>
      </c>
      <c r="M153" s="7" t="s">
        <v>1418</v>
      </c>
      <c r="N153" s="14">
        <f>Greenleaf[[#This Row],[Unit Price]]*Greenleaf[[#This Row],[Quantity Sold]]</f>
        <v>240</v>
      </c>
      <c r="O153" s="13">
        <f>Greenleaf[[#This Row],[Unit Cost]]*Greenleaf[[#This Row],[Quantity Sold]]</f>
        <v>68.460000000000008</v>
      </c>
      <c r="P153" s="13">
        <f>Greenleaf[[#This Row],[ Unit  price per quantity]]-Greenleaf[[#This Row],[ Unit cost per quantity]]</f>
        <v>171.54</v>
      </c>
    </row>
    <row r="154" spans="1:16" x14ac:dyDescent="0.3">
      <c r="A154" t="s">
        <v>1580</v>
      </c>
      <c r="B154" s="5">
        <v>45343</v>
      </c>
      <c r="C154" s="5" t="str">
        <f>TEXT(Greenleaf[[#This Row],[Order Date]],"MMM")</f>
        <v>Feb</v>
      </c>
      <c r="D154" s="5" t="str">
        <f>TEXT(Greenleaf[[#This Row],[Order Date]],"YYYY")</f>
        <v>2024</v>
      </c>
      <c r="E154" t="s">
        <v>2464</v>
      </c>
      <c r="F154" s="7" t="s">
        <v>1012</v>
      </c>
      <c r="G154" s="9">
        <v>10</v>
      </c>
      <c r="H154" s="11">
        <v>40</v>
      </c>
      <c r="I154" s="13">
        <v>15.1</v>
      </c>
      <c r="J154" t="s">
        <v>1040</v>
      </c>
      <c r="K154" t="s">
        <v>2510</v>
      </c>
      <c r="L154" s="7" t="s">
        <v>1414</v>
      </c>
      <c r="M154" s="7" t="s">
        <v>1420</v>
      </c>
      <c r="N154" s="14">
        <f>Greenleaf[[#This Row],[Unit Price]]*Greenleaf[[#This Row],[Quantity Sold]]</f>
        <v>400</v>
      </c>
      <c r="O154" s="13">
        <f>Greenleaf[[#This Row],[Unit Cost]]*Greenleaf[[#This Row],[Quantity Sold]]</f>
        <v>151</v>
      </c>
      <c r="P154" s="13">
        <f>Greenleaf[[#This Row],[ Unit  price per quantity]]-Greenleaf[[#This Row],[ Unit cost per quantity]]</f>
        <v>249</v>
      </c>
    </row>
    <row r="155" spans="1:16" x14ac:dyDescent="0.3">
      <c r="A155" t="s">
        <v>1581</v>
      </c>
      <c r="B155" s="5">
        <v>45343</v>
      </c>
      <c r="C155" s="5" t="str">
        <f>TEXT(Greenleaf[[#This Row],[Order Date]],"MMM")</f>
        <v>Feb</v>
      </c>
      <c r="D155" s="5" t="str">
        <f>TEXT(Greenleaf[[#This Row],[Order Date]],"YYYY")</f>
        <v>2024</v>
      </c>
      <c r="E155" t="s">
        <v>2461</v>
      </c>
      <c r="F155" s="7" t="s">
        <v>1011</v>
      </c>
      <c r="G155" s="9">
        <v>3</v>
      </c>
      <c r="H155" s="11">
        <v>12</v>
      </c>
      <c r="I155" s="13">
        <v>4.78</v>
      </c>
      <c r="J155" t="s">
        <v>1127</v>
      </c>
      <c r="K155" t="s">
        <v>2509</v>
      </c>
      <c r="L155" s="7" t="s">
        <v>1414</v>
      </c>
      <c r="M155" s="7" t="s">
        <v>1424</v>
      </c>
      <c r="N155" s="14">
        <f>Greenleaf[[#This Row],[Unit Price]]*Greenleaf[[#This Row],[Quantity Sold]]</f>
        <v>36</v>
      </c>
      <c r="O155" s="13">
        <f>Greenleaf[[#This Row],[Unit Cost]]*Greenleaf[[#This Row],[Quantity Sold]]</f>
        <v>14.34</v>
      </c>
      <c r="P155" s="13">
        <f>Greenleaf[[#This Row],[ Unit  price per quantity]]-Greenleaf[[#This Row],[ Unit cost per quantity]]</f>
        <v>21.66</v>
      </c>
    </row>
    <row r="156" spans="1:16" x14ac:dyDescent="0.3">
      <c r="A156" t="s">
        <v>1582</v>
      </c>
      <c r="B156" s="5">
        <v>45343</v>
      </c>
      <c r="C156" s="5" t="str">
        <f>TEXT(Greenleaf[[#This Row],[Order Date]],"MMM")</f>
        <v>Feb</v>
      </c>
      <c r="D156" s="5" t="str">
        <f>TEXT(Greenleaf[[#This Row],[Order Date]],"YYYY")</f>
        <v>2024</v>
      </c>
      <c r="E156" t="s">
        <v>2463</v>
      </c>
      <c r="F156" s="7" t="s">
        <v>1014</v>
      </c>
      <c r="G156" s="9">
        <v>5</v>
      </c>
      <c r="H156" s="11">
        <v>15</v>
      </c>
      <c r="I156" s="13">
        <v>5.09</v>
      </c>
      <c r="J156" t="s">
        <v>1092</v>
      </c>
      <c r="K156" t="s">
        <v>2547</v>
      </c>
      <c r="L156" s="7" t="s">
        <v>1414</v>
      </c>
      <c r="M156" s="7" t="s">
        <v>1424</v>
      </c>
      <c r="N156" s="14">
        <f>Greenleaf[[#This Row],[Unit Price]]*Greenleaf[[#This Row],[Quantity Sold]]</f>
        <v>75</v>
      </c>
      <c r="O156" s="13">
        <f>Greenleaf[[#This Row],[Unit Cost]]*Greenleaf[[#This Row],[Quantity Sold]]</f>
        <v>25.45</v>
      </c>
      <c r="P156" s="13">
        <f>Greenleaf[[#This Row],[ Unit  price per quantity]]-Greenleaf[[#This Row],[ Unit cost per quantity]]</f>
        <v>49.55</v>
      </c>
    </row>
    <row r="157" spans="1:16" x14ac:dyDescent="0.3">
      <c r="A157" t="s">
        <v>1583</v>
      </c>
      <c r="B157" s="5">
        <v>45344</v>
      </c>
      <c r="C157" s="5" t="str">
        <f>TEXT(Greenleaf[[#This Row],[Order Date]],"MMM")</f>
        <v>Feb</v>
      </c>
      <c r="D157" s="5" t="str">
        <f>TEXT(Greenleaf[[#This Row],[Order Date]],"YYYY")</f>
        <v>2024</v>
      </c>
      <c r="E157" t="s">
        <v>2463</v>
      </c>
      <c r="F157" s="7" t="s">
        <v>1014</v>
      </c>
      <c r="G157" s="9">
        <v>5</v>
      </c>
      <c r="H157" s="11">
        <v>15</v>
      </c>
      <c r="I157" s="13">
        <v>3.54</v>
      </c>
      <c r="J157" t="s">
        <v>1089</v>
      </c>
      <c r="K157" t="s">
        <v>2528</v>
      </c>
      <c r="L157" s="7" t="s">
        <v>1414</v>
      </c>
      <c r="M157" s="7" t="s">
        <v>1427</v>
      </c>
      <c r="N157" s="14">
        <f>Greenleaf[[#This Row],[Unit Price]]*Greenleaf[[#This Row],[Quantity Sold]]</f>
        <v>75</v>
      </c>
      <c r="O157" s="13">
        <f>Greenleaf[[#This Row],[Unit Cost]]*Greenleaf[[#This Row],[Quantity Sold]]</f>
        <v>17.7</v>
      </c>
      <c r="P157" s="13">
        <f>Greenleaf[[#This Row],[ Unit  price per quantity]]-Greenleaf[[#This Row],[ Unit cost per quantity]]</f>
        <v>57.3</v>
      </c>
    </row>
    <row r="158" spans="1:16" x14ac:dyDescent="0.3">
      <c r="A158" t="s">
        <v>1584</v>
      </c>
      <c r="B158" s="5">
        <v>45345</v>
      </c>
      <c r="C158" s="5" t="str">
        <f>TEXT(Greenleaf[[#This Row],[Order Date]],"MMM")</f>
        <v>Feb</v>
      </c>
      <c r="D158" s="5" t="str">
        <f>TEXT(Greenleaf[[#This Row],[Order Date]],"YYYY")</f>
        <v>2024</v>
      </c>
      <c r="E158" t="s">
        <v>2464</v>
      </c>
      <c r="F158" s="7" t="s">
        <v>1012</v>
      </c>
      <c r="G158" s="9">
        <v>3</v>
      </c>
      <c r="H158" s="11">
        <v>40</v>
      </c>
      <c r="I158" s="13">
        <v>13.26</v>
      </c>
      <c r="J158" t="s">
        <v>1094</v>
      </c>
      <c r="K158" t="s">
        <v>2548</v>
      </c>
      <c r="L158" s="7" t="s">
        <v>1414</v>
      </c>
      <c r="M158" s="7" t="s">
        <v>1418</v>
      </c>
      <c r="N158" s="14">
        <f>Greenleaf[[#This Row],[Unit Price]]*Greenleaf[[#This Row],[Quantity Sold]]</f>
        <v>120</v>
      </c>
      <c r="O158" s="13">
        <f>Greenleaf[[#This Row],[Unit Cost]]*Greenleaf[[#This Row],[Quantity Sold]]</f>
        <v>39.78</v>
      </c>
      <c r="P158" s="13">
        <f>Greenleaf[[#This Row],[ Unit  price per quantity]]-Greenleaf[[#This Row],[ Unit cost per quantity]]</f>
        <v>80.22</v>
      </c>
    </row>
    <row r="159" spans="1:16" x14ac:dyDescent="0.3">
      <c r="A159" t="s">
        <v>1585</v>
      </c>
      <c r="B159" s="5">
        <v>45345</v>
      </c>
      <c r="C159" s="5" t="str">
        <f>TEXT(Greenleaf[[#This Row],[Order Date]],"MMM")</f>
        <v>Feb</v>
      </c>
      <c r="D159" s="5" t="str">
        <f>TEXT(Greenleaf[[#This Row],[Order Date]],"YYYY")</f>
        <v>2024</v>
      </c>
      <c r="E159" t="s">
        <v>2464</v>
      </c>
      <c r="F159" s="7" t="s">
        <v>1012</v>
      </c>
      <c r="G159" s="9">
        <v>7</v>
      </c>
      <c r="H159" s="11">
        <v>40</v>
      </c>
      <c r="I159" s="13">
        <v>8.94</v>
      </c>
      <c r="J159" t="s">
        <v>1039</v>
      </c>
      <c r="K159" t="s">
        <v>2472</v>
      </c>
      <c r="L159" s="7" t="s">
        <v>1414</v>
      </c>
      <c r="M159" s="7" t="s">
        <v>1425</v>
      </c>
      <c r="N159" s="14">
        <f>Greenleaf[[#This Row],[Unit Price]]*Greenleaf[[#This Row],[Quantity Sold]]</f>
        <v>280</v>
      </c>
      <c r="O159" s="13">
        <f>Greenleaf[[#This Row],[Unit Cost]]*Greenleaf[[#This Row],[Quantity Sold]]</f>
        <v>62.58</v>
      </c>
      <c r="P159" s="13">
        <f>Greenleaf[[#This Row],[ Unit  price per quantity]]-Greenleaf[[#This Row],[ Unit cost per quantity]]</f>
        <v>217.42000000000002</v>
      </c>
    </row>
    <row r="160" spans="1:16" x14ac:dyDescent="0.3">
      <c r="A160" t="s">
        <v>1586</v>
      </c>
      <c r="B160" s="5">
        <v>45345</v>
      </c>
      <c r="C160" s="5" t="str">
        <f>TEXT(Greenleaf[[#This Row],[Order Date]],"MMM")</f>
        <v>Feb</v>
      </c>
      <c r="D160" s="5" t="str">
        <f>TEXT(Greenleaf[[#This Row],[Order Date]],"YYYY")</f>
        <v>2024</v>
      </c>
      <c r="E160" t="s">
        <v>2461</v>
      </c>
      <c r="F160" s="7" t="s">
        <v>1011</v>
      </c>
      <c r="G160" s="9">
        <v>2</v>
      </c>
      <c r="H160" s="11">
        <v>12</v>
      </c>
      <c r="I160" s="13">
        <v>2.78</v>
      </c>
      <c r="J160" t="s">
        <v>1068</v>
      </c>
      <c r="K160" t="s">
        <v>2486</v>
      </c>
      <c r="L160" s="7" t="s">
        <v>1414</v>
      </c>
      <c r="M160" s="7" t="s">
        <v>1418</v>
      </c>
      <c r="N160" s="14">
        <f>Greenleaf[[#This Row],[Unit Price]]*Greenleaf[[#This Row],[Quantity Sold]]</f>
        <v>24</v>
      </c>
      <c r="O160" s="13">
        <f>Greenleaf[[#This Row],[Unit Cost]]*Greenleaf[[#This Row],[Quantity Sold]]</f>
        <v>5.56</v>
      </c>
      <c r="P160" s="13">
        <f>Greenleaf[[#This Row],[ Unit  price per quantity]]-Greenleaf[[#This Row],[ Unit cost per quantity]]</f>
        <v>18.440000000000001</v>
      </c>
    </row>
    <row r="161" spans="1:16" x14ac:dyDescent="0.3">
      <c r="A161" t="s">
        <v>1587</v>
      </c>
      <c r="B161" s="5">
        <v>45345</v>
      </c>
      <c r="C161" s="5" t="str">
        <f>TEXT(Greenleaf[[#This Row],[Order Date]],"MMM")</f>
        <v>Feb</v>
      </c>
      <c r="D161" s="5" t="str">
        <f>TEXT(Greenleaf[[#This Row],[Order Date]],"YYYY")</f>
        <v>2024</v>
      </c>
      <c r="E161" t="s">
        <v>2464</v>
      </c>
      <c r="F161" s="7" t="s">
        <v>1012</v>
      </c>
      <c r="G161" s="9">
        <v>10</v>
      </c>
      <c r="H161" s="11">
        <v>40</v>
      </c>
      <c r="I161" s="13">
        <v>9.31</v>
      </c>
      <c r="J161" t="s">
        <v>1052</v>
      </c>
      <c r="K161" t="s">
        <v>2504</v>
      </c>
      <c r="L161" s="7" t="s">
        <v>1414</v>
      </c>
      <c r="M161" s="7" t="s">
        <v>1423</v>
      </c>
      <c r="N161" s="14">
        <f>Greenleaf[[#This Row],[Unit Price]]*Greenleaf[[#This Row],[Quantity Sold]]</f>
        <v>400</v>
      </c>
      <c r="O161" s="13">
        <f>Greenleaf[[#This Row],[Unit Cost]]*Greenleaf[[#This Row],[Quantity Sold]]</f>
        <v>93.100000000000009</v>
      </c>
      <c r="P161" s="13">
        <f>Greenleaf[[#This Row],[ Unit  price per quantity]]-Greenleaf[[#This Row],[ Unit cost per quantity]]</f>
        <v>306.89999999999998</v>
      </c>
    </row>
    <row r="162" spans="1:16" x14ac:dyDescent="0.3">
      <c r="A162" t="s">
        <v>1588</v>
      </c>
      <c r="B162" s="5">
        <v>45346</v>
      </c>
      <c r="C162" s="5" t="str">
        <f>TEXT(Greenleaf[[#This Row],[Order Date]],"MMM")</f>
        <v>Feb</v>
      </c>
      <c r="D162" s="5" t="str">
        <f>TEXT(Greenleaf[[#This Row],[Order Date]],"YYYY")</f>
        <v>2024</v>
      </c>
      <c r="E162" t="s">
        <v>2463</v>
      </c>
      <c r="F162" s="7" t="s">
        <v>1014</v>
      </c>
      <c r="G162" s="9">
        <v>1</v>
      </c>
      <c r="H162" s="11">
        <v>15</v>
      </c>
      <c r="I162" s="13">
        <v>4.33</v>
      </c>
      <c r="J162" t="s">
        <v>1108</v>
      </c>
      <c r="K162" t="s">
        <v>2549</v>
      </c>
      <c r="L162" s="7" t="s">
        <v>1414</v>
      </c>
      <c r="M162" s="7" t="s">
        <v>1422</v>
      </c>
      <c r="N162" s="14">
        <f>Greenleaf[[#This Row],[Unit Price]]*Greenleaf[[#This Row],[Quantity Sold]]</f>
        <v>15</v>
      </c>
      <c r="O162" s="13">
        <f>Greenleaf[[#This Row],[Unit Cost]]*Greenleaf[[#This Row],[Quantity Sold]]</f>
        <v>4.33</v>
      </c>
      <c r="P162" s="13">
        <f>Greenleaf[[#This Row],[ Unit  price per quantity]]-Greenleaf[[#This Row],[ Unit cost per quantity]]</f>
        <v>10.67</v>
      </c>
    </row>
    <row r="163" spans="1:16" x14ac:dyDescent="0.3">
      <c r="A163" t="s">
        <v>1589</v>
      </c>
      <c r="B163" s="5">
        <v>45346</v>
      </c>
      <c r="C163" s="5" t="str">
        <f>TEXT(Greenleaf[[#This Row],[Order Date]],"MMM")</f>
        <v>Feb</v>
      </c>
      <c r="D163" s="5" t="str">
        <f>TEXT(Greenleaf[[#This Row],[Order Date]],"YYYY")</f>
        <v>2024</v>
      </c>
      <c r="E163" t="s">
        <v>2464</v>
      </c>
      <c r="F163" s="7" t="s">
        <v>1012</v>
      </c>
      <c r="G163" s="9">
        <v>10</v>
      </c>
      <c r="H163" s="11">
        <v>40</v>
      </c>
      <c r="I163" s="13">
        <v>9.86</v>
      </c>
      <c r="J163" t="s">
        <v>1068</v>
      </c>
      <c r="K163" t="s">
        <v>2486</v>
      </c>
      <c r="L163" s="7" t="s">
        <v>1416</v>
      </c>
      <c r="M163" s="7" t="s">
        <v>1427</v>
      </c>
      <c r="N163" s="14">
        <f>Greenleaf[[#This Row],[Unit Price]]*Greenleaf[[#This Row],[Quantity Sold]]</f>
        <v>400</v>
      </c>
      <c r="O163" s="13">
        <f>Greenleaf[[#This Row],[Unit Cost]]*Greenleaf[[#This Row],[Quantity Sold]]</f>
        <v>98.6</v>
      </c>
      <c r="P163" s="13">
        <f>Greenleaf[[#This Row],[ Unit  price per quantity]]-Greenleaf[[#This Row],[ Unit cost per quantity]]</f>
        <v>301.39999999999998</v>
      </c>
    </row>
    <row r="164" spans="1:16" x14ac:dyDescent="0.3">
      <c r="A164" t="s">
        <v>1590</v>
      </c>
      <c r="B164" s="5">
        <v>45346</v>
      </c>
      <c r="C164" s="5" t="str">
        <f>TEXT(Greenleaf[[#This Row],[Order Date]],"MMM")</f>
        <v>Feb</v>
      </c>
      <c r="D164" s="5" t="str">
        <f>TEXT(Greenleaf[[#This Row],[Order Date]],"YYYY")</f>
        <v>2024</v>
      </c>
      <c r="E164" t="s">
        <v>2461</v>
      </c>
      <c r="F164" s="7" t="s">
        <v>1011</v>
      </c>
      <c r="G164" s="9">
        <v>8</v>
      </c>
      <c r="H164" s="11">
        <v>12</v>
      </c>
      <c r="I164" s="13">
        <v>4.18</v>
      </c>
      <c r="J164" t="s">
        <v>1119</v>
      </c>
      <c r="K164" t="s">
        <v>2542</v>
      </c>
      <c r="L164" s="7" t="s">
        <v>1417</v>
      </c>
      <c r="M164" s="7" t="s">
        <v>1425</v>
      </c>
      <c r="N164" s="14">
        <f>Greenleaf[[#This Row],[Unit Price]]*Greenleaf[[#This Row],[Quantity Sold]]</f>
        <v>96</v>
      </c>
      <c r="O164" s="13">
        <f>Greenleaf[[#This Row],[Unit Cost]]*Greenleaf[[#This Row],[Quantity Sold]]</f>
        <v>33.44</v>
      </c>
      <c r="P164" s="13">
        <f>Greenleaf[[#This Row],[ Unit  price per quantity]]-Greenleaf[[#This Row],[ Unit cost per quantity]]</f>
        <v>62.56</v>
      </c>
    </row>
    <row r="165" spans="1:16" x14ac:dyDescent="0.3">
      <c r="A165" t="s">
        <v>1591</v>
      </c>
      <c r="B165" s="5">
        <v>45347</v>
      </c>
      <c r="C165" s="5" t="str">
        <f>TEXT(Greenleaf[[#This Row],[Order Date]],"MMM")</f>
        <v>Feb</v>
      </c>
      <c r="D165" s="5" t="str">
        <f>TEXT(Greenleaf[[#This Row],[Order Date]],"YYYY")</f>
        <v>2024</v>
      </c>
      <c r="E165" t="s">
        <v>2464</v>
      </c>
      <c r="F165" s="7" t="s">
        <v>1012</v>
      </c>
      <c r="G165" s="9">
        <v>7</v>
      </c>
      <c r="H165" s="11">
        <v>40</v>
      </c>
      <c r="I165" s="13">
        <v>8.01</v>
      </c>
      <c r="J165" t="s">
        <v>1056</v>
      </c>
      <c r="K165" t="s">
        <v>2492</v>
      </c>
      <c r="L165" s="7" t="s">
        <v>1416</v>
      </c>
      <c r="M165" s="7" t="s">
        <v>1424</v>
      </c>
      <c r="N165" s="14">
        <f>Greenleaf[[#This Row],[Unit Price]]*Greenleaf[[#This Row],[Quantity Sold]]</f>
        <v>280</v>
      </c>
      <c r="O165" s="13">
        <f>Greenleaf[[#This Row],[Unit Cost]]*Greenleaf[[#This Row],[Quantity Sold]]</f>
        <v>56.07</v>
      </c>
      <c r="P165" s="13">
        <f>Greenleaf[[#This Row],[ Unit  price per quantity]]-Greenleaf[[#This Row],[ Unit cost per quantity]]</f>
        <v>223.93</v>
      </c>
    </row>
    <row r="166" spans="1:16" x14ac:dyDescent="0.3">
      <c r="A166" t="s">
        <v>1592</v>
      </c>
      <c r="B166" s="5">
        <v>45347</v>
      </c>
      <c r="C166" s="5" t="str">
        <f>TEXT(Greenleaf[[#This Row],[Order Date]],"MMM")</f>
        <v>Feb</v>
      </c>
      <c r="D166" s="5" t="str">
        <f>TEXT(Greenleaf[[#This Row],[Order Date]],"YYYY")</f>
        <v>2024</v>
      </c>
      <c r="E166" t="s">
        <v>2460</v>
      </c>
      <c r="F166" s="7" t="s">
        <v>1015</v>
      </c>
      <c r="G166" s="9">
        <v>8</v>
      </c>
      <c r="H166" s="11">
        <v>10</v>
      </c>
      <c r="I166" s="13">
        <v>2.31</v>
      </c>
      <c r="J166" t="s">
        <v>1132</v>
      </c>
      <c r="K166" t="s">
        <v>2507</v>
      </c>
      <c r="L166" s="7" t="s">
        <v>1415</v>
      </c>
      <c r="M166" s="7" t="s">
        <v>1423</v>
      </c>
      <c r="N166" s="14">
        <f>Greenleaf[[#This Row],[Unit Price]]*Greenleaf[[#This Row],[Quantity Sold]]</f>
        <v>80</v>
      </c>
      <c r="O166" s="13">
        <f>Greenleaf[[#This Row],[Unit Cost]]*Greenleaf[[#This Row],[Quantity Sold]]</f>
        <v>18.48</v>
      </c>
      <c r="P166" s="13">
        <f>Greenleaf[[#This Row],[ Unit  price per quantity]]-Greenleaf[[#This Row],[ Unit cost per quantity]]</f>
        <v>61.519999999999996</v>
      </c>
    </row>
    <row r="167" spans="1:16" x14ac:dyDescent="0.3">
      <c r="A167" t="s">
        <v>1593</v>
      </c>
      <c r="B167" s="5">
        <v>45347</v>
      </c>
      <c r="C167" s="5" t="str">
        <f>TEXT(Greenleaf[[#This Row],[Order Date]],"MMM")</f>
        <v>Feb</v>
      </c>
      <c r="D167" s="5" t="str">
        <f>TEXT(Greenleaf[[#This Row],[Order Date]],"YYYY")</f>
        <v>2024</v>
      </c>
      <c r="E167" t="s">
        <v>2463</v>
      </c>
      <c r="F167" s="7" t="s">
        <v>1014</v>
      </c>
      <c r="G167" s="9">
        <v>9</v>
      </c>
      <c r="H167" s="11">
        <v>15</v>
      </c>
      <c r="I167" s="13">
        <v>3.27</v>
      </c>
      <c r="J167" t="s">
        <v>1159</v>
      </c>
      <c r="K167" t="s">
        <v>2480</v>
      </c>
      <c r="L167" s="7" t="s">
        <v>1416</v>
      </c>
      <c r="M167" s="7" t="s">
        <v>1424</v>
      </c>
      <c r="N167" s="14">
        <f>Greenleaf[[#This Row],[Unit Price]]*Greenleaf[[#This Row],[Quantity Sold]]</f>
        <v>135</v>
      </c>
      <c r="O167" s="13">
        <f>Greenleaf[[#This Row],[Unit Cost]]*Greenleaf[[#This Row],[Quantity Sold]]</f>
        <v>29.43</v>
      </c>
      <c r="P167" s="13">
        <f>Greenleaf[[#This Row],[ Unit  price per quantity]]-Greenleaf[[#This Row],[ Unit cost per quantity]]</f>
        <v>105.57</v>
      </c>
    </row>
    <row r="168" spans="1:16" x14ac:dyDescent="0.3">
      <c r="A168" t="s">
        <v>1594</v>
      </c>
      <c r="B168" s="5">
        <v>45347</v>
      </c>
      <c r="C168" s="5" t="str">
        <f>TEXT(Greenleaf[[#This Row],[Order Date]],"MMM")</f>
        <v>Feb</v>
      </c>
      <c r="D168" s="5" t="str">
        <f>TEXT(Greenleaf[[#This Row],[Order Date]],"YYYY")</f>
        <v>2024</v>
      </c>
      <c r="E168" t="s">
        <v>2464</v>
      </c>
      <c r="F168" s="7" t="s">
        <v>1012</v>
      </c>
      <c r="G168" s="9">
        <v>8</v>
      </c>
      <c r="H168" s="11">
        <v>40</v>
      </c>
      <c r="I168" s="13">
        <v>15.81</v>
      </c>
      <c r="J168" t="s">
        <v>1162</v>
      </c>
      <c r="K168" t="s">
        <v>2496</v>
      </c>
      <c r="L168" s="7" t="s">
        <v>1416</v>
      </c>
      <c r="M168" s="7" t="s">
        <v>1419</v>
      </c>
      <c r="N168" s="14">
        <f>Greenleaf[[#This Row],[Unit Price]]*Greenleaf[[#This Row],[Quantity Sold]]</f>
        <v>320</v>
      </c>
      <c r="O168" s="13">
        <f>Greenleaf[[#This Row],[Unit Cost]]*Greenleaf[[#This Row],[Quantity Sold]]</f>
        <v>126.48</v>
      </c>
      <c r="P168" s="13">
        <f>Greenleaf[[#This Row],[ Unit  price per quantity]]-Greenleaf[[#This Row],[ Unit cost per quantity]]</f>
        <v>193.51999999999998</v>
      </c>
    </row>
    <row r="169" spans="1:16" x14ac:dyDescent="0.3">
      <c r="A169" t="s">
        <v>1595</v>
      </c>
      <c r="B169" s="5">
        <v>45348</v>
      </c>
      <c r="C169" s="5" t="str">
        <f>TEXT(Greenleaf[[#This Row],[Order Date]],"MMM")</f>
        <v>Feb</v>
      </c>
      <c r="D169" s="5" t="str">
        <f>TEXT(Greenleaf[[#This Row],[Order Date]],"YYYY")</f>
        <v>2024</v>
      </c>
      <c r="E169" t="s">
        <v>2464</v>
      </c>
      <c r="F169" s="7" t="s">
        <v>1012</v>
      </c>
      <c r="G169" s="9">
        <v>7</v>
      </c>
      <c r="H169" s="11">
        <v>40</v>
      </c>
      <c r="I169" s="13">
        <v>9.9700000000000006</v>
      </c>
      <c r="J169" t="s">
        <v>1090</v>
      </c>
      <c r="K169" t="s">
        <v>2498</v>
      </c>
      <c r="L169" s="7" t="s">
        <v>1414</v>
      </c>
      <c r="M169" s="7" t="s">
        <v>1419</v>
      </c>
      <c r="N169" s="14">
        <f>Greenleaf[[#This Row],[Unit Price]]*Greenleaf[[#This Row],[Quantity Sold]]</f>
        <v>280</v>
      </c>
      <c r="O169" s="13">
        <f>Greenleaf[[#This Row],[Unit Cost]]*Greenleaf[[#This Row],[Quantity Sold]]</f>
        <v>69.790000000000006</v>
      </c>
      <c r="P169" s="13">
        <f>Greenleaf[[#This Row],[ Unit  price per quantity]]-Greenleaf[[#This Row],[ Unit cost per quantity]]</f>
        <v>210.20999999999998</v>
      </c>
    </row>
    <row r="170" spans="1:16" x14ac:dyDescent="0.3">
      <c r="A170" t="s">
        <v>1596</v>
      </c>
      <c r="B170" s="5">
        <v>45348</v>
      </c>
      <c r="C170" s="5" t="str">
        <f>TEXT(Greenleaf[[#This Row],[Order Date]],"MMM")</f>
        <v>Feb</v>
      </c>
      <c r="D170" s="5" t="str">
        <f>TEXT(Greenleaf[[#This Row],[Order Date]],"YYYY")</f>
        <v>2024</v>
      </c>
      <c r="E170" t="s">
        <v>2462</v>
      </c>
      <c r="F170" s="7" t="s">
        <v>1013</v>
      </c>
      <c r="G170" s="9">
        <v>3</v>
      </c>
      <c r="H170" s="11">
        <v>25</v>
      </c>
      <c r="I170" s="13">
        <v>5.54</v>
      </c>
      <c r="J170" t="s">
        <v>1140</v>
      </c>
      <c r="K170" t="s">
        <v>2545</v>
      </c>
      <c r="L170" s="7" t="s">
        <v>1416</v>
      </c>
      <c r="M170" s="7" t="s">
        <v>1421</v>
      </c>
      <c r="N170" s="14">
        <f>Greenleaf[[#This Row],[Unit Price]]*Greenleaf[[#This Row],[Quantity Sold]]</f>
        <v>75</v>
      </c>
      <c r="O170" s="13">
        <f>Greenleaf[[#This Row],[Unit Cost]]*Greenleaf[[#This Row],[Quantity Sold]]</f>
        <v>16.62</v>
      </c>
      <c r="P170" s="13">
        <f>Greenleaf[[#This Row],[ Unit  price per quantity]]-Greenleaf[[#This Row],[ Unit cost per quantity]]</f>
        <v>58.379999999999995</v>
      </c>
    </row>
    <row r="171" spans="1:16" x14ac:dyDescent="0.3">
      <c r="A171" t="s">
        <v>1597</v>
      </c>
      <c r="B171" s="5">
        <v>45348</v>
      </c>
      <c r="C171" s="5" t="str">
        <f>TEXT(Greenleaf[[#This Row],[Order Date]],"MMM")</f>
        <v>Feb</v>
      </c>
      <c r="D171" s="5" t="str">
        <f>TEXT(Greenleaf[[#This Row],[Order Date]],"YYYY")</f>
        <v>2024</v>
      </c>
      <c r="E171" t="s">
        <v>2463</v>
      </c>
      <c r="F171" s="7" t="s">
        <v>1014</v>
      </c>
      <c r="G171" s="9">
        <v>6</v>
      </c>
      <c r="H171" s="11">
        <v>15</v>
      </c>
      <c r="I171" s="13">
        <v>3.31</v>
      </c>
      <c r="J171" t="s">
        <v>1052</v>
      </c>
      <c r="K171" t="s">
        <v>2504</v>
      </c>
      <c r="L171" s="7" t="s">
        <v>1417</v>
      </c>
      <c r="M171" s="7" t="s">
        <v>1421</v>
      </c>
      <c r="N171" s="14">
        <f>Greenleaf[[#This Row],[Unit Price]]*Greenleaf[[#This Row],[Quantity Sold]]</f>
        <v>90</v>
      </c>
      <c r="O171" s="13">
        <f>Greenleaf[[#This Row],[Unit Cost]]*Greenleaf[[#This Row],[Quantity Sold]]</f>
        <v>19.86</v>
      </c>
      <c r="P171" s="13">
        <f>Greenleaf[[#This Row],[ Unit  price per quantity]]-Greenleaf[[#This Row],[ Unit cost per quantity]]</f>
        <v>70.14</v>
      </c>
    </row>
    <row r="172" spans="1:16" x14ac:dyDescent="0.3">
      <c r="A172" t="s">
        <v>1598</v>
      </c>
      <c r="B172" s="5">
        <v>45348</v>
      </c>
      <c r="C172" s="5" t="str">
        <f>TEXT(Greenleaf[[#This Row],[Order Date]],"MMM")</f>
        <v>Feb</v>
      </c>
      <c r="D172" s="5" t="str">
        <f>TEXT(Greenleaf[[#This Row],[Order Date]],"YYYY")</f>
        <v>2024</v>
      </c>
      <c r="E172" t="s">
        <v>2460</v>
      </c>
      <c r="F172" s="7" t="s">
        <v>1015</v>
      </c>
      <c r="G172" s="9">
        <v>10</v>
      </c>
      <c r="H172" s="11">
        <v>10</v>
      </c>
      <c r="I172" s="13">
        <v>2.98</v>
      </c>
      <c r="J172" t="s">
        <v>1019</v>
      </c>
      <c r="K172" t="s">
        <v>2550</v>
      </c>
      <c r="L172" s="7" t="s">
        <v>1414</v>
      </c>
      <c r="M172" s="7" t="s">
        <v>1423</v>
      </c>
      <c r="N172" s="14">
        <f>Greenleaf[[#This Row],[Unit Price]]*Greenleaf[[#This Row],[Quantity Sold]]</f>
        <v>100</v>
      </c>
      <c r="O172" s="13">
        <f>Greenleaf[[#This Row],[Unit Cost]]*Greenleaf[[#This Row],[Quantity Sold]]</f>
        <v>29.8</v>
      </c>
      <c r="P172" s="13">
        <f>Greenleaf[[#This Row],[ Unit  price per quantity]]-Greenleaf[[#This Row],[ Unit cost per quantity]]</f>
        <v>70.2</v>
      </c>
    </row>
    <row r="173" spans="1:16" x14ac:dyDescent="0.3">
      <c r="A173" t="s">
        <v>1599</v>
      </c>
      <c r="B173" s="5">
        <v>45349</v>
      </c>
      <c r="C173" s="5" t="str">
        <f>TEXT(Greenleaf[[#This Row],[Order Date]],"MMM")</f>
        <v>Feb</v>
      </c>
      <c r="D173" s="5" t="str">
        <f>TEXT(Greenleaf[[#This Row],[Order Date]],"YYYY")</f>
        <v>2024</v>
      </c>
      <c r="E173" t="s">
        <v>2462</v>
      </c>
      <c r="F173" s="7" t="s">
        <v>1013</v>
      </c>
      <c r="G173" s="9">
        <v>10</v>
      </c>
      <c r="H173" s="11">
        <v>25</v>
      </c>
      <c r="I173" s="13">
        <v>6.26</v>
      </c>
      <c r="J173" t="s">
        <v>1160</v>
      </c>
      <c r="K173" t="s">
        <v>2519</v>
      </c>
      <c r="L173" s="7" t="s">
        <v>1414</v>
      </c>
      <c r="M173" s="7" t="s">
        <v>1427</v>
      </c>
      <c r="N173" s="14">
        <f>Greenleaf[[#This Row],[Unit Price]]*Greenleaf[[#This Row],[Quantity Sold]]</f>
        <v>250</v>
      </c>
      <c r="O173" s="13">
        <f>Greenleaf[[#This Row],[Unit Cost]]*Greenleaf[[#This Row],[Quantity Sold]]</f>
        <v>62.599999999999994</v>
      </c>
      <c r="P173" s="13">
        <f>Greenleaf[[#This Row],[ Unit  price per quantity]]-Greenleaf[[#This Row],[ Unit cost per quantity]]</f>
        <v>187.4</v>
      </c>
    </row>
    <row r="174" spans="1:16" x14ac:dyDescent="0.3">
      <c r="A174" t="s">
        <v>1600</v>
      </c>
      <c r="B174" s="5">
        <v>45349</v>
      </c>
      <c r="C174" s="5" t="str">
        <f>TEXT(Greenleaf[[#This Row],[Order Date]],"MMM")</f>
        <v>Feb</v>
      </c>
      <c r="D174" s="5" t="str">
        <f>TEXT(Greenleaf[[#This Row],[Order Date]],"YYYY")</f>
        <v>2024</v>
      </c>
      <c r="E174" t="s">
        <v>2464</v>
      </c>
      <c r="F174" s="7" t="s">
        <v>1012</v>
      </c>
      <c r="G174" s="9">
        <v>5</v>
      </c>
      <c r="H174" s="11">
        <v>40</v>
      </c>
      <c r="I174" s="13">
        <v>15.18</v>
      </c>
      <c r="J174" t="s">
        <v>1035</v>
      </c>
      <c r="K174" t="s">
        <v>2483</v>
      </c>
      <c r="L174" s="7" t="s">
        <v>1416</v>
      </c>
      <c r="M174" s="7" t="s">
        <v>1419</v>
      </c>
      <c r="N174" s="14">
        <f>Greenleaf[[#This Row],[Unit Price]]*Greenleaf[[#This Row],[Quantity Sold]]</f>
        <v>200</v>
      </c>
      <c r="O174" s="13">
        <f>Greenleaf[[#This Row],[Unit Cost]]*Greenleaf[[#This Row],[Quantity Sold]]</f>
        <v>75.900000000000006</v>
      </c>
      <c r="P174" s="13">
        <f>Greenleaf[[#This Row],[ Unit  price per quantity]]-Greenleaf[[#This Row],[ Unit cost per quantity]]</f>
        <v>124.1</v>
      </c>
    </row>
    <row r="175" spans="1:16" x14ac:dyDescent="0.3">
      <c r="A175" t="s">
        <v>1601</v>
      </c>
      <c r="B175" s="5">
        <v>45349</v>
      </c>
      <c r="C175" s="5" t="str">
        <f>TEXT(Greenleaf[[#This Row],[Order Date]],"MMM")</f>
        <v>Feb</v>
      </c>
      <c r="D175" s="5" t="str">
        <f>TEXT(Greenleaf[[#This Row],[Order Date]],"YYYY")</f>
        <v>2024</v>
      </c>
      <c r="E175" t="s">
        <v>2464</v>
      </c>
      <c r="F175" s="7" t="s">
        <v>1012</v>
      </c>
      <c r="G175" s="9">
        <v>1</v>
      </c>
      <c r="H175" s="11">
        <v>40</v>
      </c>
      <c r="I175" s="13">
        <v>9.3699999999999992</v>
      </c>
      <c r="J175" t="s">
        <v>1128</v>
      </c>
      <c r="K175" t="s">
        <v>2523</v>
      </c>
      <c r="L175" s="7" t="s">
        <v>1416</v>
      </c>
      <c r="M175" s="7" t="s">
        <v>1424</v>
      </c>
      <c r="N175" s="14">
        <f>Greenleaf[[#This Row],[Unit Price]]*Greenleaf[[#This Row],[Quantity Sold]]</f>
        <v>40</v>
      </c>
      <c r="O175" s="13">
        <f>Greenleaf[[#This Row],[Unit Cost]]*Greenleaf[[#This Row],[Quantity Sold]]</f>
        <v>9.3699999999999992</v>
      </c>
      <c r="P175" s="13">
        <f>Greenleaf[[#This Row],[ Unit  price per quantity]]-Greenleaf[[#This Row],[ Unit cost per quantity]]</f>
        <v>30.630000000000003</v>
      </c>
    </row>
    <row r="176" spans="1:16" x14ac:dyDescent="0.3">
      <c r="A176" t="s">
        <v>1602</v>
      </c>
      <c r="B176" s="5">
        <v>45349</v>
      </c>
      <c r="C176" s="5" t="str">
        <f>TEXT(Greenleaf[[#This Row],[Order Date]],"MMM")</f>
        <v>Feb</v>
      </c>
      <c r="D176" s="5" t="str">
        <f>TEXT(Greenleaf[[#This Row],[Order Date]],"YYYY")</f>
        <v>2024</v>
      </c>
      <c r="E176" t="s">
        <v>2462</v>
      </c>
      <c r="F176" s="7" t="s">
        <v>1013</v>
      </c>
      <c r="G176" s="9">
        <v>5</v>
      </c>
      <c r="H176" s="11">
        <v>25</v>
      </c>
      <c r="I176" s="13">
        <v>6.89</v>
      </c>
      <c r="J176" t="s">
        <v>1080</v>
      </c>
      <c r="K176" t="s">
        <v>2470</v>
      </c>
      <c r="L176" s="7" t="s">
        <v>1416</v>
      </c>
      <c r="M176" s="7" t="s">
        <v>1421</v>
      </c>
      <c r="N176" s="14">
        <f>Greenleaf[[#This Row],[Unit Price]]*Greenleaf[[#This Row],[Quantity Sold]]</f>
        <v>125</v>
      </c>
      <c r="O176" s="13">
        <f>Greenleaf[[#This Row],[Unit Cost]]*Greenleaf[[#This Row],[Quantity Sold]]</f>
        <v>34.449999999999996</v>
      </c>
      <c r="P176" s="13">
        <f>Greenleaf[[#This Row],[ Unit  price per quantity]]-Greenleaf[[#This Row],[ Unit cost per quantity]]</f>
        <v>90.550000000000011</v>
      </c>
    </row>
    <row r="177" spans="1:16" x14ac:dyDescent="0.3">
      <c r="A177" t="s">
        <v>1603</v>
      </c>
      <c r="B177" s="5">
        <v>45349</v>
      </c>
      <c r="C177" s="5" t="str">
        <f>TEXT(Greenleaf[[#This Row],[Order Date]],"MMM")</f>
        <v>Feb</v>
      </c>
      <c r="D177" s="5" t="str">
        <f>TEXT(Greenleaf[[#This Row],[Order Date]],"YYYY")</f>
        <v>2024</v>
      </c>
      <c r="E177" t="s">
        <v>2464</v>
      </c>
      <c r="F177" s="7" t="s">
        <v>1012</v>
      </c>
      <c r="G177" s="9">
        <v>10</v>
      </c>
      <c r="H177" s="11">
        <v>40</v>
      </c>
      <c r="I177" s="13">
        <v>11.7</v>
      </c>
      <c r="J177" t="s">
        <v>1165</v>
      </c>
      <c r="K177" t="s">
        <v>2515</v>
      </c>
      <c r="L177" s="7" t="s">
        <v>1417</v>
      </c>
      <c r="M177" s="7" t="s">
        <v>1426</v>
      </c>
      <c r="N177" s="14">
        <f>Greenleaf[[#This Row],[Unit Price]]*Greenleaf[[#This Row],[Quantity Sold]]</f>
        <v>400</v>
      </c>
      <c r="O177" s="13">
        <f>Greenleaf[[#This Row],[Unit Cost]]*Greenleaf[[#This Row],[Quantity Sold]]</f>
        <v>117</v>
      </c>
      <c r="P177" s="13">
        <f>Greenleaf[[#This Row],[ Unit  price per quantity]]-Greenleaf[[#This Row],[ Unit cost per quantity]]</f>
        <v>283</v>
      </c>
    </row>
    <row r="178" spans="1:16" x14ac:dyDescent="0.3">
      <c r="A178" t="s">
        <v>1604</v>
      </c>
      <c r="B178" s="5">
        <v>45351</v>
      </c>
      <c r="C178" s="5" t="str">
        <f>TEXT(Greenleaf[[#This Row],[Order Date]],"MMM")</f>
        <v>Feb</v>
      </c>
      <c r="D178" s="5" t="str">
        <f>TEXT(Greenleaf[[#This Row],[Order Date]],"YYYY")</f>
        <v>2024</v>
      </c>
      <c r="E178" t="s">
        <v>2462</v>
      </c>
      <c r="F178" s="7" t="s">
        <v>1013</v>
      </c>
      <c r="G178" s="9">
        <v>2</v>
      </c>
      <c r="H178" s="11">
        <v>25</v>
      </c>
      <c r="I178" s="13">
        <v>7.19</v>
      </c>
      <c r="J178" t="s">
        <v>1036</v>
      </c>
      <c r="K178" t="s">
        <v>2544</v>
      </c>
      <c r="L178" s="7" t="s">
        <v>1414</v>
      </c>
      <c r="M178" s="7" t="s">
        <v>1424</v>
      </c>
      <c r="N178" s="14">
        <f>Greenleaf[[#This Row],[Unit Price]]*Greenleaf[[#This Row],[Quantity Sold]]</f>
        <v>50</v>
      </c>
      <c r="O178" s="13">
        <f>Greenleaf[[#This Row],[Unit Cost]]*Greenleaf[[#This Row],[Quantity Sold]]</f>
        <v>14.38</v>
      </c>
      <c r="P178" s="13">
        <f>Greenleaf[[#This Row],[ Unit  price per quantity]]-Greenleaf[[#This Row],[ Unit cost per quantity]]</f>
        <v>35.619999999999997</v>
      </c>
    </row>
    <row r="179" spans="1:16" x14ac:dyDescent="0.3">
      <c r="A179" t="s">
        <v>1605</v>
      </c>
      <c r="B179" s="5">
        <v>45352</v>
      </c>
      <c r="C179" s="5" t="str">
        <f>TEXT(Greenleaf[[#This Row],[Order Date]],"MMM")</f>
        <v>Mar</v>
      </c>
      <c r="D179" s="5" t="str">
        <f>TEXT(Greenleaf[[#This Row],[Order Date]],"YYYY")</f>
        <v>2024</v>
      </c>
      <c r="E179" t="s">
        <v>2460</v>
      </c>
      <c r="F179" s="7" t="s">
        <v>1015</v>
      </c>
      <c r="G179" s="9">
        <v>8</v>
      </c>
      <c r="H179" s="11">
        <v>10</v>
      </c>
      <c r="I179" s="13">
        <v>3.89</v>
      </c>
      <c r="J179" t="s">
        <v>1042</v>
      </c>
      <c r="K179" t="s">
        <v>2544</v>
      </c>
      <c r="L179" s="7" t="s">
        <v>1416</v>
      </c>
      <c r="M179" s="7" t="s">
        <v>1419</v>
      </c>
      <c r="N179" s="14">
        <f>Greenleaf[[#This Row],[Unit Price]]*Greenleaf[[#This Row],[Quantity Sold]]</f>
        <v>80</v>
      </c>
      <c r="O179" s="13">
        <f>Greenleaf[[#This Row],[Unit Cost]]*Greenleaf[[#This Row],[Quantity Sold]]</f>
        <v>31.12</v>
      </c>
      <c r="P179" s="13">
        <f>Greenleaf[[#This Row],[ Unit  price per quantity]]-Greenleaf[[#This Row],[ Unit cost per quantity]]</f>
        <v>48.879999999999995</v>
      </c>
    </row>
    <row r="180" spans="1:16" x14ac:dyDescent="0.3">
      <c r="A180" t="s">
        <v>1606</v>
      </c>
      <c r="B180" s="5">
        <v>45352</v>
      </c>
      <c r="C180" s="5" t="str">
        <f>TEXT(Greenleaf[[#This Row],[Order Date]],"MMM")</f>
        <v>Mar</v>
      </c>
      <c r="D180" s="5" t="str">
        <f>TEXT(Greenleaf[[#This Row],[Order Date]],"YYYY")</f>
        <v>2024</v>
      </c>
      <c r="E180" t="s">
        <v>2462</v>
      </c>
      <c r="F180" s="7" t="s">
        <v>1013</v>
      </c>
      <c r="G180" s="9">
        <v>2</v>
      </c>
      <c r="H180" s="11">
        <v>25</v>
      </c>
      <c r="I180" s="13">
        <v>5.81</v>
      </c>
      <c r="J180" t="s">
        <v>1187</v>
      </c>
      <c r="K180" t="s">
        <v>2550</v>
      </c>
      <c r="L180" s="7" t="s">
        <v>1414</v>
      </c>
      <c r="M180" s="7" t="s">
        <v>1425</v>
      </c>
      <c r="N180" s="14">
        <f>Greenleaf[[#This Row],[Unit Price]]*Greenleaf[[#This Row],[Quantity Sold]]</f>
        <v>50</v>
      </c>
      <c r="O180" s="13">
        <f>Greenleaf[[#This Row],[Unit Cost]]*Greenleaf[[#This Row],[Quantity Sold]]</f>
        <v>11.62</v>
      </c>
      <c r="P180" s="13">
        <f>Greenleaf[[#This Row],[ Unit  price per quantity]]-Greenleaf[[#This Row],[ Unit cost per quantity]]</f>
        <v>38.380000000000003</v>
      </c>
    </row>
    <row r="181" spans="1:16" x14ac:dyDescent="0.3">
      <c r="A181" t="s">
        <v>1607</v>
      </c>
      <c r="B181" s="5">
        <v>45353</v>
      </c>
      <c r="C181" s="5" t="str">
        <f>TEXT(Greenleaf[[#This Row],[Order Date]],"MMM")</f>
        <v>Mar</v>
      </c>
      <c r="D181" s="5" t="str">
        <f>TEXT(Greenleaf[[#This Row],[Order Date]],"YYYY")</f>
        <v>2024</v>
      </c>
      <c r="E181" t="s">
        <v>2463</v>
      </c>
      <c r="F181" s="7" t="s">
        <v>1014</v>
      </c>
      <c r="G181" s="9">
        <v>5</v>
      </c>
      <c r="H181" s="11">
        <v>15</v>
      </c>
      <c r="I181" s="13">
        <v>4.7</v>
      </c>
      <c r="J181" t="s">
        <v>1142</v>
      </c>
      <c r="K181" t="s">
        <v>2489</v>
      </c>
      <c r="L181" s="7" t="s">
        <v>1416</v>
      </c>
      <c r="M181" s="7" t="s">
        <v>1422</v>
      </c>
      <c r="N181" s="14">
        <f>Greenleaf[[#This Row],[Unit Price]]*Greenleaf[[#This Row],[Quantity Sold]]</f>
        <v>75</v>
      </c>
      <c r="O181" s="13">
        <f>Greenleaf[[#This Row],[Unit Cost]]*Greenleaf[[#This Row],[Quantity Sold]]</f>
        <v>23.5</v>
      </c>
      <c r="P181" s="13">
        <f>Greenleaf[[#This Row],[ Unit  price per quantity]]-Greenleaf[[#This Row],[ Unit cost per quantity]]</f>
        <v>51.5</v>
      </c>
    </row>
    <row r="182" spans="1:16" x14ac:dyDescent="0.3">
      <c r="A182" t="s">
        <v>1608</v>
      </c>
      <c r="B182" s="5">
        <v>45353</v>
      </c>
      <c r="C182" s="5" t="str">
        <f>TEXT(Greenleaf[[#This Row],[Order Date]],"MMM")</f>
        <v>Mar</v>
      </c>
      <c r="D182" s="5" t="str">
        <f>TEXT(Greenleaf[[#This Row],[Order Date]],"YYYY")</f>
        <v>2024</v>
      </c>
      <c r="E182" t="s">
        <v>2464</v>
      </c>
      <c r="F182" s="7" t="s">
        <v>1012</v>
      </c>
      <c r="G182" s="9">
        <v>9</v>
      </c>
      <c r="H182" s="11">
        <v>40</v>
      </c>
      <c r="I182" s="13">
        <v>9.41</v>
      </c>
      <c r="J182" t="s">
        <v>1079</v>
      </c>
      <c r="K182" t="s">
        <v>2525</v>
      </c>
      <c r="L182" s="7" t="s">
        <v>1415</v>
      </c>
      <c r="M182" s="7" t="s">
        <v>1424</v>
      </c>
      <c r="N182" s="14">
        <f>Greenleaf[[#This Row],[Unit Price]]*Greenleaf[[#This Row],[Quantity Sold]]</f>
        <v>360</v>
      </c>
      <c r="O182" s="13">
        <f>Greenleaf[[#This Row],[Unit Cost]]*Greenleaf[[#This Row],[Quantity Sold]]</f>
        <v>84.69</v>
      </c>
      <c r="P182" s="13">
        <f>Greenleaf[[#This Row],[ Unit  price per quantity]]-Greenleaf[[#This Row],[ Unit cost per quantity]]</f>
        <v>275.31</v>
      </c>
    </row>
    <row r="183" spans="1:16" x14ac:dyDescent="0.3">
      <c r="A183" t="s">
        <v>1609</v>
      </c>
      <c r="B183" s="5">
        <v>45353</v>
      </c>
      <c r="C183" s="5" t="str">
        <f>TEXT(Greenleaf[[#This Row],[Order Date]],"MMM")</f>
        <v>Mar</v>
      </c>
      <c r="D183" s="5" t="str">
        <f>TEXT(Greenleaf[[#This Row],[Order Date]],"YYYY")</f>
        <v>2024</v>
      </c>
      <c r="E183" t="s">
        <v>2463</v>
      </c>
      <c r="F183" s="7" t="s">
        <v>1014</v>
      </c>
      <c r="G183" s="9">
        <v>4</v>
      </c>
      <c r="H183" s="11">
        <v>15</v>
      </c>
      <c r="I183" s="13">
        <v>4.91</v>
      </c>
      <c r="J183" t="s">
        <v>1168</v>
      </c>
      <c r="K183" t="s">
        <v>2485</v>
      </c>
      <c r="L183" s="7" t="s">
        <v>1417</v>
      </c>
      <c r="M183" s="7" t="s">
        <v>1424</v>
      </c>
      <c r="N183" s="14">
        <f>Greenleaf[[#This Row],[Unit Price]]*Greenleaf[[#This Row],[Quantity Sold]]</f>
        <v>60</v>
      </c>
      <c r="O183" s="13">
        <f>Greenleaf[[#This Row],[Unit Cost]]*Greenleaf[[#This Row],[Quantity Sold]]</f>
        <v>19.64</v>
      </c>
      <c r="P183" s="13">
        <f>Greenleaf[[#This Row],[ Unit  price per quantity]]-Greenleaf[[#This Row],[ Unit cost per quantity]]</f>
        <v>40.36</v>
      </c>
    </row>
    <row r="184" spans="1:16" x14ac:dyDescent="0.3">
      <c r="A184" t="s">
        <v>1610</v>
      </c>
      <c r="B184" s="5">
        <v>45353</v>
      </c>
      <c r="C184" s="5" t="str">
        <f>TEXT(Greenleaf[[#This Row],[Order Date]],"MMM")</f>
        <v>Mar</v>
      </c>
      <c r="D184" s="5" t="str">
        <f>TEXT(Greenleaf[[#This Row],[Order Date]],"YYYY")</f>
        <v>2024</v>
      </c>
      <c r="E184" t="s">
        <v>2463</v>
      </c>
      <c r="F184" s="7" t="s">
        <v>1014</v>
      </c>
      <c r="G184" s="9">
        <v>8</v>
      </c>
      <c r="H184" s="11">
        <v>15</v>
      </c>
      <c r="I184" s="13">
        <v>3.02</v>
      </c>
      <c r="J184" t="s">
        <v>1050</v>
      </c>
      <c r="K184" t="s">
        <v>2488</v>
      </c>
      <c r="L184" s="7" t="s">
        <v>1414</v>
      </c>
      <c r="M184" s="7" t="s">
        <v>1426</v>
      </c>
      <c r="N184" s="14">
        <f>Greenleaf[[#This Row],[Unit Price]]*Greenleaf[[#This Row],[Quantity Sold]]</f>
        <v>120</v>
      </c>
      <c r="O184" s="13">
        <f>Greenleaf[[#This Row],[Unit Cost]]*Greenleaf[[#This Row],[Quantity Sold]]</f>
        <v>24.16</v>
      </c>
      <c r="P184" s="13">
        <f>Greenleaf[[#This Row],[ Unit  price per quantity]]-Greenleaf[[#This Row],[ Unit cost per quantity]]</f>
        <v>95.84</v>
      </c>
    </row>
    <row r="185" spans="1:16" x14ac:dyDescent="0.3">
      <c r="A185" t="s">
        <v>1611</v>
      </c>
      <c r="B185" s="5">
        <v>45353</v>
      </c>
      <c r="C185" s="5" t="str">
        <f>TEXT(Greenleaf[[#This Row],[Order Date]],"MMM")</f>
        <v>Mar</v>
      </c>
      <c r="D185" s="5" t="str">
        <f>TEXT(Greenleaf[[#This Row],[Order Date]],"YYYY")</f>
        <v>2024</v>
      </c>
      <c r="E185" t="s">
        <v>2462</v>
      </c>
      <c r="F185" s="7" t="s">
        <v>1013</v>
      </c>
      <c r="G185" s="9">
        <v>1</v>
      </c>
      <c r="H185" s="11">
        <v>25</v>
      </c>
      <c r="I185" s="13">
        <v>5.23</v>
      </c>
      <c r="J185" t="s">
        <v>1017</v>
      </c>
      <c r="K185" t="s">
        <v>2512</v>
      </c>
      <c r="L185" s="7" t="s">
        <v>1414</v>
      </c>
      <c r="M185" s="7" t="s">
        <v>1422</v>
      </c>
      <c r="N185" s="14">
        <f>Greenleaf[[#This Row],[Unit Price]]*Greenleaf[[#This Row],[Quantity Sold]]</f>
        <v>25</v>
      </c>
      <c r="O185" s="13">
        <f>Greenleaf[[#This Row],[Unit Cost]]*Greenleaf[[#This Row],[Quantity Sold]]</f>
        <v>5.23</v>
      </c>
      <c r="P185" s="13">
        <f>Greenleaf[[#This Row],[ Unit  price per quantity]]-Greenleaf[[#This Row],[ Unit cost per quantity]]</f>
        <v>19.77</v>
      </c>
    </row>
    <row r="186" spans="1:16" x14ac:dyDescent="0.3">
      <c r="A186" t="s">
        <v>1612</v>
      </c>
      <c r="B186" s="5">
        <v>45354</v>
      </c>
      <c r="C186" s="5" t="str">
        <f>TEXT(Greenleaf[[#This Row],[Order Date]],"MMM")</f>
        <v>Mar</v>
      </c>
      <c r="D186" s="5" t="str">
        <f>TEXT(Greenleaf[[#This Row],[Order Date]],"YYYY")</f>
        <v>2024</v>
      </c>
      <c r="E186" t="s">
        <v>2462</v>
      </c>
      <c r="F186" s="7" t="s">
        <v>1013</v>
      </c>
      <c r="G186" s="9">
        <v>8</v>
      </c>
      <c r="H186" s="11">
        <v>25</v>
      </c>
      <c r="I186" s="13">
        <v>6.86</v>
      </c>
      <c r="J186" t="s">
        <v>1165</v>
      </c>
      <c r="K186" t="s">
        <v>2515</v>
      </c>
      <c r="L186" s="7" t="s">
        <v>1415</v>
      </c>
      <c r="M186" s="7" t="s">
        <v>1427</v>
      </c>
      <c r="N186" s="14">
        <f>Greenleaf[[#This Row],[Unit Price]]*Greenleaf[[#This Row],[Quantity Sold]]</f>
        <v>200</v>
      </c>
      <c r="O186" s="13">
        <f>Greenleaf[[#This Row],[Unit Cost]]*Greenleaf[[#This Row],[Quantity Sold]]</f>
        <v>54.88</v>
      </c>
      <c r="P186" s="13">
        <f>Greenleaf[[#This Row],[ Unit  price per quantity]]-Greenleaf[[#This Row],[ Unit cost per quantity]]</f>
        <v>145.12</v>
      </c>
    </row>
    <row r="187" spans="1:16" x14ac:dyDescent="0.3">
      <c r="A187" t="s">
        <v>1613</v>
      </c>
      <c r="B187" s="5">
        <v>45354</v>
      </c>
      <c r="C187" s="5" t="str">
        <f>TEXT(Greenleaf[[#This Row],[Order Date]],"MMM")</f>
        <v>Mar</v>
      </c>
      <c r="D187" s="5" t="str">
        <f>TEXT(Greenleaf[[#This Row],[Order Date]],"YYYY")</f>
        <v>2024</v>
      </c>
      <c r="E187" t="s">
        <v>2463</v>
      </c>
      <c r="F187" s="7" t="s">
        <v>1014</v>
      </c>
      <c r="G187" s="9">
        <v>1</v>
      </c>
      <c r="H187" s="11">
        <v>15</v>
      </c>
      <c r="I187" s="13">
        <v>3.91</v>
      </c>
      <c r="J187" t="s">
        <v>1040</v>
      </c>
      <c r="K187" t="s">
        <v>2510</v>
      </c>
      <c r="L187" s="7" t="s">
        <v>1416</v>
      </c>
      <c r="M187" s="7" t="s">
        <v>1422</v>
      </c>
      <c r="N187" s="14">
        <f>Greenleaf[[#This Row],[Unit Price]]*Greenleaf[[#This Row],[Quantity Sold]]</f>
        <v>15</v>
      </c>
      <c r="O187" s="13">
        <f>Greenleaf[[#This Row],[Unit Cost]]*Greenleaf[[#This Row],[Quantity Sold]]</f>
        <v>3.91</v>
      </c>
      <c r="P187" s="13">
        <f>Greenleaf[[#This Row],[ Unit  price per quantity]]-Greenleaf[[#This Row],[ Unit cost per quantity]]</f>
        <v>11.09</v>
      </c>
    </row>
    <row r="188" spans="1:16" x14ac:dyDescent="0.3">
      <c r="A188" t="s">
        <v>1614</v>
      </c>
      <c r="B188" s="5">
        <v>45354</v>
      </c>
      <c r="C188" s="5" t="str">
        <f>TEXT(Greenleaf[[#This Row],[Order Date]],"MMM")</f>
        <v>Mar</v>
      </c>
      <c r="D188" s="5" t="str">
        <f>TEXT(Greenleaf[[#This Row],[Order Date]],"YYYY")</f>
        <v>2024</v>
      </c>
      <c r="E188" t="s">
        <v>2464</v>
      </c>
      <c r="F188" s="7" t="s">
        <v>1012</v>
      </c>
      <c r="G188" s="9">
        <v>8</v>
      </c>
      <c r="H188" s="11">
        <v>40</v>
      </c>
      <c r="I188" s="13">
        <v>14.99</v>
      </c>
      <c r="J188" t="s">
        <v>1022</v>
      </c>
      <c r="K188" t="s">
        <v>2551</v>
      </c>
      <c r="L188" s="7" t="s">
        <v>1414</v>
      </c>
      <c r="M188" s="7" t="s">
        <v>1425</v>
      </c>
      <c r="N188" s="14">
        <f>Greenleaf[[#This Row],[Unit Price]]*Greenleaf[[#This Row],[Quantity Sold]]</f>
        <v>320</v>
      </c>
      <c r="O188" s="13">
        <f>Greenleaf[[#This Row],[Unit Cost]]*Greenleaf[[#This Row],[Quantity Sold]]</f>
        <v>119.92</v>
      </c>
      <c r="P188" s="13">
        <f>Greenleaf[[#This Row],[ Unit  price per quantity]]-Greenleaf[[#This Row],[ Unit cost per quantity]]</f>
        <v>200.07999999999998</v>
      </c>
    </row>
    <row r="189" spans="1:16" x14ac:dyDescent="0.3">
      <c r="A189" t="s">
        <v>1615</v>
      </c>
      <c r="B189" s="5">
        <v>45355</v>
      </c>
      <c r="C189" s="5" t="str">
        <f>TEXT(Greenleaf[[#This Row],[Order Date]],"MMM")</f>
        <v>Mar</v>
      </c>
      <c r="D189" s="5" t="str">
        <f>TEXT(Greenleaf[[#This Row],[Order Date]],"YYYY")</f>
        <v>2024</v>
      </c>
      <c r="E189" t="s">
        <v>2463</v>
      </c>
      <c r="F189" s="7" t="s">
        <v>1014</v>
      </c>
      <c r="G189" s="9">
        <v>3</v>
      </c>
      <c r="H189" s="11">
        <v>15</v>
      </c>
      <c r="I189" s="13">
        <v>3.87</v>
      </c>
      <c r="J189" t="s">
        <v>1095</v>
      </c>
      <c r="K189" t="s">
        <v>2524</v>
      </c>
      <c r="L189" s="7" t="s">
        <v>1414</v>
      </c>
      <c r="M189" s="7" t="s">
        <v>1420</v>
      </c>
      <c r="N189" s="14">
        <f>Greenleaf[[#This Row],[Unit Price]]*Greenleaf[[#This Row],[Quantity Sold]]</f>
        <v>45</v>
      </c>
      <c r="O189" s="13">
        <f>Greenleaf[[#This Row],[Unit Cost]]*Greenleaf[[#This Row],[Quantity Sold]]</f>
        <v>11.61</v>
      </c>
      <c r="P189" s="13">
        <f>Greenleaf[[#This Row],[ Unit  price per quantity]]-Greenleaf[[#This Row],[ Unit cost per quantity]]</f>
        <v>33.39</v>
      </c>
    </row>
    <row r="190" spans="1:16" x14ac:dyDescent="0.3">
      <c r="A190" t="s">
        <v>1616</v>
      </c>
      <c r="B190" s="5">
        <v>45355</v>
      </c>
      <c r="C190" s="5" t="str">
        <f>TEXT(Greenleaf[[#This Row],[Order Date]],"MMM")</f>
        <v>Mar</v>
      </c>
      <c r="D190" s="5" t="str">
        <f>TEXT(Greenleaf[[#This Row],[Order Date]],"YYYY")</f>
        <v>2024</v>
      </c>
      <c r="E190" t="s">
        <v>2461</v>
      </c>
      <c r="F190" s="7" t="s">
        <v>1011</v>
      </c>
      <c r="G190" s="9">
        <v>5</v>
      </c>
      <c r="H190" s="11">
        <v>12</v>
      </c>
      <c r="I190" s="13">
        <v>2.98</v>
      </c>
      <c r="J190" t="s">
        <v>1168</v>
      </c>
      <c r="K190" t="s">
        <v>2485</v>
      </c>
      <c r="L190" s="7" t="s">
        <v>1414</v>
      </c>
      <c r="M190" s="7" t="s">
        <v>1424</v>
      </c>
      <c r="N190" s="14">
        <f>Greenleaf[[#This Row],[Unit Price]]*Greenleaf[[#This Row],[Quantity Sold]]</f>
        <v>60</v>
      </c>
      <c r="O190" s="13">
        <f>Greenleaf[[#This Row],[Unit Cost]]*Greenleaf[[#This Row],[Quantity Sold]]</f>
        <v>14.9</v>
      </c>
      <c r="P190" s="13">
        <f>Greenleaf[[#This Row],[ Unit  price per quantity]]-Greenleaf[[#This Row],[ Unit cost per quantity]]</f>
        <v>45.1</v>
      </c>
    </row>
    <row r="191" spans="1:16" x14ac:dyDescent="0.3">
      <c r="A191" t="s">
        <v>1617</v>
      </c>
      <c r="B191" s="5">
        <v>45355</v>
      </c>
      <c r="C191" s="5" t="str">
        <f>TEXT(Greenleaf[[#This Row],[Order Date]],"MMM")</f>
        <v>Mar</v>
      </c>
      <c r="D191" s="5" t="str">
        <f>TEXT(Greenleaf[[#This Row],[Order Date]],"YYYY")</f>
        <v>2024</v>
      </c>
      <c r="E191" t="s">
        <v>2461</v>
      </c>
      <c r="F191" s="7" t="s">
        <v>1011</v>
      </c>
      <c r="G191" s="9">
        <v>1</v>
      </c>
      <c r="H191" s="11">
        <v>12</v>
      </c>
      <c r="I191" s="13">
        <v>3.44</v>
      </c>
      <c r="J191" t="s">
        <v>1211</v>
      </c>
      <c r="K191" t="s">
        <v>2519</v>
      </c>
      <c r="L191" s="7" t="s">
        <v>1416</v>
      </c>
      <c r="M191" s="7" t="s">
        <v>1424</v>
      </c>
      <c r="N191" s="14">
        <f>Greenleaf[[#This Row],[Unit Price]]*Greenleaf[[#This Row],[Quantity Sold]]</f>
        <v>12</v>
      </c>
      <c r="O191" s="13">
        <f>Greenleaf[[#This Row],[Unit Cost]]*Greenleaf[[#This Row],[Quantity Sold]]</f>
        <v>3.44</v>
      </c>
      <c r="P191" s="13">
        <f>Greenleaf[[#This Row],[ Unit  price per quantity]]-Greenleaf[[#This Row],[ Unit cost per quantity]]</f>
        <v>8.56</v>
      </c>
    </row>
    <row r="192" spans="1:16" x14ac:dyDescent="0.3">
      <c r="A192" t="s">
        <v>1618</v>
      </c>
      <c r="B192" s="5">
        <v>45356</v>
      </c>
      <c r="C192" s="5" t="str">
        <f>TEXT(Greenleaf[[#This Row],[Order Date]],"MMM")</f>
        <v>Mar</v>
      </c>
      <c r="D192" s="5" t="str">
        <f>TEXT(Greenleaf[[#This Row],[Order Date]],"YYYY")</f>
        <v>2024</v>
      </c>
      <c r="E192" t="s">
        <v>2463</v>
      </c>
      <c r="F192" s="7" t="s">
        <v>1014</v>
      </c>
      <c r="G192" s="9">
        <v>7</v>
      </c>
      <c r="H192" s="11">
        <v>15</v>
      </c>
      <c r="I192" s="13">
        <v>5.35</v>
      </c>
      <c r="J192" t="s">
        <v>1057</v>
      </c>
      <c r="K192" t="s">
        <v>2528</v>
      </c>
      <c r="L192" s="7" t="s">
        <v>1414</v>
      </c>
      <c r="M192" s="7" t="s">
        <v>1418</v>
      </c>
      <c r="N192" s="14">
        <f>Greenleaf[[#This Row],[Unit Price]]*Greenleaf[[#This Row],[Quantity Sold]]</f>
        <v>105</v>
      </c>
      <c r="O192" s="13">
        <f>Greenleaf[[#This Row],[Unit Cost]]*Greenleaf[[#This Row],[Quantity Sold]]</f>
        <v>37.449999999999996</v>
      </c>
      <c r="P192" s="13">
        <f>Greenleaf[[#This Row],[ Unit  price per quantity]]-Greenleaf[[#This Row],[ Unit cost per quantity]]</f>
        <v>67.550000000000011</v>
      </c>
    </row>
    <row r="193" spans="1:16" x14ac:dyDescent="0.3">
      <c r="A193" t="s">
        <v>1619</v>
      </c>
      <c r="B193" s="5">
        <v>45357</v>
      </c>
      <c r="C193" s="5" t="str">
        <f>TEXT(Greenleaf[[#This Row],[Order Date]],"MMM")</f>
        <v>Mar</v>
      </c>
      <c r="D193" s="5" t="str">
        <f>TEXT(Greenleaf[[#This Row],[Order Date]],"YYYY")</f>
        <v>2024</v>
      </c>
      <c r="E193" t="s">
        <v>2463</v>
      </c>
      <c r="F193" s="7" t="s">
        <v>1014</v>
      </c>
      <c r="G193" s="9">
        <v>7</v>
      </c>
      <c r="H193" s="11">
        <v>15</v>
      </c>
      <c r="I193" s="13">
        <v>5.0999999999999996</v>
      </c>
      <c r="J193" t="s">
        <v>1054</v>
      </c>
      <c r="K193" t="s">
        <v>2552</v>
      </c>
      <c r="L193" s="7" t="s">
        <v>1414</v>
      </c>
      <c r="M193" s="7" t="s">
        <v>1422</v>
      </c>
      <c r="N193" s="14">
        <f>Greenleaf[[#This Row],[Unit Price]]*Greenleaf[[#This Row],[Quantity Sold]]</f>
        <v>105</v>
      </c>
      <c r="O193" s="13">
        <f>Greenleaf[[#This Row],[Unit Cost]]*Greenleaf[[#This Row],[Quantity Sold]]</f>
        <v>35.699999999999996</v>
      </c>
      <c r="P193" s="13">
        <f>Greenleaf[[#This Row],[ Unit  price per quantity]]-Greenleaf[[#This Row],[ Unit cost per quantity]]</f>
        <v>69.300000000000011</v>
      </c>
    </row>
    <row r="194" spans="1:16" x14ac:dyDescent="0.3">
      <c r="A194" t="s">
        <v>1620</v>
      </c>
      <c r="B194" s="5">
        <v>45357</v>
      </c>
      <c r="C194" s="5" t="str">
        <f>TEXT(Greenleaf[[#This Row],[Order Date]],"MMM")</f>
        <v>Mar</v>
      </c>
      <c r="D194" s="5" t="str">
        <f>TEXT(Greenleaf[[#This Row],[Order Date]],"YYYY")</f>
        <v>2024</v>
      </c>
      <c r="E194" t="s">
        <v>2461</v>
      </c>
      <c r="F194" s="7" t="s">
        <v>1011</v>
      </c>
      <c r="G194" s="9">
        <v>2</v>
      </c>
      <c r="H194" s="11">
        <v>12</v>
      </c>
      <c r="I194" s="13">
        <v>4.1100000000000003</v>
      </c>
      <c r="J194" t="s">
        <v>1055</v>
      </c>
      <c r="K194" t="s">
        <v>2553</v>
      </c>
      <c r="L194" s="7" t="s">
        <v>1416</v>
      </c>
      <c r="M194" s="7" t="s">
        <v>1420</v>
      </c>
      <c r="N194" s="14">
        <f>Greenleaf[[#This Row],[Unit Price]]*Greenleaf[[#This Row],[Quantity Sold]]</f>
        <v>24</v>
      </c>
      <c r="O194" s="13">
        <f>Greenleaf[[#This Row],[Unit Cost]]*Greenleaf[[#This Row],[Quantity Sold]]</f>
        <v>8.2200000000000006</v>
      </c>
      <c r="P194" s="13">
        <f>Greenleaf[[#This Row],[ Unit  price per quantity]]-Greenleaf[[#This Row],[ Unit cost per quantity]]</f>
        <v>15.78</v>
      </c>
    </row>
    <row r="195" spans="1:16" x14ac:dyDescent="0.3">
      <c r="A195" t="s">
        <v>1621</v>
      </c>
      <c r="B195" s="5">
        <v>45357</v>
      </c>
      <c r="C195" s="5" t="str">
        <f>TEXT(Greenleaf[[#This Row],[Order Date]],"MMM")</f>
        <v>Mar</v>
      </c>
      <c r="D195" s="5" t="str">
        <f>TEXT(Greenleaf[[#This Row],[Order Date]],"YYYY")</f>
        <v>2024</v>
      </c>
      <c r="E195" t="s">
        <v>2460</v>
      </c>
      <c r="F195" s="7" t="s">
        <v>1015</v>
      </c>
      <c r="G195" s="9">
        <v>3</v>
      </c>
      <c r="H195" s="11">
        <v>10</v>
      </c>
      <c r="I195" s="13">
        <v>3.11</v>
      </c>
      <c r="J195" t="s">
        <v>1128</v>
      </c>
      <c r="K195" t="s">
        <v>2523</v>
      </c>
      <c r="L195" s="7" t="s">
        <v>1414</v>
      </c>
      <c r="M195" s="7" t="s">
        <v>1420</v>
      </c>
      <c r="N195" s="14">
        <f>Greenleaf[[#This Row],[Unit Price]]*Greenleaf[[#This Row],[Quantity Sold]]</f>
        <v>30</v>
      </c>
      <c r="O195" s="13">
        <f>Greenleaf[[#This Row],[Unit Cost]]*Greenleaf[[#This Row],[Quantity Sold]]</f>
        <v>9.33</v>
      </c>
      <c r="P195" s="13">
        <f>Greenleaf[[#This Row],[ Unit  price per quantity]]-Greenleaf[[#This Row],[ Unit cost per quantity]]</f>
        <v>20.67</v>
      </c>
    </row>
    <row r="196" spans="1:16" x14ac:dyDescent="0.3">
      <c r="A196" t="s">
        <v>1622</v>
      </c>
      <c r="B196" s="5">
        <v>45357</v>
      </c>
      <c r="C196" s="5" t="str">
        <f>TEXT(Greenleaf[[#This Row],[Order Date]],"MMM")</f>
        <v>Mar</v>
      </c>
      <c r="D196" s="5" t="str">
        <f>TEXT(Greenleaf[[#This Row],[Order Date]],"YYYY")</f>
        <v>2024</v>
      </c>
      <c r="E196" t="s">
        <v>2460</v>
      </c>
      <c r="F196" s="7" t="s">
        <v>1015</v>
      </c>
      <c r="G196" s="9">
        <v>5</v>
      </c>
      <c r="H196" s="11">
        <v>10</v>
      </c>
      <c r="I196" s="13">
        <v>2.19</v>
      </c>
      <c r="J196" t="s">
        <v>1180</v>
      </c>
      <c r="K196" t="s">
        <v>2554</v>
      </c>
      <c r="L196" s="7" t="s">
        <v>1415</v>
      </c>
      <c r="M196" s="7" t="s">
        <v>1422</v>
      </c>
      <c r="N196" s="14">
        <f>Greenleaf[[#This Row],[Unit Price]]*Greenleaf[[#This Row],[Quantity Sold]]</f>
        <v>50</v>
      </c>
      <c r="O196" s="13">
        <f>Greenleaf[[#This Row],[Unit Cost]]*Greenleaf[[#This Row],[Quantity Sold]]</f>
        <v>10.95</v>
      </c>
      <c r="P196" s="13">
        <f>Greenleaf[[#This Row],[ Unit  price per quantity]]-Greenleaf[[#This Row],[ Unit cost per quantity]]</f>
        <v>39.049999999999997</v>
      </c>
    </row>
    <row r="197" spans="1:16" x14ac:dyDescent="0.3">
      <c r="A197" t="s">
        <v>1623</v>
      </c>
      <c r="B197" s="5">
        <v>45357</v>
      </c>
      <c r="C197" s="5" t="str">
        <f>TEXT(Greenleaf[[#This Row],[Order Date]],"MMM")</f>
        <v>Mar</v>
      </c>
      <c r="D197" s="5" t="str">
        <f>TEXT(Greenleaf[[#This Row],[Order Date]],"YYYY")</f>
        <v>2024</v>
      </c>
      <c r="E197" t="s">
        <v>2461</v>
      </c>
      <c r="F197" s="7" t="s">
        <v>1011</v>
      </c>
      <c r="G197" s="9">
        <v>7</v>
      </c>
      <c r="H197" s="11">
        <v>12</v>
      </c>
      <c r="I197" s="13">
        <v>3.6</v>
      </c>
      <c r="J197" t="s">
        <v>1030</v>
      </c>
      <c r="K197" t="s">
        <v>2496</v>
      </c>
      <c r="L197" s="7" t="s">
        <v>1416</v>
      </c>
      <c r="M197" s="7" t="s">
        <v>1420</v>
      </c>
      <c r="N197" s="14">
        <f>Greenleaf[[#This Row],[Unit Price]]*Greenleaf[[#This Row],[Quantity Sold]]</f>
        <v>84</v>
      </c>
      <c r="O197" s="13">
        <f>Greenleaf[[#This Row],[Unit Cost]]*Greenleaf[[#This Row],[Quantity Sold]]</f>
        <v>25.2</v>
      </c>
      <c r="P197" s="13">
        <f>Greenleaf[[#This Row],[ Unit  price per quantity]]-Greenleaf[[#This Row],[ Unit cost per quantity]]</f>
        <v>58.8</v>
      </c>
    </row>
    <row r="198" spans="1:16" x14ac:dyDescent="0.3">
      <c r="A198" t="s">
        <v>1624</v>
      </c>
      <c r="B198" s="5">
        <v>45357</v>
      </c>
      <c r="C198" s="5" t="str">
        <f>TEXT(Greenleaf[[#This Row],[Order Date]],"MMM")</f>
        <v>Mar</v>
      </c>
      <c r="D198" s="5" t="str">
        <f>TEXT(Greenleaf[[#This Row],[Order Date]],"YYYY")</f>
        <v>2024</v>
      </c>
      <c r="E198" t="s">
        <v>2460</v>
      </c>
      <c r="F198" s="7" t="s">
        <v>1015</v>
      </c>
      <c r="G198" s="9">
        <v>2</v>
      </c>
      <c r="H198" s="11">
        <v>10</v>
      </c>
      <c r="I198" s="13">
        <v>3.92</v>
      </c>
      <c r="J198" t="s">
        <v>1126</v>
      </c>
      <c r="K198" t="s">
        <v>2499</v>
      </c>
      <c r="L198" s="7" t="s">
        <v>1414</v>
      </c>
      <c r="M198" s="7" t="s">
        <v>1427</v>
      </c>
      <c r="N198" s="14">
        <f>Greenleaf[[#This Row],[Unit Price]]*Greenleaf[[#This Row],[Quantity Sold]]</f>
        <v>20</v>
      </c>
      <c r="O198" s="13">
        <f>Greenleaf[[#This Row],[Unit Cost]]*Greenleaf[[#This Row],[Quantity Sold]]</f>
        <v>7.84</v>
      </c>
      <c r="P198" s="13">
        <f>Greenleaf[[#This Row],[ Unit  price per quantity]]-Greenleaf[[#This Row],[ Unit cost per quantity]]</f>
        <v>12.16</v>
      </c>
    </row>
    <row r="199" spans="1:16" x14ac:dyDescent="0.3">
      <c r="A199" t="s">
        <v>1625</v>
      </c>
      <c r="B199" s="5">
        <v>45357</v>
      </c>
      <c r="C199" s="5" t="str">
        <f>TEXT(Greenleaf[[#This Row],[Order Date]],"MMM")</f>
        <v>Mar</v>
      </c>
      <c r="D199" s="5" t="str">
        <f>TEXT(Greenleaf[[#This Row],[Order Date]],"YYYY")</f>
        <v>2024</v>
      </c>
      <c r="E199" t="s">
        <v>2462</v>
      </c>
      <c r="F199" s="7" t="s">
        <v>1013</v>
      </c>
      <c r="G199" s="9">
        <v>10</v>
      </c>
      <c r="H199" s="11">
        <v>25</v>
      </c>
      <c r="I199" s="13">
        <v>6.02</v>
      </c>
      <c r="J199" t="s">
        <v>1193</v>
      </c>
      <c r="K199" t="s">
        <v>2478</v>
      </c>
      <c r="L199" s="7" t="s">
        <v>1417</v>
      </c>
      <c r="M199" s="7" t="s">
        <v>1424</v>
      </c>
      <c r="N199" s="14">
        <f>Greenleaf[[#This Row],[Unit Price]]*Greenleaf[[#This Row],[Quantity Sold]]</f>
        <v>250</v>
      </c>
      <c r="O199" s="13">
        <f>Greenleaf[[#This Row],[Unit Cost]]*Greenleaf[[#This Row],[Quantity Sold]]</f>
        <v>60.199999999999996</v>
      </c>
      <c r="P199" s="13">
        <f>Greenleaf[[#This Row],[ Unit  price per quantity]]-Greenleaf[[#This Row],[ Unit cost per quantity]]</f>
        <v>189.8</v>
      </c>
    </row>
    <row r="200" spans="1:16" x14ac:dyDescent="0.3">
      <c r="A200" t="s">
        <v>1626</v>
      </c>
      <c r="B200" s="5">
        <v>45358</v>
      </c>
      <c r="C200" s="5" t="str">
        <f>TEXT(Greenleaf[[#This Row],[Order Date]],"MMM")</f>
        <v>Mar</v>
      </c>
      <c r="D200" s="5" t="str">
        <f>TEXT(Greenleaf[[#This Row],[Order Date]],"YYYY")</f>
        <v>2024</v>
      </c>
      <c r="E200" t="s">
        <v>2462</v>
      </c>
      <c r="F200" s="7" t="s">
        <v>1013</v>
      </c>
      <c r="G200" s="9">
        <v>2</v>
      </c>
      <c r="H200" s="11">
        <v>25</v>
      </c>
      <c r="I200" s="13">
        <v>5.62</v>
      </c>
      <c r="J200" t="s">
        <v>1028</v>
      </c>
      <c r="K200" t="s">
        <v>2555</v>
      </c>
      <c r="L200" s="7" t="s">
        <v>1416</v>
      </c>
      <c r="M200" s="7" t="s">
        <v>1418</v>
      </c>
      <c r="N200" s="14">
        <f>Greenleaf[[#This Row],[Unit Price]]*Greenleaf[[#This Row],[Quantity Sold]]</f>
        <v>50</v>
      </c>
      <c r="O200" s="13">
        <f>Greenleaf[[#This Row],[Unit Cost]]*Greenleaf[[#This Row],[Quantity Sold]]</f>
        <v>11.24</v>
      </c>
      <c r="P200" s="13">
        <f>Greenleaf[[#This Row],[ Unit  price per quantity]]-Greenleaf[[#This Row],[ Unit cost per quantity]]</f>
        <v>38.76</v>
      </c>
    </row>
    <row r="201" spans="1:16" x14ac:dyDescent="0.3">
      <c r="A201" t="s">
        <v>1627</v>
      </c>
      <c r="B201" s="5">
        <v>45358</v>
      </c>
      <c r="C201" s="5" t="str">
        <f>TEXT(Greenleaf[[#This Row],[Order Date]],"MMM")</f>
        <v>Mar</v>
      </c>
      <c r="D201" s="5" t="str">
        <f>TEXT(Greenleaf[[#This Row],[Order Date]],"YYYY")</f>
        <v>2024</v>
      </c>
      <c r="E201" t="s">
        <v>2461</v>
      </c>
      <c r="F201" s="7" t="s">
        <v>1011</v>
      </c>
      <c r="G201" s="9">
        <v>7</v>
      </c>
      <c r="H201" s="11">
        <v>12</v>
      </c>
      <c r="I201" s="13">
        <v>4.74</v>
      </c>
      <c r="J201" t="s">
        <v>1093</v>
      </c>
      <c r="K201" t="s">
        <v>2527</v>
      </c>
      <c r="L201" s="7" t="s">
        <v>1416</v>
      </c>
      <c r="M201" s="7" t="s">
        <v>1427</v>
      </c>
      <c r="N201" s="14">
        <f>Greenleaf[[#This Row],[Unit Price]]*Greenleaf[[#This Row],[Quantity Sold]]</f>
        <v>84</v>
      </c>
      <c r="O201" s="13">
        <f>Greenleaf[[#This Row],[Unit Cost]]*Greenleaf[[#This Row],[Quantity Sold]]</f>
        <v>33.18</v>
      </c>
      <c r="P201" s="13">
        <f>Greenleaf[[#This Row],[ Unit  price per quantity]]-Greenleaf[[#This Row],[ Unit cost per quantity]]</f>
        <v>50.82</v>
      </c>
    </row>
    <row r="202" spans="1:16" x14ac:dyDescent="0.3">
      <c r="A202" t="s">
        <v>1628</v>
      </c>
      <c r="B202" s="5">
        <v>45359</v>
      </c>
      <c r="C202" s="5" t="str">
        <f>TEXT(Greenleaf[[#This Row],[Order Date]],"MMM")</f>
        <v>Mar</v>
      </c>
      <c r="D202" s="5" t="str">
        <f>TEXT(Greenleaf[[#This Row],[Order Date]],"YYYY")</f>
        <v>2024</v>
      </c>
      <c r="E202" t="s">
        <v>2462</v>
      </c>
      <c r="F202" s="7" t="s">
        <v>1013</v>
      </c>
      <c r="G202" s="9">
        <v>3</v>
      </c>
      <c r="H202" s="11">
        <v>25</v>
      </c>
      <c r="I202" s="13">
        <v>8.43</v>
      </c>
      <c r="J202" t="s">
        <v>1032</v>
      </c>
      <c r="K202" t="s">
        <v>2556</v>
      </c>
      <c r="L202" s="7" t="s">
        <v>1416</v>
      </c>
      <c r="M202" s="7" t="s">
        <v>1423</v>
      </c>
      <c r="N202" s="14">
        <f>Greenleaf[[#This Row],[Unit Price]]*Greenleaf[[#This Row],[Quantity Sold]]</f>
        <v>75</v>
      </c>
      <c r="O202" s="13">
        <f>Greenleaf[[#This Row],[Unit Cost]]*Greenleaf[[#This Row],[Quantity Sold]]</f>
        <v>25.29</v>
      </c>
      <c r="P202" s="13">
        <f>Greenleaf[[#This Row],[ Unit  price per quantity]]-Greenleaf[[#This Row],[ Unit cost per quantity]]</f>
        <v>49.71</v>
      </c>
    </row>
    <row r="203" spans="1:16" x14ac:dyDescent="0.3">
      <c r="A203" t="s">
        <v>1629</v>
      </c>
      <c r="B203" s="5">
        <v>45359</v>
      </c>
      <c r="C203" s="5" t="str">
        <f>TEXT(Greenleaf[[#This Row],[Order Date]],"MMM")</f>
        <v>Mar</v>
      </c>
      <c r="D203" s="5" t="str">
        <f>TEXT(Greenleaf[[#This Row],[Order Date]],"YYYY")</f>
        <v>2024</v>
      </c>
      <c r="E203" t="s">
        <v>2464</v>
      </c>
      <c r="F203" s="7" t="s">
        <v>1012</v>
      </c>
      <c r="G203" s="9">
        <v>10</v>
      </c>
      <c r="H203" s="11">
        <v>40</v>
      </c>
      <c r="I203" s="13">
        <v>14.31</v>
      </c>
      <c r="J203" t="s">
        <v>1094</v>
      </c>
      <c r="K203" t="s">
        <v>2548</v>
      </c>
      <c r="L203" s="7" t="s">
        <v>1414</v>
      </c>
      <c r="M203" s="7" t="s">
        <v>1419</v>
      </c>
      <c r="N203" s="14">
        <f>Greenleaf[[#This Row],[Unit Price]]*Greenleaf[[#This Row],[Quantity Sold]]</f>
        <v>400</v>
      </c>
      <c r="O203" s="13">
        <f>Greenleaf[[#This Row],[Unit Cost]]*Greenleaf[[#This Row],[Quantity Sold]]</f>
        <v>143.1</v>
      </c>
      <c r="P203" s="13">
        <f>Greenleaf[[#This Row],[ Unit  price per quantity]]-Greenleaf[[#This Row],[ Unit cost per quantity]]</f>
        <v>256.89999999999998</v>
      </c>
    </row>
    <row r="204" spans="1:16" x14ac:dyDescent="0.3">
      <c r="A204" t="s">
        <v>1630</v>
      </c>
      <c r="B204" s="5">
        <v>45359</v>
      </c>
      <c r="C204" s="5" t="str">
        <f>TEXT(Greenleaf[[#This Row],[Order Date]],"MMM")</f>
        <v>Mar</v>
      </c>
      <c r="D204" s="5" t="str">
        <f>TEXT(Greenleaf[[#This Row],[Order Date]],"YYYY")</f>
        <v>2024</v>
      </c>
      <c r="E204" t="s">
        <v>2460</v>
      </c>
      <c r="F204" s="7" t="s">
        <v>1015</v>
      </c>
      <c r="G204" s="9">
        <v>9</v>
      </c>
      <c r="H204" s="11">
        <v>10</v>
      </c>
      <c r="I204" s="13">
        <v>2.67</v>
      </c>
      <c r="J204" t="s">
        <v>1097</v>
      </c>
      <c r="K204" t="s">
        <v>2557</v>
      </c>
      <c r="L204" s="7" t="s">
        <v>1416</v>
      </c>
      <c r="M204" s="7" t="s">
        <v>1426</v>
      </c>
      <c r="N204" s="14">
        <f>Greenleaf[[#This Row],[Unit Price]]*Greenleaf[[#This Row],[Quantity Sold]]</f>
        <v>90</v>
      </c>
      <c r="O204" s="13">
        <f>Greenleaf[[#This Row],[Unit Cost]]*Greenleaf[[#This Row],[Quantity Sold]]</f>
        <v>24.03</v>
      </c>
      <c r="P204" s="13">
        <f>Greenleaf[[#This Row],[ Unit  price per quantity]]-Greenleaf[[#This Row],[ Unit cost per quantity]]</f>
        <v>65.97</v>
      </c>
    </row>
    <row r="205" spans="1:16" x14ac:dyDescent="0.3">
      <c r="A205" t="s">
        <v>1631</v>
      </c>
      <c r="B205" s="5">
        <v>45359</v>
      </c>
      <c r="C205" s="5" t="str">
        <f>TEXT(Greenleaf[[#This Row],[Order Date]],"MMM")</f>
        <v>Mar</v>
      </c>
      <c r="D205" s="5" t="str">
        <f>TEXT(Greenleaf[[#This Row],[Order Date]],"YYYY")</f>
        <v>2024</v>
      </c>
      <c r="E205" t="s">
        <v>2461</v>
      </c>
      <c r="F205" s="7" t="s">
        <v>1011</v>
      </c>
      <c r="G205" s="9">
        <v>4</v>
      </c>
      <c r="H205" s="11">
        <v>12</v>
      </c>
      <c r="I205" s="13">
        <v>2.87</v>
      </c>
      <c r="J205" t="s">
        <v>1154</v>
      </c>
      <c r="K205" t="s">
        <v>2490</v>
      </c>
      <c r="L205" s="7" t="s">
        <v>1414</v>
      </c>
      <c r="M205" s="7" t="s">
        <v>1418</v>
      </c>
      <c r="N205" s="14">
        <f>Greenleaf[[#This Row],[Unit Price]]*Greenleaf[[#This Row],[Quantity Sold]]</f>
        <v>48</v>
      </c>
      <c r="O205" s="13">
        <f>Greenleaf[[#This Row],[Unit Cost]]*Greenleaf[[#This Row],[Quantity Sold]]</f>
        <v>11.48</v>
      </c>
      <c r="P205" s="13">
        <f>Greenleaf[[#This Row],[ Unit  price per quantity]]-Greenleaf[[#This Row],[ Unit cost per quantity]]</f>
        <v>36.519999999999996</v>
      </c>
    </row>
    <row r="206" spans="1:16" x14ac:dyDescent="0.3">
      <c r="A206" t="s">
        <v>1632</v>
      </c>
      <c r="B206" s="5">
        <v>45359</v>
      </c>
      <c r="C206" s="5" t="str">
        <f>TEXT(Greenleaf[[#This Row],[Order Date]],"MMM")</f>
        <v>Mar</v>
      </c>
      <c r="D206" s="5" t="str">
        <f>TEXT(Greenleaf[[#This Row],[Order Date]],"YYYY")</f>
        <v>2024</v>
      </c>
      <c r="E206" t="s">
        <v>2462</v>
      </c>
      <c r="F206" s="7" t="s">
        <v>1013</v>
      </c>
      <c r="G206" s="9">
        <v>10</v>
      </c>
      <c r="H206" s="11">
        <v>25</v>
      </c>
      <c r="I206" s="13">
        <v>8.3699999999999992</v>
      </c>
      <c r="J206" t="s">
        <v>1168</v>
      </c>
      <c r="K206" t="s">
        <v>2485</v>
      </c>
      <c r="L206" s="7" t="s">
        <v>1414</v>
      </c>
      <c r="M206" s="7" t="s">
        <v>1421</v>
      </c>
      <c r="N206" s="14">
        <f>Greenleaf[[#This Row],[Unit Price]]*Greenleaf[[#This Row],[Quantity Sold]]</f>
        <v>250</v>
      </c>
      <c r="O206" s="13">
        <f>Greenleaf[[#This Row],[Unit Cost]]*Greenleaf[[#This Row],[Quantity Sold]]</f>
        <v>83.699999999999989</v>
      </c>
      <c r="P206" s="13">
        <f>Greenleaf[[#This Row],[ Unit  price per quantity]]-Greenleaf[[#This Row],[ Unit cost per quantity]]</f>
        <v>166.3</v>
      </c>
    </row>
    <row r="207" spans="1:16" x14ac:dyDescent="0.3">
      <c r="A207" t="s">
        <v>1633</v>
      </c>
      <c r="B207" s="5">
        <v>45359</v>
      </c>
      <c r="C207" s="5" t="str">
        <f>TEXT(Greenleaf[[#This Row],[Order Date]],"MMM")</f>
        <v>Mar</v>
      </c>
      <c r="D207" s="5" t="str">
        <f>TEXT(Greenleaf[[#This Row],[Order Date]],"YYYY")</f>
        <v>2024</v>
      </c>
      <c r="E207" t="s">
        <v>2464</v>
      </c>
      <c r="F207" s="7" t="s">
        <v>1012</v>
      </c>
      <c r="G207" s="9">
        <v>4</v>
      </c>
      <c r="H207" s="11">
        <v>40</v>
      </c>
      <c r="I207" s="13">
        <v>12.92</v>
      </c>
      <c r="J207" t="s">
        <v>1036</v>
      </c>
      <c r="K207" t="s">
        <v>2544</v>
      </c>
      <c r="L207" s="7" t="s">
        <v>1414</v>
      </c>
      <c r="M207" s="7" t="s">
        <v>1423</v>
      </c>
      <c r="N207" s="14">
        <f>Greenleaf[[#This Row],[Unit Price]]*Greenleaf[[#This Row],[Quantity Sold]]</f>
        <v>160</v>
      </c>
      <c r="O207" s="13">
        <f>Greenleaf[[#This Row],[Unit Cost]]*Greenleaf[[#This Row],[Quantity Sold]]</f>
        <v>51.68</v>
      </c>
      <c r="P207" s="13">
        <f>Greenleaf[[#This Row],[ Unit  price per quantity]]-Greenleaf[[#This Row],[ Unit cost per quantity]]</f>
        <v>108.32</v>
      </c>
    </row>
    <row r="208" spans="1:16" x14ac:dyDescent="0.3">
      <c r="A208" t="s">
        <v>1634</v>
      </c>
      <c r="B208" s="5">
        <v>45360</v>
      </c>
      <c r="C208" s="5" t="str">
        <f>TEXT(Greenleaf[[#This Row],[Order Date]],"MMM")</f>
        <v>Mar</v>
      </c>
      <c r="D208" s="5" t="str">
        <f>TEXT(Greenleaf[[#This Row],[Order Date]],"YYYY")</f>
        <v>2024</v>
      </c>
      <c r="E208" t="s">
        <v>2460</v>
      </c>
      <c r="F208" s="7" t="s">
        <v>1015</v>
      </c>
      <c r="G208" s="9">
        <v>6</v>
      </c>
      <c r="H208" s="11">
        <v>10</v>
      </c>
      <c r="I208" s="13">
        <v>3.16</v>
      </c>
      <c r="J208" t="s">
        <v>1143</v>
      </c>
      <c r="K208" t="s">
        <v>2537</v>
      </c>
      <c r="L208" s="7" t="s">
        <v>1414</v>
      </c>
      <c r="M208" s="7" t="s">
        <v>1426</v>
      </c>
      <c r="N208" s="14">
        <f>Greenleaf[[#This Row],[Unit Price]]*Greenleaf[[#This Row],[Quantity Sold]]</f>
        <v>60</v>
      </c>
      <c r="O208" s="13">
        <f>Greenleaf[[#This Row],[Unit Cost]]*Greenleaf[[#This Row],[Quantity Sold]]</f>
        <v>18.96</v>
      </c>
      <c r="P208" s="13">
        <f>Greenleaf[[#This Row],[ Unit  price per quantity]]-Greenleaf[[#This Row],[ Unit cost per quantity]]</f>
        <v>41.04</v>
      </c>
    </row>
    <row r="209" spans="1:16" x14ac:dyDescent="0.3">
      <c r="A209" t="s">
        <v>1635</v>
      </c>
      <c r="B209" s="5">
        <v>45360</v>
      </c>
      <c r="C209" s="5" t="str">
        <f>TEXT(Greenleaf[[#This Row],[Order Date]],"MMM")</f>
        <v>Mar</v>
      </c>
      <c r="D209" s="5" t="str">
        <f>TEXT(Greenleaf[[#This Row],[Order Date]],"YYYY")</f>
        <v>2024</v>
      </c>
      <c r="E209" t="s">
        <v>2460</v>
      </c>
      <c r="F209" s="7" t="s">
        <v>1015</v>
      </c>
      <c r="G209" s="9">
        <v>9</v>
      </c>
      <c r="H209" s="11">
        <v>10</v>
      </c>
      <c r="I209" s="13">
        <v>2.2999999999999998</v>
      </c>
      <c r="J209" t="s">
        <v>1108</v>
      </c>
      <c r="K209" t="s">
        <v>2549</v>
      </c>
      <c r="L209" s="7" t="s">
        <v>1414</v>
      </c>
      <c r="M209" s="7" t="s">
        <v>1418</v>
      </c>
      <c r="N209" s="14">
        <f>Greenleaf[[#This Row],[Unit Price]]*Greenleaf[[#This Row],[Quantity Sold]]</f>
        <v>90</v>
      </c>
      <c r="O209" s="13">
        <f>Greenleaf[[#This Row],[Unit Cost]]*Greenleaf[[#This Row],[Quantity Sold]]</f>
        <v>20.7</v>
      </c>
      <c r="P209" s="13">
        <f>Greenleaf[[#This Row],[ Unit  price per quantity]]-Greenleaf[[#This Row],[ Unit cost per quantity]]</f>
        <v>69.3</v>
      </c>
    </row>
    <row r="210" spans="1:16" x14ac:dyDescent="0.3">
      <c r="A210" t="s">
        <v>1636</v>
      </c>
      <c r="B210" s="5">
        <v>45360</v>
      </c>
      <c r="C210" s="5" t="str">
        <f>TEXT(Greenleaf[[#This Row],[Order Date]],"MMM")</f>
        <v>Mar</v>
      </c>
      <c r="D210" s="5" t="str">
        <f>TEXT(Greenleaf[[#This Row],[Order Date]],"YYYY")</f>
        <v>2024</v>
      </c>
      <c r="E210" t="s">
        <v>2462</v>
      </c>
      <c r="F210" s="7" t="s">
        <v>1013</v>
      </c>
      <c r="G210" s="9">
        <v>1</v>
      </c>
      <c r="H210" s="11">
        <v>25</v>
      </c>
      <c r="I210" s="13">
        <v>8.83</v>
      </c>
      <c r="J210" t="s">
        <v>1031</v>
      </c>
      <c r="K210" t="s">
        <v>2491</v>
      </c>
      <c r="L210" s="7" t="s">
        <v>1414</v>
      </c>
      <c r="M210" s="7" t="s">
        <v>1423</v>
      </c>
      <c r="N210" s="14">
        <f>Greenleaf[[#This Row],[Unit Price]]*Greenleaf[[#This Row],[Quantity Sold]]</f>
        <v>25</v>
      </c>
      <c r="O210" s="13">
        <f>Greenleaf[[#This Row],[Unit Cost]]*Greenleaf[[#This Row],[Quantity Sold]]</f>
        <v>8.83</v>
      </c>
      <c r="P210" s="13">
        <f>Greenleaf[[#This Row],[ Unit  price per quantity]]-Greenleaf[[#This Row],[ Unit cost per quantity]]</f>
        <v>16.170000000000002</v>
      </c>
    </row>
    <row r="211" spans="1:16" x14ac:dyDescent="0.3">
      <c r="A211" t="s">
        <v>1637</v>
      </c>
      <c r="B211" s="5">
        <v>45361</v>
      </c>
      <c r="C211" s="5" t="str">
        <f>TEXT(Greenleaf[[#This Row],[Order Date]],"MMM")</f>
        <v>Mar</v>
      </c>
      <c r="D211" s="5" t="str">
        <f>TEXT(Greenleaf[[#This Row],[Order Date]],"YYYY")</f>
        <v>2024</v>
      </c>
      <c r="E211" t="s">
        <v>2463</v>
      </c>
      <c r="F211" s="7" t="s">
        <v>1014</v>
      </c>
      <c r="G211" s="9">
        <v>9</v>
      </c>
      <c r="H211" s="11">
        <v>15</v>
      </c>
      <c r="I211" s="13">
        <v>5.95</v>
      </c>
      <c r="J211" t="s">
        <v>1080</v>
      </c>
      <c r="K211" t="s">
        <v>2470</v>
      </c>
      <c r="L211" s="7" t="s">
        <v>1416</v>
      </c>
      <c r="M211" s="7" t="s">
        <v>1418</v>
      </c>
      <c r="N211" s="14">
        <f>Greenleaf[[#This Row],[Unit Price]]*Greenleaf[[#This Row],[Quantity Sold]]</f>
        <v>135</v>
      </c>
      <c r="O211" s="13">
        <f>Greenleaf[[#This Row],[Unit Cost]]*Greenleaf[[#This Row],[Quantity Sold]]</f>
        <v>53.550000000000004</v>
      </c>
      <c r="P211" s="13">
        <f>Greenleaf[[#This Row],[ Unit  price per quantity]]-Greenleaf[[#This Row],[ Unit cost per quantity]]</f>
        <v>81.449999999999989</v>
      </c>
    </row>
    <row r="212" spans="1:16" x14ac:dyDescent="0.3">
      <c r="A212" t="s">
        <v>1638</v>
      </c>
      <c r="B212" s="5">
        <v>45361</v>
      </c>
      <c r="C212" s="5" t="str">
        <f>TEXT(Greenleaf[[#This Row],[Order Date]],"MMM")</f>
        <v>Mar</v>
      </c>
      <c r="D212" s="5" t="str">
        <f>TEXT(Greenleaf[[#This Row],[Order Date]],"YYYY")</f>
        <v>2024</v>
      </c>
      <c r="E212" t="s">
        <v>2464</v>
      </c>
      <c r="F212" s="7" t="s">
        <v>1012</v>
      </c>
      <c r="G212" s="9">
        <v>2</v>
      </c>
      <c r="H212" s="11">
        <v>40</v>
      </c>
      <c r="I212" s="13">
        <v>12.52</v>
      </c>
      <c r="J212" t="s">
        <v>1042</v>
      </c>
      <c r="K212" t="s">
        <v>2544</v>
      </c>
      <c r="L212" s="7" t="s">
        <v>1414</v>
      </c>
      <c r="M212" s="7" t="s">
        <v>1425</v>
      </c>
      <c r="N212" s="14">
        <f>Greenleaf[[#This Row],[Unit Price]]*Greenleaf[[#This Row],[Quantity Sold]]</f>
        <v>80</v>
      </c>
      <c r="O212" s="13">
        <f>Greenleaf[[#This Row],[Unit Cost]]*Greenleaf[[#This Row],[Quantity Sold]]</f>
        <v>25.04</v>
      </c>
      <c r="P212" s="13">
        <f>Greenleaf[[#This Row],[ Unit  price per quantity]]-Greenleaf[[#This Row],[ Unit cost per quantity]]</f>
        <v>54.96</v>
      </c>
    </row>
    <row r="213" spans="1:16" x14ac:dyDescent="0.3">
      <c r="A213" t="s">
        <v>1639</v>
      </c>
      <c r="B213" s="5">
        <v>45361</v>
      </c>
      <c r="C213" s="5" t="str">
        <f>TEXT(Greenleaf[[#This Row],[Order Date]],"MMM")</f>
        <v>Mar</v>
      </c>
      <c r="D213" s="5" t="str">
        <f>TEXT(Greenleaf[[#This Row],[Order Date]],"YYYY")</f>
        <v>2024</v>
      </c>
      <c r="E213" t="s">
        <v>2464</v>
      </c>
      <c r="F213" s="7" t="s">
        <v>1012</v>
      </c>
      <c r="G213" s="9">
        <v>8</v>
      </c>
      <c r="H213" s="11">
        <v>40</v>
      </c>
      <c r="I213" s="13">
        <v>12.66</v>
      </c>
      <c r="J213" t="s">
        <v>1183</v>
      </c>
      <c r="K213" t="s">
        <v>2501</v>
      </c>
      <c r="L213" s="7" t="s">
        <v>1414</v>
      </c>
      <c r="M213" s="7" t="s">
        <v>1420</v>
      </c>
      <c r="N213" s="14">
        <f>Greenleaf[[#This Row],[Unit Price]]*Greenleaf[[#This Row],[Quantity Sold]]</f>
        <v>320</v>
      </c>
      <c r="O213" s="13">
        <f>Greenleaf[[#This Row],[Unit Cost]]*Greenleaf[[#This Row],[Quantity Sold]]</f>
        <v>101.28</v>
      </c>
      <c r="P213" s="13">
        <f>Greenleaf[[#This Row],[ Unit  price per quantity]]-Greenleaf[[#This Row],[ Unit cost per quantity]]</f>
        <v>218.72</v>
      </c>
    </row>
    <row r="214" spans="1:16" x14ac:dyDescent="0.3">
      <c r="A214" t="s">
        <v>1640</v>
      </c>
      <c r="B214" s="5">
        <v>45361</v>
      </c>
      <c r="C214" s="5" t="str">
        <f>TEXT(Greenleaf[[#This Row],[Order Date]],"MMM")</f>
        <v>Mar</v>
      </c>
      <c r="D214" s="5" t="str">
        <f>TEXT(Greenleaf[[#This Row],[Order Date]],"YYYY")</f>
        <v>2024</v>
      </c>
      <c r="E214" t="s">
        <v>2462</v>
      </c>
      <c r="F214" s="7" t="s">
        <v>1013</v>
      </c>
      <c r="G214" s="9">
        <v>7</v>
      </c>
      <c r="H214" s="11">
        <v>25</v>
      </c>
      <c r="I214" s="13">
        <v>7.98</v>
      </c>
      <c r="J214" t="s">
        <v>1053</v>
      </c>
      <c r="K214" t="s">
        <v>2558</v>
      </c>
      <c r="L214" s="7" t="s">
        <v>1417</v>
      </c>
      <c r="M214" s="7" t="s">
        <v>1423</v>
      </c>
      <c r="N214" s="14">
        <f>Greenleaf[[#This Row],[Unit Price]]*Greenleaf[[#This Row],[Quantity Sold]]</f>
        <v>175</v>
      </c>
      <c r="O214" s="13">
        <f>Greenleaf[[#This Row],[Unit Cost]]*Greenleaf[[#This Row],[Quantity Sold]]</f>
        <v>55.86</v>
      </c>
      <c r="P214" s="13">
        <f>Greenleaf[[#This Row],[ Unit  price per quantity]]-Greenleaf[[#This Row],[ Unit cost per quantity]]</f>
        <v>119.14</v>
      </c>
    </row>
    <row r="215" spans="1:16" x14ac:dyDescent="0.3">
      <c r="A215" t="s">
        <v>1641</v>
      </c>
      <c r="B215" s="5">
        <v>45361</v>
      </c>
      <c r="C215" s="5" t="str">
        <f>TEXT(Greenleaf[[#This Row],[Order Date]],"MMM")</f>
        <v>Mar</v>
      </c>
      <c r="D215" s="5" t="str">
        <f>TEXT(Greenleaf[[#This Row],[Order Date]],"YYYY")</f>
        <v>2024</v>
      </c>
      <c r="E215" t="s">
        <v>2464</v>
      </c>
      <c r="F215" s="7" t="s">
        <v>1012</v>
      </c>
      <c r="G215" s="9">
        <v>7</v>
      </c>
      <c r="H215" s="11">
        <v>40</v>
      </c>
      <c r="I215" s="13">
        <v>8.81</v>
      </c>
      <c r="J215" t="s">
        <v>1143</v>
      </c>
      <c r="K215" t="s">
        <v>2537</v>
      </c>
      <c r="L215" s="7" t="s">
        <v>1414</v>
      </c>
      <c r="M215" s="7" t="s">
        <v>1418</v>
      </c>
      <c r="N215" s="14">
        <f>Greenleaf[[#This Row],[Unit Price]]*Greenleaf[[#This Row],[Quantity Sold]]</f>
        <v>280</v>
      </c>
      <c r="O215" s="13">
        <f>Greenleaf[[#This Row],[Unit Cost]]*Greenleaf[[#This Row],[Quantity Sold]]</f>
        <v>61.67</v>
      </c>
      <c r="P215" s="13">
        <f>Greenleaf[[#This Row],[ Unit  price per quantity]]-Greenleaf[[#This Row],[ Unit cost per quantity]]</f>
        <v>218.32999999999998</v>
      </c>
    </row>
    <row r="216" spans="1:16" x14ac:dyDescent="0.3">
      <c r="A216" t="s">
        <v>1642</v>
      </c>
      <c r="B216" s="5">
        <v>45361</v>
      </c>
      <c r="C216" s="5" t="str">
        <f>TEXT(Greenleaf[[#This Row],[Order Date]],"MMM")</f>
        <v>Mar</v>
      </c>
      <c r="D216" s="5" t="str">
        <f>TEXT(Greenleaf[[#This Row],[Order Date]],"YYYY")</f>
        <v>2024</v>
      </c>
      <c r="E216" t="s">
        <v>2463</v>
      </c>
      <c r="F216" s="7" t="s">
        <v>1014</v>
      </c>
      <c r="G216" s="9">
        <v>5</v>
      </c>
      <c r="H216" s="11">
        <v>15</v>
      </c>
      <c r="I216" s="13">
        <v>5.82</v>
      </c>
      <c r="J216" t="s">
        <v>1200</v>
      </c>
      <c r="K216" t="s">
        <v>2559</v>
      </c>
      <c r="L216" s="7" t="s">
        <v>1414</v>
      </c>
      <c r="M216" s="7" t="s">
        <v>1425</v>
      </c>
      <c r="N216" s="14">
        <f>Greenleaf[[#This Row],[Unit Price]]*Greenleaf[[#This Row],[Quantity Sold]]</f>
        <v>75</v>
      </c>
      <c r="O216" s="13">
        <f>Greenleaf[[#This Row],[Unit Cost]]*Greenleaf[[#This Row],[Quantity Sold]]</f>
        <v>29.1</v>
      </c>
      <c r="P216" s="13">
        <f>Greenleaf[[#This Row],[ Unit  price per quantity]]-Greenleaf[[#This Row],[ Unit cost per quantity]]</f>
        <v>45.9</v>
      </c>
    </row>
    <row r="217" spans="1:16" x14ac:dyDescent="0.3">
      <c r="A217" t="s">
        <v>1643</v>
      </c>
      <c r="B217" s="5">
        <v>45362</v>
      </c>
      <c r="C217" s="5" t="str">
        <f>TEXT(Greenleaf[[#This Row],[Order Date]],"MMM")</f>
        <v>Mar</v>
      </c>
      <c r="D217" s="5" t="str">
        <f>TEXT(Greenleaf[[#This Row],[Order Date]],"YYYY")</f>
        <v>2024</v>
      </c>
      <c r="E217" t="s">
        <v>2460</v>
      </c>
      <c r="F217" s="7" t="s">
        <v>1015</v>
      </c>
      <c r="G217" s="9">
        <v>8</v>
      </c>
      <c r="H217" s="11">
        <v>10</v>
      </c>
      <c r="I217" s="13">
        <v>2.13</v>
      </c>
      <c r="J217" t="s">
        <v>1109</v>
      </c>
      <c r="K217" t="s">
        <v>2560</v>
      </c>
      <c r="L217" s="7" t="s">
        <v>1415</v>
      </c>
      <c r="M217" s="7" t="s">
        <v>1419</v>
      </c>
      <c r="N217" s="14">
        <f>Greenleaf[[#This Row],[Unit Price]]*Greenleaf[[#This Row],[Quantity Sold]]</f>
        <v>80</v>
      </c>
      <c r="O217" s="13">
        <f>Greenleaf[[#This Row],[Unit Cost]]*Greenleaf[[#This Row],[Quantity Sold]]</f>
        <v>17.04</v>
      </c>
      <c r="P217" s="13">
        <f>Greenleaf[[#This Row],[ Unit  price per quantity]]-Greenleaf[[#This Row],[ Unit cost per quantity]]</f>
        <v>62.96</v>
      </c>
    </row>
    <row r="218" spans="1:16" x14ac:dyDescent="0.3">
      <c r="A218" t="s">
        <v>1644</v>
      </c>
      <c r="B218" s="5">
        <v>45362</v>
      </c>
      <c r="C218" s="5" t="str">
        <f>TEXT(Greenleaf[[#This Row],[Order Date]],"MMM")</f>
        <v>Mar</v>
      </c>
      <c r="D218" s="5" t="str">
        <f>TEXT(Greenleaf[[#This Row],[Order Date]],"YYYY")</f>
        <v>2024</v>
      </c>
      <c r="E218" t="s">
        <v>2461</v>
      </c>
      <c r="F218" s="7" t="s">
        <v>1011</v>
      </c>
      <c r="G218" s="9">
        <v>2</v>
      </c>
      <c r="H218" s="11">
        <v>12</v>
      </c>
      <c r="I218" s="13">
        <v>3.59</v>
      </c>
      <c r="J218" t="s">
        <v>1027</v>
      </c>
      <c r="K218" t="s">
        <v>2561</v>
      </c>
      <c r="L218" s="7" t="s">
        <v>1415</v>
      </c>
      <c r="M218" s="7" t="s">
        <v>1419</v>
      </c>
      <c r="N218" s="14">
        <f>Greenleaf[[#This Row],[Unit Price]]*Greenleaf[[#This Row],[Quantity Sold]]</f>
        <v>24</v>
      </c>
      <c r="O218" s="13">
        <f>Greenleaf[[#This Row],[Unit Cost]]*Greenleaf[[#This Row],[Quantity Sold]]</f>
        <v>7.18</v>
      </c>
      <c r="P218" s="13">
        <f>Greenleaf[[#This Row],[ Unit  price per quantity]]-Greenleaf[[#This Row],[ Unit cost per quantity]]</f>
        <v>16.82</v>
      </c>
    </row>
    <row r="219" spans="1:16" x14ac:dyDescent="0.3">
      <c r="A219" t="s">
        <v>1645</v>
      </c>
      <c r="B219" s="5">
        <v>45362</v>
      </c>
      <c r="C219" s="5" t="str">
        <f>TEXT(Greenleaf[[#This Row],[Order Date]],"MMM")</f>
        <v>Mar</v>
      </c>
      <c r="D219" s="5" t="str">
        <f>TEXT(Greenleaf[[#This Row],[Order Date]],"YYYY")</f>
        <v>2024</v>
      </c>
      <c r="E219" t="s">
        <v>2460</v>
      </c>
      <c r="F219" s="7" t="s">
        <v>1015</v>
      </c>
      <c r="G219" s="9">
        <v>5</v>
      </c>
      <c r="H219" s="11">
        <v>10</v>
      </c>
      <c r="I219" s="13">
        <v>2.5099999999999998</v>
      </c>
      <c r="J219" t="s">
        <v>1046</v>
      </c>
      <c r="K219" t="s">
        <v>2500</v>
      </c>
      <c r="L219" s="7" t="s">
        <v>1416</v>
      </c>
      <c r="M219" s="7" t="s">
        <v>1421</v>
      </c>
      <c r="N219" s="14">
        <f>Greenleaf[[#This Row],[Unit Price]]*Greenleaf[[#This Row],[Quantity Sold]]</f>
        <v>50</v>
      </c>
      <c r="O219" s="13">
        <f>Greenleaf[[#This Row],[Unit Cost]]*Greenleaf[[#This Row],[Quantity Sold]]</f>
        <v>12.549999999999999</v>
      </c>
      <c r="P219" s="13">
        <f>Greenleaf[[#This Row],[ Unit  price per quantity]]-Greenleaf[[#This Row],[ Unit cost per quantity]]</f>
        <v>37.450000000000003</v>
      </c>
    </row>
    <row r="220" spans="1:16" x14ac:dyDescent="0.3">
      <c r="A220" t="s">
        <v>1646</v>
      </c>
      <c r="B220" s="5">
        <v>45363</v>
      </c>
      <c r="C220" s="5" t="str">
        <f>TEXT(Greenleaf[[#This Row],[Order Date]],"MMM")</f>
        <v>Mar</v>
      </c>
      <c r="D220" s="5" t="str">
        <f>TEXT(Greenleaf[[#This Row],[Order Date]],"YYYY")</f>
        <v>2024</v>
      </c>
      <c r="E220" t="s">
        <v>2462</v>
      </c>
      <c r="F220" s="7" t="s">
        <v>1013</v>
      </c>
      <c r="G220" s="9">
        <v>4</v>
      </c>
      <c r="H220" s="11">
        <v>25</v>
      </c>
      <c r="I220" s="13">
        <v>8.09</v>
      </c>
      <c r="J220" t="s">
        <v>1081</v>
      </c>
      <c r="K220" t="s">
        <v>2541</v>
      </c>
      <c r="L220" s="7" t="s">
        <v>1417</v>
      </c>
      <c r="M220" s="7" t="s">
        <v>1423</v>
      </c>
      <c r="N220" s="14">
        <f>Greenleaf[[#This Row],[Unit Price]]*Greenleaf[[#This Row],[Quantity Sold]]</f>
        <v>100</v>
      </c>
      <c r="O220" s="13">
        <f>Greenleaf[[#This Row],[Unit Cost]]*Greenleaf[[#This Row],[Quantity Sold]]</f>
        <v>32.36</v>
      </c>
      <c r="P220" s="13">
        <f>Greenleaf[[#This Row],[ Unit  price per quantity]]-Greenleaf[[#This Row],[ Unit cost per quantity]]</f>
        <v>67.64</v>
      </c>
    </row>
    <row r="221" spans="1:16" x14ac:dyDescent="0.3">
      <c r="A221" t="s">
        <v>1647</v>
      </c>
      <c r="B221" s="5">
        <v>45364</v>
      </c>
      <c r="C221" s="5" t="str">
        <f>TEXT(Greenleaf[[#This Row],[Order Date]],"MMM")</f>
        <v>Mar</v>
      </c>
      <c r="D221" s="5" t="str">
        <f>TEXT(Greenleaf[[#This Row],[Order Date]],"YYYY")</f>
        <v>2024</v>
      </c>
      <c r="E221" t="s">
        <v>2461</v>
      </c>
      <c r="F221" s="7" t="s">
        <v>1011</v>
      </c>
      <c r="G221" s="9">
        <v>10</v>
      </c>
      <c r="H221" s="11">
        <v>12</v>
      </c>
      <c r="I221" s="13">
        <v>2.69</v>
      </c>
      <c r="J221" t="s">
        <v>1019</v>
      </c>
      <c r="K221" t="s">
        <v>2550</v>
      </c>
      <c r="L221" s="7" t="s">
        <v>1415</v>
      </c>
      <c r="M221" s="7" t="s">
        <v>1424</v>
      </c>
      <c r="N221" s="14">
        <f>Greenleaf[[#This Row],[Unit Price]]*Greenleaf[[#This Row],[Quantity Sold]]</f>
        <v>120</v>
      </c>
      <c r="O221" s="13">
        <f>Greenleaf[[#This Row],[Unit Cost]]*Greenleaf[[#This Row],[Quantity Sold]]</f>
        <v>26.9</v>
      </c>
      <c r="P221" s="13">
        <f>Greenleaf[[#This Row],[ Unit  price per quantity]]-Greenleaf[[#This Row],[ Unit cost per quantity]]</f>
        <v>93.1</v>
      </c>
    </row>
    <row r="222" spans="1:16" x14ac:dyDescent="0.3">
      <c r="A222" t="s">
        <v>1648</v>
      </c>
      <c r="B222" s="5">
        <v>45365</v>
      </c>
      <c r="C222" s="5" t="str">
        <f>TEXT(Greenleaf[[#This Row],[Order Date]],"MMM")</f>
        <v>Mar</v>
      </c>
      <c r="D222" s="5" t="str">
        <f>TEXT(Greenleaf[[#This Row],[Order Date]],"YYYY")</f>
        <v>2024</v>
      </c>
      <c r="E222" t="s">
        <v>2461</v>
      </c>
      <c r="F222" s="7" t="s">
        <v>1011</v>
      </c>
      <c r="G222" s="9">
        <v>1</v>
      </c>
      <c r="H222" s="11">
        <v>12</v>
      </c>
      <c r="I222" s="13">
        <v>4.71</v>
      </c>
      <c r="J222" t="s">
        <v>1113</v>
      </c>
      <c r="K222" t="s">
        <v>2540</v>
      </c>
      <c r="L222" s="7" t="s">
        <v>1416</v>
      </c>
      <c r="M222" s="7" t="s">
        <v>1426</v>
      </c>
      <c r="N222" s="14">
        <f>Greenleaf[[#This Row],[Unit Price]]*Greenleaf[[#This Row],[Quantity Sold]]</f>
        <v>12</v>
      </c>
      <c r="O222" s="13">
        <f>Greenleaf[[#This Row],[Unit Cost]]*Greenleaf[[#This Row],[Quantity Sold]]</f>
        <v>4.71</v>
      </c>
      <c r="P222" s="13">
        <f>Greenleaf[[#This Row],[ Unit  price per quantity]]-Greenleaf[[#This Row],[ Unit cost per quantity]]</f>
        <v>7.29</v>
      </c>
    </row>
    <row r="223" spans="1:16" x14ac:dyDescent="0.3">
      <c r="A223" t="s">
        <v>1649</v>
      </c>
      <c r="B223" s="5">
        <v>45366</v>
      </c>
      <c r="C223" s="5" t="str">
        <f>TEXT(Greenleaf[[#This Row],[Order Date]],"MMM")</f>
        <v>Mar</v>
      </c>
      <c r="D223" s="5" t="str">
        <f>TEXT(Greenleaf[[#This Row],[Order Date]],"YYYY")</f>
        <v>2024</v>
      </c>
      <c r="E223" t="s">
        <v>2460</v>
      </c>
      <c r="F223" s="7" t="s">
        <v>1015</v>
      </c>
      <c r="G223" s="9">
        <v>5</v>
      </c>
      <c r="H223" s="11">
        <v>10</v>
      </c>
      <c r="I223" s="13">
        <v>3.65</v>
      </c>
      <c r="J223" t="s">
        <v>1109</v>
      </c>
      <c r="K223" t="s">
        <v>2560</v>
      </c>
      <c r="L223" s="7" t="s">
        <v>1414</v>
      </c>
      <c r="M223" s="7" t="s">
        <v>1422</v>
      </c>
      <c r="N223" s="14">
        <f>Greenleaf[[#This Row],[Unit Price]]*Greenleaf[[#This Row],[Quantity Sold]]</f>
        <v>50</v>
      </c>
      <c r="O223" s="13">
        <f>Greenleaf[[#This Row],[Unit Cost]]*Greenleaf[[#This Row],[Quantity Sold]]</f>
        <v>18.25</v>
      </c>
      <c r="P223" s="13">
        <f>Greenleaf[[#This Row],[ Unit  price per quantity]]-Greenleaf[[#This Row],[ Unit cost per quantity]]</f>
        <v>31.75</v>
      </c>
    </row>
    <row r="224" spans="1:16" x14ac:dyDescent="0.3">
      <c r="A224" t="s">
        <v>1650</v>
      </c>
      <c r="B224" s="5">
        <v>45366</v>
      </c>
      <c r="C224" s="5" t="str">
        <f>TEXT(Greenleaf[[#This Row],[Order Date]],"MMM")</f>
        <v>Mar</v>
      </c>
      <c r="D224" s="5" t="str">
        <f>TEXT(Greenleaf[[#This Row],[Order Date]],"YYYY")</f>
        <v>2024</v>
      </c>
      <c r="E224" t="s">
        <v>2460</v>
      </c>
      <c r="F224" s="7" t="s">
        <v>1015</v>
      </c>
      <c r="G224" s="9">
        <v>9</v>
      </c>
      <c r="H224" s="11">
        <v>10</v>
      </c>
      <c r="I224" s="13">
        <v>2.21</v>
      </c>
      <c r="J224" t="s">
        <v>1036</v>
      </c>
      <c r="K224" t="s">
        <v>2544</v>
      </c>
      <c r="L224" s="7" t="s">
        <v>1414</v>
      </c>
      <c r="M224" s="7" t="s">
        <v>1420</v>
      </c>
      <c r="N224" s="14">
        <f>Greenleaf[[#This Row],[Unit Price]]*Greenleaf[[#This Row],[Quantity Sold]]</f>
        <v>90</v>
      </c>
      <c r="O224" s="13">
        <f>Greenleaf[[#This Row],[Unit Cost]]*Greenleaf[[#This Row],[Quantity Sold]]</f>
        <v>19.89</v>
      </c>
      <c r="P224" s="13">
        <f>Greenleaf[[#This Row],[ Unit  price per quantity]]-Greenleaf[[#This Row],[ Unit cost per quantity]]</f>
        <v>70.11</v>
      </c>
    </row>
    <row r="225" spans="1:16" x14ac:dyDescent="0.3">
      <c r="A225" t="s">
        <v>1651</v>
      </c>
      <c r="B225" s="5">
        <v>45366</v>
      </c>
      <c r="C225" s="5" t="str">
        <f>TEXT(Greenleaf[[#This Row],[Order Date]],"MMM")</f>
        <v>Mar</v>
      </c>
      <c r="D225" s="5" t="str">
        <f>TEXT(Greenleaf[[#This Row],[Order Date]],"YYYY")</f>
        <v>2024</v>
      </c>
      <c r="E225" t="s">
        <v>2460</v>
      </c>
      <c r="F225" s="7" t="s">
        <v>1015</v>
      </c>
      <c r="G225" s="9">
        <v>3</v>
      </c>
      <c r="H225" s="11">
        <v>10</v>
      </c>
      <c r="I225" s="13">
        <v>2.73</v>
      </c>
      <c r="J225" t="s">
        <v>1073</v>
      </c>
      <c r="K225" t="s">
        <v>2562</v>
      </c>
      <c r="L225" s="7" t="s">
        <v>1414</v>
      </c>
      <c r="M225" s="7" t="s">
        <v>1427</v>
      </c>
      <c r="N225" s="14">
        <f>Greenleaf[[#This Row],[Unit Price]]*Greenleaf[[#This Row],[Quantity Sold]]</f>
        <v>30</v>
      </c>
      <c r="O225" s="13">
        <f>Greenleaf[[#This Row],[Unit Cost]]*Greenleaf[[#This Row],[Quantity Sold]]</f>
        <v>8.19</v>
      </c>
      <c r="P225" s="13">
        <f>Greenleaf[[#This Row],[ Unit  price per quantity]]-Greenleaf[[#This Row],[ Unit cost per quantity]]</f>
        <v>21.810000000000002</v>
      </c>
    </row>
    <row r="226" spans="1:16" x14ac:dyDescent="0.3">
      <c r="A226" t="s">
        <v>1652</v>
      </c>
      <c r="B226" s="5">
        <v>45367</v>
      </c>
      <c r="C226" s="5" t="str">
        <f>TEXT(Greenleaf[[#This Row],[Order Date]],"MMM")</f>
        <v>Mar</v>
      </c>
      <c r="D226" s="5" t="str">
        <f>TEXT(Greenleaf[[#This Row],[Order Date]],"YYYY")</f>
        <v>2024</v>
      </c>
      <c r="E226" t="s">
        <v>2463</v>
      </c>
      <c r="F226" s="7" t="s">
        <v>1014</v>
      </c>
      <c r="G226" s="9">
        <v>8</v>
      </c>
      <c r="H226" s="11">
        <v>15</v>
      </c>
      <c r="I226" s="13">
        <v>5.9</v>
      </c>
      <c r="J226" t="s">
        <v>1093</v>
      </c>
      <c r="K226" t="s">
        <v>2527</v>
      </c>
      <c r="L226" s="7" t="s">
        <v>1414</v>
      </c>
      <c r="M226" s="7" t="s">
        <v>1426</v>
      </c>
      <c r="N226" s="14">
        <f>Greenleaf[[#This Row],[Unit Price]]*Greenleaf[[#This Row],[Quantity Sold]]</f>
        <v>120</v>
      </c>
      <c r="O226" s="13">
        <f>Greenleaf[[#This Row],[Unit Cost]]*Greenleaf[[#This Row],[Quantity Sold]]</f>
        <v>47.2</v>
      </c>
      <c r="P226" s="13">
        <f>Greenleaf[[#This Row],[ Unit  price per quantity]]-Greenleaf[[#This Row],[ Unit cost per quantity]]</f>
        <v>72.8</v>
      </c>
    </row>
    <row r="227" spans="1:16" x14ac:dyDescent="0.3">
      <c r="A227" t="s">
        <v>1653</v>
      </c>
      <c r="B227" s="5">
        <v>45367</v>
      </c>
      <c r="C227" s="5" t="str">
        <f>TEXT(Greenleaf[[#This Row],[Order Date]],"MMM")</f>
        <v>Mar</v>
      </c>
      <c r="D227" s="5" t="str">
        <f>TEXT(Greenleaf[[#This Row],[Order Date]],"YYYY")</f>
        <v>2024</v>
      </c>
      <c r="E227" t="s">
        <v>2461</v>
      </c>
      <c r="F227" s="7" t="s">
        <v>1011</v>
      </c>
      <c r="G227" s="9">
        <v>2</v>
      </c>
      <c r="H227" s="11">
        <v>12</v>
      </c>
      <c r="I227" s="13">
        <v>3.27</v>
      </c>
      <c r="J227" t="s">
        <v>1127</v>
      </c>
      <c r="K227" t="s">
        <v>2509</v>
      </c>
      <c r="L227" s="7" t="s">
        <v>1416</v>
      </c>
      <c r="M227" s="7" t="s">
        <v>1421</v>
      </c>
      <c r="N227" s="14">
        <f>Greenleaf[[#This Row],[Unit Price]]*Greenleaf[[#This Row],[Quantity Sold]]</f>
        <v>24</v>
      </c>
      <c r="O227" s="13">
        <f>Greenleaf[[#This Row],[Unit Cost]]*Greenleaf[[#This Row],[Quantity Sold]]</f>
        <v>6.54</v>
      </c>
      <c r="P227" s="13">
        <f>Greenleaf[[#This Row],[ Unit  price per quantity]]-Greenleaf[[#This Row],[ Unit cost per quantity]]</f>
        <v>17.46</v>
      </c>
    </row>
    <row r="228" spans="1:16" x14ac:dyDescent="0.3">
      <c r="A228" t="s">
        <v>1654</v>
      </c>
      <c r="B228" s="5">
        <v>45367</v>
      </c>
      <c r="C228" s="5" t="str">
        <f>TEXT(Greenleaf[[#This Row],[Order Date]],"MMM")</f>
        <v>Mar</v>
      </c>
      <c r="D228" s="5" t="str">
        <f>TEXT(Greenleaf[[#This Row],[Order Date]],"YYYY")</f>
        <v>2024</v>
      </c>
      <c r="E228" t="s">
        <v>2463</v>
      </c>
      <c r="F228" s="7" t="s">
        <v>1014</v>
      </c>
      <c r="G228" s="9">
        <v>2</v>
      </c>
      <c r="H228" s="11">
        <v>15</v>
      </c>
      <c r="I228" s="13">
        <v>4.99</v>
      </c>
      <c r="J228" t="s">
        <v>1064</v>
      </c>
      <c r="K228" t="s">
        <v>2563</v>
      </c>
      <c r="L228" s="7" t="s">
        <v>1417</v>
      </c>
      <c r="M228" s="7" t="s">
        <v>1425</v>
      </c>
      <c r="N228" s="14">
        <f>Greenleaf[[#This Row],[Unit Price]]*Greenleaf[[#This Row],[Quantity Sold]]</f>
        <v>30</v>
      </c>
      <c r="O228" s="13">
        <f>Greenleaf[[#This Row],[Unit Cost]]*Greenleaf[[#This Row],[Quantity Sold]]</f>
        <v>9.98</v>
      </c>
      <c r="P228" s="13">
        <f>Greenleaf[[#This Row],[ Unit  price per quantity]]-Greenleaf[[#This Row],[ Unit cost per quantity]]</f>
        <v>20.02</v>
      </c>
    </row>
    <row r="229" spans="1:16" x14ac:dyDescent="0.3">
      <c r="A229" t="s">
        <v>1655</v>
      </c>
      <c r="B229" s="5">
        <v>45367</v>
      </c>
      <c r="C229" s="5" t="str">
        <f>TEXT(Greenleaf[[#This Row],[Order Date]],"MMM")</f>
        <v>Mar</v>
      </c>
      <c r="D229" s="5" t="str">
        <f>TEXT(Greenleaf[[#This Row],[Order Date]],"YYYY")</f>
        <v>2024</v>
      </c>
      <c r="E229" t="s">
        <v>2460</v>
      </c>
      <c r="F229" s="7" t="s">
        <v>1015</v>
      </c>
      <c r="G229" s="9">
        <v>6</v>
      </c>
      <c r="H229" s="11">
        <v>10</v>
      </c>
      <c r="I229" s="13">
        <v>2.0299999999999998</v>
      </c>
      <c r="J229" t="s">
        <v>1071</v>
      </c>
      <c r="K229" t="s">
        <v>2497</v>
      </c>
      <c r="L229" s="7" t="s">
        <v>1417</v>
      </c>
      <c r="M229" s="7" t="s">
        <v>1420</v>
      </c>
      <c r="N229" s="14">
        <f>Greenleaf[[#This Row],[Unit Price]]*Greenleaf[[#This Row],[Quantity Sold]]</f>
        <v>60</v>
      </c>
      <c r="O229" s="13">
        <f>Greenleaf[[#This Row],[Unit Cost]]*Greenleaf[[#This Row],[Quantity Sold]]</f>
        <v>12.18</v>
      </c>
      <c r="P229" s="13">
        <f>Greenleaf[[#This Row],[ Unit  price per quantity]]-Greenleaf[[#This Row],[ Unit cost per quantity]]</f>
        <v>47.82</v>
      </c>
    </row>
    <row r="230" spans="1:16" x14ac:dyDescent="0.3">
      <c r="A230" t="s">
        <v>1656</v>
      </c>
      <c r="B230" s="5">
        <v>45368</v>
      </c>
      <c r="C230" s="5" t="str">
        <f>TEXT(Greenleaf[[#This Row],[Order Date]],"MMM")</f>
        <v>Mar</v>
      </c>
      <c r="D230" s="5" t="str">
        <f>TEXT(Greenleaf[[#This Row],[Order Date]],"YYYY")</f>
        <v>2024</v>
      </c>
      <c r="E230" t="s">
        <v>2463</v>
      </c>
      <c r="F230" s="7" t="s">
        <v>1014</v>
      </c>
      <c r="G230" s="9">
        <v>6</v>
      </c>
      <c r="H230" s="11">
        <v>15</v>
      </c>
      <c r="I230" s="13">
        <v>3.55</v>
      </c>
      <c r="J230" t="s">
        <v>1034</v>
      </c>
      <c r="K230" t="s">
        <v>2473</v>
      </c>
      <c r="L230" s="7" t="s">
        <v>1414</v>
      </c>
      <c r="M230" s="7" t="s">
        <v>1426</v>
      </c>
      <c r="N230" s="14">
        <f>Greenleaf[[#This Row],[Unit Price]]*Greenleaf[[#This Row],[Quantity Sold]]</f>
        <v>90</v>
      </c>
      <c r="O230" s="13">
        <f>Greenleaf[[#This Row],[Unit Cost]]*Greenleaf[[#This Row],[Quantity Sold]]</f>
        <v>21.299999999999997</v>
      </c>
      <c r="P230" s="13">
        <f>Greenleaf[[#This Row],[ Unit  price per quantity]]-Greenleaf[[#This Row],[ Unit cost per quantity]]</f>
        <v>68.7</v>
      </c>
    </row>
    <row r="231" spans="1:16" x14ac:dyDescent="0.3">
      <c r="A231" t="s">
        <v>1657</v>
      </c>
      <c r="B231" s="5">
        <v>45368</v>
      </c>
      <c r="C231" s="5" t="str">
        <f>TEXT(Greenleaf[[#This Row],[Order Date]],"MMM")</f>
        <v>Mar</v>
      </c>
      <c r="D231" s="5" t="str">
        <f>TEXT(Greenleaf[[#This Row],[Order Date]],"YYYY")</f>
        <v>2024</v>
      </c>
      <c r="E231" t="s">
        <v>2462</v>
      </c>
      <c r="F231" s="7" t="s">
        <v>1013</v>
      </c>
      <c r="G231" s="9">
        <v>9</v>
      </c>
      <c r="H231" s="11">
        <v>25</v>
      </c>
      <c r="I231" s="13">
        <v>6.29</v>
      </c>
      <c r="J231" t="s">
        <v>1046</v>
      </c>
      <c r="K231" t="s">
        <v>2500</v>
      </c>
      <c r="L231" s="7" t="s">
        <v>1414</v>
      </c>
      <c r="M231" s="7" t="s">
        <v>1419</v>
      </c>
      <c r="N231" s="14">
        <f>Greenleaf[[#This Row],[Unit Price]]*Greenleaf[[#This Row],[Quantity Sold]]</f>
        <v>225</v>
      </c>
      <c r="O231" s="13">
        <f>Greenleaf[[#This Row],[Unit Cost]]*Greenleaf[[#This Row],[Quantity Sold]]</f>
        <v>56.61</v>
      </c>
      <c r="P231" s="13">
        <f>Greenleaf[[#This Row],[ Unit  price per quantity]]-Greenleaf[[#This Row],[ Unit cost per quantity]]</f>
        <v>168.39</v>
      </c>
    </row>
    <row r="232" spans="1:16" x14ac:dyDescent="0.3">
      <c r="A232" t="s">
        <v>1658</v>
      </c>
      <c r="B232" s="5">
        <v>45368</v>
      </c>
      <c r="C232" s="5" t="str">
        <f>TEXT(Greenleaf[[#This Row],[Order Date]],"MMM")</f>
        <v>Mar</v>
      </c>
      <c r="D232" s="5" t="str">
        <f>TEXT(Greenleaf[[#This Row],[Order Date]],"YYYY")</f>
        <v>2024</v>
      </c>
      <c r="E232" t="s">
        <v>2460</v>
      </c>
      <c r="F232" s="7" t="s">
        <v>1015</v>
      </c>
      <c r="G232" s="9">
        <v>4</v>
      </c>
      <c r="H232" s="11">
        <v>10</v>
      </c>
      <c r="I232" s="13">
        <v>3.87</v>
      </c>
      <c r="J232" t="s">
        <v>1043</v>
      </c>
      <c r="K232" t="s">
        <v>2474</v>
      </c>
      <c r="L232" s="7" t="s">
        <v>1414</v>
      </c>
      <c r="M232" s="7" t="s">
        <v>1425</v>
      </c>
      <c r="N232" s="14">
        <f>Greenleaf[[#This Row],[Unit Price]]*Greenleaf[[#This Row],[Quantity Sold]]</f>
        <v>40</v>
      </c>
      <c r="O232" s="13">
        <f>Greenleaf[[#This Row],[Unit Cost]]*Greenleaf[[#This Row],[Quantity Sold]]</f>
        <v>15.48</v>
      </c>
      <c r="P232" s="13">
        <f>Greenleaf[[#This Row],[ Unit  price per quantity]]-Greenleaf[[#This Row],[ Unit cost per quantity]]</f>
        <v>24.52</v>
      </c>
    </row>
    <row r="233" spans="1:16" x14ac:dyDescent="0.3">
      <c r="A233" t="s">
        <v>1659</v>
      </c>
      <c r="B233" s="5">
        <v>45368</v>
      </c>
      <c r="C233" s="5" t="str">
        <f>TEXT(Greenleaf[[#This Row],[Order Date]],"MMM")</f>
        <v>Mar</v>
      </c>
      <c r="D233" s="5" t="str">
        <f>TEXT(Greenleaf[[#This Row],[Order Date]],"YYYY")</f>
        <v>2024</v>
      </c>
      <c r="E233" t="s">
        <v>2464</v>
      </c>
      <c r="F233" s="7" t="s">
        <v>1012</v>
      </c>
      <c r="G233" s="9">
        <v>1</v>
      </c>
      <c r="H233" s="11">
        <v>40</v>
      </c>
      <c r="I233" s="13">
        <v>9.98</v>
      </c>
      <c r="J233" t="s">
        <v>1023</v>
      </c>
      <c r="K233" t="s">
        <v>2473</v>
      </c>
      <c r="L233" s="7" t="s">
        <v>1414</v>
      </c>
      <c r="M233" s="7" t="s">
        <v>1420</v>
      </c>
      <c r="N233" s="14">
        <f>Greenleaf[[#This Row],[Unit Price]]*Greenleaf[[#This Row],[Quantity Sold]]</f>
        <v>40</v>
      </c>
      <c r="O233" s="13">
        <f>Greenleaf[[#This Row],[Unit Cost]]*Greenleaf[[#This Row],[Quantity Sold]]</f>
        <v>9.98</v>
      </c>
      <c r="P233" s="13">
        <f>Greenleaf[[#This Row],[ Unit  price per quantity]]-Greenleaf[[#This Row],[ Unit cost per quantity]]</f>
        <v>30.02</v>
      </c>
    </row>
    <row r="234" spans="1:16" x14ac:dyDescent="0.3">
      <c r="A234" t="s">
        <v>1660</v>
      </c>
      <c r="B234" s="5">
        <v>45369</v>
      </c>
      <c r="C234" s="5" t="str">
        <f>TEXT(Greenleaf[[#This Row],[Order Date]],"MMM")</f>
        <v>Mar</v>
      </c>
      <c r="D234" s="5" t="str">
        <f>TEXT(Greenleaf[[#This Row],[Order Date]],"YYYY")</f>
        <v>2024</v>
      </c>
      <c r="E234" t="s">
        <v>2462</v>
      </c>
      <c r="F234" s="7" t="s">
        <v>1013</v>
      </c>
      <c r="G234" s="9">
        <v>3</v>
      </c>
      <c r="H234" s="11">
        <v>25</v>
      </c>
      <c r="I234" s="13">
        <v>8.7100000000000009</v>
      </c>
      <c r="J234" t="s">
        <v>1082</v>
      </c>
      <c r="K234" t="s">
        <v>2532</v>
      </c>
      <c r="L234" s="7" t="s">
        <v>1414</v>
      </c>
      <c r="M234" s="7" t="s">
        <v>1425</v>
      </c>
      <c r="N234" s="14">
        <f>Greenleaf[[#This Row],[Unit Price]]*Greenleaf[[#This Row],[Quantity Sold]]</f>
        <v>75</v>
      </c>
      <c r="O234" s="13">
        <f>Greenleaf[[#This Row],[Unit Cost]]*Greenleaf[[#This Row],[Quantity Sold]]</f>
        <v>26.130000000000003</v>
      </c>
      <c r="P234" s="13">
        <f>Greenleaf[[#This Row],[ Unit  price per quantity]]-Greenleaf[[#This Row],[ Unit cost per quantity]]</f>
        <v>48.87</v>
      </c>
    </row>
    <row r="235" spans="1:16" x14ac:dyDescent="0.3">
      <c r="A235" t="s">
        <v>1661</v>
      </c>
      <c r="B235" s="5">
        <v>45370</v>
      </c>
      <c r="C235" s="5" t="str">
        <f>TEXT(Greenleaf[[#This Row],[Order Date]],"MMM")</f>
        <v>Mar</v>
      </c>
      <c r="D235" s="5" t="str">
        <f>TEXT(Greenleaf[[#This Row],[Order Date]],"YYYY")</f>
        <v>2024</v>
      </c>
      <c r="E235" t="s">
        <v>2462</v>
      </c>
      <c r="F235" s="7" t="s">
        <v>1013</v>
      </c>
      <c r="G235" s="9">
        <v>8</v>
      </c>
      <c r="H235" s="11">
        <v>25</v>
      </c>
      <c r="I235" s="13">
        <v>9.14</v>
      </c>
      <c r="J235" t="s">
        <v>1176</v>
      </c>
      <c r="K235" t="s">
        <v>2513</v>
      </c>
      <c r="L235" s="7" t="s">
        <v>1414</v>
      </c>
      <c r="M235" s="7" t="s">
        <v>1421</v>
      </c>
      <c r="N235" s="14">
        <f>Greenleaf[[#This Row],[Unit Price]]*Greenleaf[[#This Row],[Quantity Sold]]</f>
        <v>200</v>
      </c>
      <c r="O235" s="13">
        <f>Greenleaf[[#This Row],[Unit Cost]]*Greenleaf[[#This Row],[Quantity Sold]]</f>
        <v>73.12</v>
      </c>
      <c r="P235" s="13">
        <f>Greenleaf[[#This Row],[ Unit  price per quantity]]-Greenleaf[[#This Row],[ Unit cost per quantity]]</f>
        <v>126.88</v>
      </c>
    </row>
    <row r="236" spans="1:16" x14ac:dyDescent="0.3">
      <c r="A236" t="s">
        <v>1662</v>
      </c>
      <c r="B236" s="5">
        <v>45370</v>
      </c>
      <c r="C236" s="5" t="str">
        <f>TEXT(Greenleaf[[#This Row],[Order Date]],"MMM")</f>
        <v>Mar</v>
      </c>
      <c r="D236" s="5" t="str">
        <f>TEXT(Greenleaf[[#This Row],[Order Date]],"YYYY")</f>
        <v>2024</v>
      </c>
      <c r="E236" t="s">
        <v>2460</v>
      </c>
      <c r="F236" s="7" t="s">
        <v>1015</v>
      </c>
      <c r="G236" s="9">
        <v>1</v>
      </c>
      <c r="H236" s="11">
        <v>10</v>
      </c>
      <c r="I236" s="13">
        <v>3.91</v>
      </c>
      <c r="J236" t="s">
        <v>1023</v>
      </c>
      <c r="K236" t="s">
        <v>2473</v>
      </c>
      <c r="L236" s="7" t="s">
        <v>1414</v>
      </c>
      <c r="M236" s="7" t="s">
        <v>1427</v>
      </c>
      <c r="N236" s="14">
        <f>Greenleaf[[#This Row],[Unit Price]]*Greenleaf[[#This Row],[Quantity Sold]]</f>
        <v>10</v>
      </c>
      <c r="O236" s="13">
        <f>Greenleaf[[#This Row],[Unit Cost]]*Greenleaf[[#This Row],[Quantity Sold]]</f>
        <v>3.91</v>
      </c>
      <c r="P236" s="13">
        <f>Greenleaf[[#This Row],[ Unit  price per quantity]]-Greenleaf[[#This Row],[ Unit cost per quantity]]</f>
        <v>6.09</v>
      </c>
    </row>
    <row r="237" spans="1:16" x14ac:dyDescent="0.3">
      <c r="A237" t="s">
        <v>1663</v>
      </c>
      <c r="B237" s="5">
        <v>45371</v>
      </c>
      <c r="C237" s="5" t="str">
        <f>TEXT(Greenleaf[[#This Row],[Order Date]],"MMM")</f>
        <v>Mar</v>
      </c>
      <c r="D237" s="5" t="str">
        <f>TEXT(Greenleaf[[#This Row],[Order Date]],"YYYY")</f>
        <v>2024</v>
      </c>
      <c r="E237" t="s">
        <v>2462</v>
      </c>
      <c r="F237" s="7" t="s">
        <v>1013</v>
      </c>
      <c r="G237" s="9">
        <v>3</v>
      </c>
      <c r="H237" s="11">
        <v>25</v>
      </c>
      <c r="I237" s="13">
        <v>5.7</v>
      </c>
      <c r="J237" t="s">
        <v>1058</v>
      </c>
      <c r="K237" t="s">
        <v>2522</v>
      </c>
      <c r="L237" s="7" t="s">
        <v>1416</v>
      </c>
      <c r="M237" s="7" t="s">
        <v>1422</v>
      </c>
      <c r="N237" s="14">
        <f>Greenleaf[[#This Row],[Unit Price]]*Greenleaf[[#This Row],[Quantity Sold]]</f>
        <v>75</v>
      </c>
      <c r="O237" s="13">
        <f>Greenleaf[[#This Row],[Unit Cost]]*Greenleaf[[#This Row],[Quantity Sold]]</f>
        <v>17.100000000000001</v>
      </c>
      <c r="P237" s="13">
        <f>Greenleaf[[#This Row],[ Unit  price per quantity]]-Greenleaf[[#This Row],[ Unit cost per quantity]]</f>
        <v>57.9</v>
      </c>
    </row>
    <row r="238" spans="1:16" x14ac:dyDescent="0.3">
      <c r="A238" t="s">
        <v>1664</v>
      </c>
      <c r="B238" s="5">
        <v>45372</v>
      </c>
      <c r="C238" s="5" t="str">
        <f>TEXT(Greenleaf[[#This Row],[Order Date]],"MMM")</f>
        <v>Mar</v>
      </c>
      <c r="D238" s="5" t="str">
        <f>TEXT(Greenleaf[[#This Row],[Order Date]],"YYYY")</f>
        <v>2024</v>
      </c>
      <c r="E238" t="s">
        <v>2461</v>
      </c>
      <c r="F238" s="7" t="s">
        <v>1011</v>
      </c>
      <c r="G238" s="9">
        <v>8</v>
      </c>
      <c r="H238" s="11">
        <v>12</v>
      </c>
      <c r="I238" s="13">
        <v>2.88</v>
      </c>
      <c r="J238" t="s">
        <v>1020</v>
      </c>
      <c r="K238" t="s">
        <v>2533</v>
      </c>
      <c r="L238" s="7" t="s">
        <v>1417</v>
      </c>
      <c r="M238" s="7" t="s">
        <v>1419</v>
      </c>
      <c r="N238" s="14">
        <f>Greenleaf[[#This Row],[Unit Price]]*Greenleaf[[#This Row],[Quantity Sold]]</f>
        <v>96</v>
      </c>
      <c r="O238" s="13">
        <f>Greenleaf[[#This Row],[Unit Cost]]*Greenleaf[[#This Row],[Quantity Sold]]</f>
        <v>23.04</v>
      </c>
      <c r="P238" s="13">
        <f>Greenleaf[[#This Row],[ Unit  price per quantity]]-Greenleaf[[#This Row],[ Unit cost per quantity]]</f>
        <v>72.960000000000008</v>
      </c>
    </row>
    <row r="239" spans="1:16" x14ac:dyDescent="0.3">
      <c r="A239" t="s">
        <v>1665</v>
      </c>
      <c r="B239" s="5">
        <v>45372</v>
      </c>
      <c r="C239" s="5" t="str">
        <f>TEXT(Greenleaf[[#This Row],[Order Date]],"MMM")</f>
        <v>Mar</v>
      </c>
      <c r="D239" s="5" t="str">
        <f>TEXT(Greenleaf[[#This Row],[Order Date]],"YYYY")</f>
        <v>2024</v>
      </c>
      <c r="E239" t="s">
        <v>2461</v>
      </c>
      <c r="F239" s="7" t="s">
        <v>1011</v>
      </c>
      <c r="G239" s="9">
        <v>1</v>
      </c>
      <c r="H239" s="11">
        <v>12</v>
      </c>
      <c r="I239" s="13">
        <v>3.25</v>
      </c>
      <c r="J239" t="s">
        <v>1064</v>
      </c>
      <c r="K239" t="s">
        <v>2563</v>
      </c>
      <c r="L239" s="7" t="s">
        <v>1417</v>
      </c>
      <c r="M239" s="7" t="s">
        <v>1425</v>
      </c>
      <c r="N239" s="14">
        <f>Greenleaf[[#This Row],[Unit Price]]*Greenleaf[[#This Row],[Quantity Sold]]</f>
        <v>12</v>
      </c>
      <c r="O239" s="13">
        <f>Greenleaf[[#This Row],[Unit Cost]]*Greenleaf[[#This Row],[Quantity Sold]]</f>
        <v>3.25</v>
      </c>
      <c r="P239" s="13">
        <f>Greenleaf[[#This Row],[ Unit  price per quantity]]-Greenleaf[[#This Row],[ Unit cost per quantity]]</f>
        <v>8.75</v>
      </c>
    </row>
    <row r="240" spans="1:16" x14ac:dyDescent="0.3">
      <c r="A240" t="s">
        <v>1666</v>
      </c>
      <c r="B240" s="5">
        <v>45372</v>
      </c>
      <c r="C240" s="5" t="str">
        <f>TEXT(Greenleaf[[#This Row],[Order Date]],"MMM")</f>
        <v>Mar</v>
      </c>
      <c r="D240" s="5" t="str">
        <f>TEXT(Greenleaf[[#This Row],[Order Date]],"YYYY")</f>
        <v>2024</v>
      </c>
      <c r="E240" t="s">
        <v>2463</v>
      </c>
      <c r="F240" s="7" t="s">
        <v>1014</v>
      </c>
      <c r="G240" s="9">
        <v>7</v>
      </c>
      <c r="H240" s="11">
        <v>15</v>
      </c>
      <c r="I240" s="13">
        <v>3.63</v>
      </c>
      <c r="J240" t="s">
        <v>1102</v>
      </c>
      <c r="K240" t="s">
        <v>2564</v>
      </c>
      <c r="L240" s="7" t="s">
        <v>1414</v>
      </c>
      <c r="M240" s="7" t="s">
        <v>1426</v>
      </c>
      <c r="N240" s="14">
        <f>Greenleaf[[#This Row],[Unit Price]]*Greenleaf[[#This Row],[Quantity Sold]]</f>
        <v>105</v>
      </c>
      <c r="O240" s="13">
        <f>Greenleaf[[#This Row],[Unit Cost]]*Greenleaf[[#This Row],[Quantity Sold]]</f>
        <v>25.41</v>
      </c>
      <c r="P240" s="13">
        <f>Greenleaf[[#This Row],[ Unit  price per quantity]]-Greenleaf[[#This Row],[ Unit cost per quantity]]</f>
        <v>79.59</v>
      </c>
    </row>
    <row r="241" spans="1:16" x14ac:dyDescent="0.3">
      <c r="A241" t="s">
        <v>1667</v>
      </c>
      <c r="B241" s="5">
        <v>45372</v>
      </c>
      <c r="C241" s="5" t="str">
        <f>TEXT(Greenleaf[[#This Row],[Order Date]],"MMM")</f>
        <v>Mar</v>
      </c>
      <c r="D241" s="5" t="str">
        <f>TEXT(Greenleaf[[#This Row],[Order Date]],"YYYY")</f>
        <v>2024</v>
      </c>
      <c r="E241" t="s">
        <v>2460</v>
      </c>
      <c r="F241" s="7" t="s">
        <v>1015</v>
      </c>
      <c r="G241" s="9">
        <v>5</v>
      </c>
      <c r="H241" s="11">
        <v>10</v>
      </c>
      <c r="I241" s="13">
        <v>3.98</v>
      </c>
      <c r="J241" t="s">
        <v>1139</v>
      </c>
      <c r="K241" t="s">
        <v>2479</v>
      </c>
      <c r="L241" s="7" t="s">
        <v>1414</v>
      </c>
      <c r="M241" s="7" t="s">
        <v>1427</v>
      </c>
      <c r="N241" s="14">
        <f>Greenleaf[[#This Row],[Unit Price]]*Greenleaf[[#This Row],[Quantity Sold]]</f>
        <v>50</v>
      </c>
      <c r="O241" s="13">
        <f>Greenleaf[[#This Row],[Unit Cost]]*Greenleaf[[#This Row],[Quantity Sold]]</f>
        <v>19.899999999999999</v>
      </c>
      <c r="P241" s="13">
        <f>Greenleaf[[#This Row],[ Unit  price per quantity]]-Greenleaf[[#This Row],[ Unit cost per quantity]]</f>
        <v>30.1</v>
      </c>
    </row>
    <row r="242" spans="1:16" x14ac:dyDescent="0.3">
      <c r="A242" t="s">
        <v>1668</v>
      </c>
      <c r="B242" s="5">
        <v>45373</v>
      </c>
      <c r="C242" s="5" t="str">
        <f>TEXT(Greenleaf[[#This Row],[Order Date]],"MMM")</f>
        <v>Mar</v>
      </c>
      <c r="D242" s="5" t="str">
        <f>TEXT(Greenleaf[[#This Row],[Order Date]],"YYYY")</f>
        <v>2024</v>
      </c>
      <c r="E242" t="s">
        <v>2463</v>
      </c>
      <c r="F242" s="7" t="s">
        <v>1014</v>
      </c>
      <c r="G242" s="9">
        <v>4</v>
      </c>
      <c r="H242" s="11">
        <v>15</v>
      </c>
      <c r="I242" s="13">
        <v>3.4</v>
      </c>
      <c r="J242" t="s">
        <v>1080</v>
      </c>
      <c r="K242" t="s">
        <v>2470</v>
      </c>
      <c r="L242" s="7" t="s">
        <v>1416</v>
      </c>
      <c r="M242" s="7" t="s">
        <v>1426</v>
      </c>
      <c r="N242" s="14">
        <f>Greenleaf[[#This Row],[Unit Price]]*Greenleaf[[#This Row],[Quantity Sold]]</f>
        <v>60</v>
      </c>
      <c r="O242" s="13">
        <f>Greenleaf[[#This Row],[Unit Cost]]*Greenleaf[[#This Row],[Quantity Sold]]</f>
        <v>13.6</v>
      </c>
      <c r="P242" s="13">
        <f>Greenleaf[[#This Row],[ Unit  price per quantity]]-Greenleaf[[#This Row],[ Unit cost per quantity]]</f>
        <v>46.4</v>
      </c>
    </row>
    <row r="243" spans="1:16" x14ac:dyDescent="0.3">
      <c r="A243" t="s">
        <v>1669</v>
      </c>
      <c r="B243" s="5">
        <v>45373</v>
      </c>
      <c r="C243" s="5" t="str">
        <f>TEXT(Greenleaf[[#This Row],[Order Date]],"MMM")</f>
        <v>Mar</v>
      </c>
      <c r="D243" s="5" t="str">
        <f>TEXT(Greenleaf[[#This Row],[Order Date]],"YYYY")</f>
        <v>2024</v>
      </c>
      <c r="E243" t="s">
        <v>2464</v>
      </c>
      <c r="F243" s="7" t="s">
        <v>1012</v>
      </c>
      <c r="G243" s="9">
        <v>9</v>
      </c>
      <c r="H243" s="11">
        <v>40</v>
      </c>
      <c r="I243" s="13">
        <v>10.92</v>
      </c>
      <c r="J243" t="s">
        <v>1211</v>
      </c>
      <c r="K243" t="s">
        <v>2519</v>
      </c>
      <c r="L243" s="7" t="s">
        <v>1417</v>
      </c>
      <c r="M243" s="7" t="s">
        <v>1420</v>
      </c>
      <c r="N243" s="14">
        <f>Greenleaf[[#This Row],[Unit Price]]*Greenleaf[[#This Row],[Quantity Sold]]</f>
        <v>360</v>
      </c>
      <c r="O243" s="13">
        <f>Greenleaf[[#This Row],[Unit Cost]]*Greenleaf[[#This Row],[Quantity Sold]]</f>
        <v>98.28</v>
      </c>
      <c r="P243" s="13">
        <f>Greenleaf[[#This Row],[ Unit  price per quantity]]-Greenleaf[[#This Row],[ Unit cost per quantity]]</f>
        <v>261.72000000000003</v>
      </c>
    </row>
    <row r="244" spans="1:16" x14ac:dyDescent="0.3">
      <c r="A244" t="s">
        <v>1670</v>
      </c>
      <c r="B244" s="5">
        <v>45373</v>
      </c>
      <c r="C244" s="5" t="str">
        <f>TEXT(Greenleaf[[#This Row],[Order Date]],"MMM")</f>
        <v>Mar</v>
      </c>
      <c r="D244" s="5" t="str">
        <f>TEXT(Greenleaf[[#This Row],[Order Date]],"YYYY")</f>
        <v>2024</v>
      </c>
      <c r="E244" t="s">
        <v>2460</v>
      </c>
      <c r="F244" s="7" t="s">
        <v>1015</v>
      </c>
      <c r="G244" s="9">
        <v>3</v>
      </c>
      <c r="H244" s="11">
        <v>10</v>
      </c>
      <c r="I244" s="13">
        <v>2.91</v>
      </c>
      <c r="J244" t="s">
        <v>1166</v>
      </c>
      <c r="K244" t="s">
        <v>2496</v>
      </c>
      <c r="L244" s="7" t="s">
        <v>1416</v>
      </c>
      <c r="M244" s="7" t="s">
        <v>1424</v>
      </c>
      <c r="N244" s="14">
        <f>Greenleaf[[#This Row],[Unit Price]]*Greenleaf[[#This Row],[Quantity Sold]]</f>
        <v>30</v>
      </c>
      <c r="O244" s="13">
        <f>Greenleaf[[#This Row],[Unit Cost]]*Greenleaf[[#This Row],[Quantity Sold]]</f>
        <v>8.73</v>
      </c>
      <c r="P244" s="13">
        <f>Greenleaf[[#This Row],[ Unit  price per quantity]]-Greenleaf[[#This Row],[ Unit cost per quantity]]</f>
        <v>21.27</v>
      </c>
    </row>
    <row r="245" spans="1:16" x14ac:dyDescent="0.3">
      <c r="A245" t="s">
        <v>1671</v>
      </c>
      <c r="B245" s="5">
        <v>45373</v>
      </c>
      <c r="C245" s="5" t="str">
        <f>TEXT(Greenleaf[[#This Row],[Order Date]],"MMM")</f>
        <v>Mar</v>
      </c>
      <c r="D245" s="5" t="str">
        <f>TEXT(Greenleaf[[#This Row],[Order Date]],"YYYY")</f>
        <v>2024</v>
      </c>
      <c r="E245" t="s">
        <v>2464</v>
      </c>
      <c r="F245" s="7" t="s">
        <v>1012</v>
      </c>
      <c r="G245" s="9">
        <v>2</v>
      </c>
      <c r="H245" s="11">
        <v>40</v>
      </c>
      <c r="I245" s="13">
        <v>11.01</v>
      </c>
      <c r="J245" t="s">
        <v>1202</v>
      </c>
      <c r="K245" t="s">
        <v>2565</v>
      </c>
      <c r="L245" s="7" t="s">
        <v>1416</v>
      </c>
      <c r="M245" s="7" t="s">
        <v>1421</v>
      </c>
      <c r="N245" s="14">
        <f>Greenleaf[[#This Row],[Unit Price]]*Greenleaf[[#This Row],[Quantity Sold]]</f>
        <v>80</v>
      </c>
      <c r="O245" s="13">
        <f>Greenleaf[[#This Row],[Unit Cost]]*Greenleaf[[#This Row],[Quantity Sold]]</f>
        <v>22.02</v>
      </c>
      <c r="P245" s="13">
        <f>Greenleaf[[#This Row],[ Unit  price per quantity]]-Greenleaf[[#This Row],[ Unit cost per quantity]]</f>
        <v>57.980000000000004</v>
      </c>
    </row>
    <row r="246" spans="1:16" x14ac:dyDescent="0.3">
      <c r="A246" t="s">
        <v>1672</v>
      </c>
      <c r="B246" s="5">
        <v>45374</v>
      </c>
      <c r="C246" s="5" t="str">
        <f>TEXT(Greenleaf[[#This Row],[Order Date]],"MMM")</f>
        <v>Mar</v>
      </c>
      <c r="D246" s="5" t="str">
        <f>TEXT(Greenleaf[[#This Row],[Order Date]],"YYYY")</f>
        <v>2024</v>
      </c>
      <c r="E246" t="s">
        <v>2463</v>
      </c>
      <c r="F246" s="7" t="s">
        <v>1014</v>
      </c>
      <c r="G246" s="9">
        <v>2</v>
      </c>
      <c r="H246" s="11">
        <v>15</v>
      </c>
      <c r="I246" s="13">
        <v>4.99</v>
      </c>
      <c r="J246" t="s">
        <v>1022</v>
      </c>
      <c r="K246" t="s">
        <v>2551</v>
      </c>
      <c r="L246" s="7" t="s">
        <v>1414</v>
      </c>
      <c r="M246" s="7" t="s">
        <v>1423</v>
      </c>
      <c r="N246" s="14">
        <f>Greenleaf[[#This Row],[Unit Price]]*Greenleaf[[#This Row],[Quantity Sold]]</f>
        <v>30</v>
      </c>
      <c r="O246" s="13">
        <f>Greenleaf[[#This Row],[Unit Cost]]*Greenleaf[[#This Row],[Quantity Sold]]</f>
        <v>9.98</v>
      </c>
      <c r="P246" s="13">
        <f>Greenleaf[[#This Row],[ Unit  price per quantity]]-Greenleaf[[#This Row],[ Unit cost per quantity]]</f>
        <v>20.02</v>
      </c>
    </row>
    <row r="247" spans="1:16" x14ac:dyDescent="0.3">
      <c r="A247" t="s">
        <v>1673</v>
      </c>
      <c r="B247" s="5">
        <v>45374</v>
      </c>
      <c r="C247" s="5" t="str">
        <f>TEXT(Greenleaf[[#This Row],[Order Date]],"MMM")</f>
        <v>Mar</v>
      </c>
      <c r="D247" s="5" t="str">
        <f>TEXT(Greenleaf[[#This Row],[Order Date]],"YYYY")</f>
        <v>2024</v>
      </c>
      <c r="E247" t="s">
        <v>2464</v>
      </c>
      <c r="F247" s="7" t="s">
        <v>1012</v>
      </c>
      <c r="G247" s="9">
        <v>2</v>
      </c>
      <c r="H247" s="11">
        <v>40</v>
      </c>
      <c r="I247" s="13">
        <v>10.69</v>
      </c>
      <c r="J247" t="s">
        <v>1092</v>
      </c>
      <c r="K247" t="s">
        <v>2547</v>
      </c>
      <c r="L247" s="7" t="s">
        <v>1414</v>
      </c>
      <c r="M247" s="7" t="s">
        <v>1421</v>
      </c>
      <c r="N247" s="14">
        <f>Greenleaf[[#This Row],[Unit Price]]*Greenleaf[[#This Row],[Quantity Sold]]</f>
        <v>80</v>
      </c>
      <c r="O247" s="13">
        <f>Greenleaf[[#This Row],[Unit Cost]]*Greenleaf[[#This Row],[Quantity Sold]]</f>
        <v>21.38</v>
      </c>
      <c r="P247" s="13">
        <f>Greenleaf[[#This Row],[ Unit  price per quantity]]-Greenleaf[[#This Row],[ Unit cost per quantity]]</f>
        <v>58.620000000000005</v>
      </c>
    </row>
    <row r="248" spans="1:16" x14ac:dyDescent="0.3">
      <c r="A248" t="s">
        <v>1674</v>
      </c>
      <c r="B248" s="5">
        <v>45375</v>
      </c>
      <c r="C248" s="5" t="str">
        <f>TEXT(Greenleaf[[#This Row],[Order Date]],"MMM")</f>
        <v>Mar</v>
      </c>
      <c r="D248" s="5" t="str">
        <f>TEXT(Greenleaf[[#This Row],[Order Date]],"YYYY")</f>
        <v>2024</v>
      </c>
      <c r="E248" t="s">
        <v>2464</v>
      </c>
      <c r="F248" s="7" t="s">
        <v>1012</v>
      </c>
      <c r="G248" s="9">
        <v>10</v>
      </c>
      <c r="H248" s="11">
        <v>40</v>
      </c>
      <c r="I248" s="13">
        <v>9.1</v>
      </c>
      <c r="J248" t="s">
        <v>1097</v>
      </c>
      <c r="K248" t="s">
        <v>2557</v>
      </c>
      <c r="L248" s="7" t="s">
        <v>1414</v>
      </c>
      <c r="M248" s="7" t="s">
        <v>1425</v>
      </c>
      <c r="N248" s="14">
        <f>Greenleaf[[#This Row],[Unit Price]]*Greenleaf[[#This Row],[Quantity Sold]]</f>
        <v>400</v>
      </c>
      <c r="O248" s="13">
        <f>Greenleaf[[#This Row],[Unit Cost]]*Greenleaf[[#This Row],[Quantity Sold]]</f>
        <v>91</v>
      </c>
      <c r="P248" s="13">
        <f>Greenleaf[[#This Row],[ Unit  price per quantity]]-Greenleaf[[#This Row],[ Unit cost per quantity]]</f>
        <v>309</v>
      </c>
    </row>
    <row r="249" spans="1:16" x14ac:dyDescent="0.3">
      <c r="A249" t="s">
        <v>1675</v>
      </c>
      <c r="B249" s="5">
        <v>45375</v>
      </c>
      <c r="C249" s="5" t="str">
        <f>TEXT(Greenleaf[[#This Row],[Order Date]],"MMM")</f>
        <v>Mar</v>
      </c>
      <c r="D249" s="5" t="str">
        <f>TEXT(Greenleaf[[#This Row],[Order Date]],"YYYY")</f>
        <v>2024</v>
      </c>
      <c r="E249" t="s">
        <v>2464</v>
      </c>
      <c r="F249" s="7" t="s">
        <v>1012</v>
      </c>
      <c r="G249" s="9">
        <v>5</v>
      </c>
      <c r="H249" s="11">
        <v>40</v>
      </c>
      <c r="I249" s="13">
        <v>11.38</v>
      </c>
      <c r="J249" t="s">
        <v>1115</v>
      </c>
      <c r="K249" t="s">
        <v>2530</v>
      </c>
      <c r="L249" s="7" t="s">
        <v>1414</v>
      </c>
      <c r="M249" s="7" t="s">
        <v>1421</v>
      </c>
      <c r="N249" s="14">
        <f>Greenleaf[[#This Row],[Unit Price]]*Greenleaf[[#This Row],[Quantity Sold]]</f>
        <v>200</v>
      </c>
      <c r="O249" s="13">
        <f>Greenleaf[[#This Row],[Unit Cost]]*Greenleaf[[#This Row],[Quantity Sold]]</f>
        <v>56.900000000000006</v>
      </c>
      <c r="P249" s="13">
        <f>Greenleaf[[#This Row],[ Unit  price per quantity]]-Greenleaf[[#This Row],[ Unit cost per quantity]]</f>
        <v>143.1</v>
      </c>
    </row>
    <row r="250" spans="1:16" x14ac:dyDescent="0.3">
      <c r="A250" t="s">
        <v>1676</v>
      </c>
      <c r="B250" s="5">
        <v>45375</v>
      </c>
      <c r="C250" s="5" t="str">
        <f>TEXT(Greenleaf[[#This Row],[Order Date]],"MMM")</f>
        <v>Mar</v>
      </c>
      <c r="D250" s="5" t="str">
        <f>TEXT(Greenleaf[[#This Row],[Order Date]],"YYYY")</f>
        <v>2024</v>
      </c>
      <c r="E250" t="s">
        <v>2464</v>
      </c>
      <c r="F250" s="7" t="s">
        <v>1012</v>
      </c>
      <c r="G250" s="9">
        <v>2</v>
      </c>
      <c r="H250" s="11">
        <v>40</v>
      </c>
      <c r="I250" s="13">
        <v>13.29</v>
      </c>
      <c r="J250" t="s">
        <v>1153</v>
      </c>
      <c r="K250" t="s">
        <v>2566</v>
      </c>
      <c r="L250" s="7" t="s">
        <v>1414</v>
      </c>
      <c r="M250" s="7" t="s">
        <v>1426</v>
      </c>
      <c r="N250" s="14">
        <f>Greenleaf[[#This Row],[Unit Price]]*Greenleaf[[#This Row],[Quantity Sold]]</f>
        <v>80</v>
      </c>
      <c r="O250" s="13">
        <f>Greenleaf[[#This Row],[Unit Cost]]*Greenleaf[[#This Row],[Quantity Sold]]</f>
        <v>26.58</v>
      </c>
      <c r="P250" s="13">
        <f>Greenleaf[[#This Row],[ Unit  price per quantity]]-Greenleaf[[#This Row],[ Unit cost per quantity]]</f>
        <v>53.42</v>
      </c>
    </row>
    <row r="251" spans="1:16" x14ac:dyDescent="0.3">
      <c r="A251" t="s">
        <v>1677</v>
      </c>
      <c r="B251" s="5">
        <v>45375</v>
      </c>
      <c r="C251" s="5" t="str">
        <f>TEXT(Greenleaf[[#This Row],[Order Date]],"MMM")</f>
        <v>Mar</v>
      </c>
      <c r="D251" s="5" t="str">
        <f>TEXT(Greenleaf[[#This Row],[Order Date]],"YYYY")</f>
        <v>2024</v>
      </c>
      <c r="E251" t="s">
        <v>2464</v>
      </c>
      <c r="F251" s="7" t="s">
        <v>1012</v>
      </c>
      <c r="G251" s="9">
        <v>1</v>
      </c>
      <c r="H251" s="11">
        <v>40</v>
      </c>
      <c r="I251" s="13">
        <v>14.99</v>
      </c>
      <c r="J251" t="s">
        <v>1080</v>
      </c>
      <c r="K251" t="s">
        <v>2470</v>
      </c>
      <c r="L251" s="7" t="s">
        <v>1417</v>
      </c>
      <c r="M251" s="7" t="s">
        <v>1420</v>
      </c>
      <c r="N251" s="14">
        <f>Greenleaf[[#This Row],[Unit Price]]*Greenleaf[[#This Row],[Quantity Sold]]</f>
        <v>40</v>
      </c>
      <c r="O251" s="13">
        <f>Greenleaf[[#This Row],[Unit Cost]]*Greenleaf[[#This Row],[Quantity Sold]]</f>
        <v>14.99</v>
      </c>
      <c r="P251" s="13">
        <f>Greenleaf[[#This Row],[ Unit  price per quantity]]-Greenleaf[[#This Row],[ Unit cost per quantity]]</f>
        <v>25.009999999999998</v>
      </c>
    </row>
    <row r="252" spans="1:16" x14ac:dyDescent="0.3">
      <c r="A252" t="s">
        <v>1678</v>
      </c>
      <c r="B252" s="5">
        <v>45375</v>
      </c>
      <c r="C252" s="5" t="str">
        <f>TEXT(Greenleaf[[#This Row],[Order Date]],"MMM")</f>
        <v>Mar</v>
      </c>
      <c r="D252" s="5" t="str">
        <f>TEXT(Greenleaf[[#This Row],[Order Date]],"YYYY")</f>
        <v>2024</v>
      </c>
      <c r="E252" t="s">
        <v>2462</v>
      </c>
      <c r="F252" s="7" t="s">
        <v>1013</v>
      </c>
      <c r="G252" s="9">
        <v>2</v>
      </c>
      <c r="H252" s="11">
        <v>25</v>
      </c>
      <c r="I252" s="13">
        <v>5.01</v>
      </c>
      <c r="J252" t="s">
        <v>1102</v>
      </c>
      <c r="K252" t="s">
        <v>2564</v>
      </c>
      <c r="L252" s="7" t="s">
        <v>1416</v>
      </c>
      <c r="M252" s="7" t="s">
        <v>1426</v>
      </c>
      <c r="N252" s="14">
        <f>Greenleaf[[#This Row],[Unit Price]]*Greenleaf[[#This Row],[Quantity Sold]]</f>
        <v>50</v>
      </c>
      <c r="O252" s="13">
        <f>Greenleaf[[#This Row],[Unit Cost]]*Greenleaf[[#This Row],[Quantity Sold]]</f>
        <v>10.02</v>
      </c>
      <c r="P252" s="13">
        <f>Greenleaf[[#This Row],[ Unit  price per quantity]]-Greenleaf[[#This Row],[ Unit cost per quantity]]</f>
        <v>39.980000000000004</v>
      </c>
    </row>
    <row r="253" spans="1:16" x14ac:dyDescent="0.3">
      <c r="A253" t="s">
        <v>1679</v>
      </c>
      <c r="B253" s="5">
        <v>45377</v>
      </c>
      <c r="C253" s="5" t="str">
        <f>TEXT(Greenleaf[[#This Row],[Order Date]],"MMM")</f>
        <v>Mar</v>
      </c>
      <c r="D253" s="5" t="str">
        <f>TEXT(Greenleaf[[#This Row],[Order Date]],"YYYY")</f>
        <v>2024</v>
      </c>
      <c r="E253" t="s">
        <v>2461</v>
      </c>
      <c r="F253" s="7" t="s">
        <v>1011</v>
      </c>
      <c r="G253" s="9">
        <v>9</v>
      </c>
      <c r="H253" s="11">
        <v>12</v>
      </c>
      <c r="I253" s="13">
        <v>2.99</v>
      </c>
      <c r="J253" t="s">
        <v>1032</v>
      </c>
      <c r="K253" t="s">
        <v>2556</v>
      </c>
      <c r="L253" s="7" t="s">
        <v>1414</v>
      </c>
      <c r="M253" s="7" t="s">
        <v>1424</v>
      </c>
      <c r="N253" s="14">
        <f>Greenleaf[[#This Row],[Unit Price]]*Greenleaf[[#This Row],[Quantity Sold]]</f>
        <v>108</v>
      </c>
      <c r="O253" s="13">
        <f>Greenleaf[[#This Row],[Unit Cost]]*Greenleaf[[#This Row],[Quantity Sold]]</f>
        <v>26.910000000000004</v>
      </c>
      <c r="P253" s="13">
        <f>Greenleaf[[#This Row],[ Unit  price per quantity]]-Greenleaf[[#This Row],[ Unit cost per quantity]]</f>
        <v>81.09</v>
      </c>
    </row>
    <row r="254" spans="1:16" x14ac:dyDescent="0.3">
      <c r="A254" t="s">
        <v>1680</v>
      </c>
      <c r="B254" s="5">
        <v>45377</v>
      </c>
      <c r="C254" s="5" t="str">
        <f>TEXT(Greenleaf[[#This Row],[Order Date]],"MMM")</f>
        <v>Mar</v>
      </c>
      <c r="D254" s="5" t="str">
        <f>TEXT(Greenleaf[[#This Row],[Order Date]],"YYYY")</f>
        <v>2024</v>
      </c>
      <c r="E254" t="s">
        <v>2464</v>
      </c>
      <c r="F254" s="7" t="s">
        <v>1012</v>
      </c>
      <c r="G254" s="9">
        <v>3</v>
      </c>
      <c r="H254" s="11">
        <v>40</v>
      </c>
      <c r="I254" s="13">
        <v>12.12</v>
      </c>
      <c r="J254" t="s">
        <v>1164</v>
      </c>
      <c r="K254" t="s">
        <v>2567</v>
      </c>
      <c r="L254" s="7" t="s">
        <v>1414</v>
      </c>
      <c r="M254" s="7" t="s">
        <v>1427</v>
      </c>
      <c r="N254" s="14">
        <f>Greenleaf[[#This Row],[Unit Price]]*Greenleaf[[#This Row],[Quantity Sold]]</f>
        <v>120</v>
      </c>
      <c r="O254" s="13">
        <f>Greenleaf[[#This Row],[Unit Cost]]*Greenleaf[[#This Row],[Quantity Sold]]</f>
        <v>36.36</v>
      </c>
      <c r="P254" s="13">
        <f>Greenleaf[[#This Row],[ Unit  price per quantity]]-Greenleaf[[#This Row],[ Unit cost per quantity]]</f>
        <v>83.64</v>
      </c>
    </row>
    <row r="255" spans="1:16" x14ac:dyDescent="0.3">
      <c r="A255" t="s">
        <v>1681</v>
      </c>
      <c r="B255" s="5">
        <v>45377</v>
      </c>
      <c r="C255" s="5" t="str">
        <f>TEXT(Greenleaf[[#This Row],[Order Date]],"MMM")</f>
        <v>Mar</v>
      </c>
      <c r="D255" s="5" t="str">
        <f>TEXT(Greenleaf[[#This Row],[Order Date]],"YYYY")</f>
        <v>2024</v>
      </c>
      <c r="E255" t="s">
        <v>2461</v>
      </c>
      <c r="F255" s="7" t="s">
        <v>1011</v>
      </c>
      <c r="G255" s="9">
        <v>1</v>
      </c>
      <c r="H255" s="11">
        <v>12</v>
      </c>
      <c r="I255" s="13">
        <v>3.21</v>
      </c>
      <c r="J255" t="s">
        <v>1171</v>
      </c>
      <c r="K255" t="s">
        <v>2518</v>
      </c>
      <c r="L255" s="7" t="s">
        <v>1416</v>
      </c>
      <c r="M255" s="7" t="s">
        <v>1420</v>
      </c>
      <c r="N255" s="14">
        <f>Greenleaf[[#This Row],[Unit Price]]*Greenleaf[[#This Row],[Quantity Sold]]</f>
        <v>12</v>
      </c>
      <c r="O255" s="13">
        <f>Greenleaf[[#This Row],[Unit Cost]]*Greenleaf[[#This Row],[Quantity Sold]]</f>
        <v>3.21</v>
      </c>
      <c r="P255" s="13">
        <f>Greenleaf[[#This Row],[ Unit  price per quantity]]-Greenleaf[[#This Row],[ Unit cost per quantity]]</f>
        <v>8.7899999999999991</v>
      </c>
    </row>
    <row r="256" spans="1:16" x14ac:dyDescent="0.3">
      <c r="A256" t="s">
        <v>1682</v>
      </c>
      <c r="B256" s="5">
        <v>45378</v>
      </c>
      <c r="C256" s="5" t="str">
        <f>TEXT(Greenleaf[[#This Row],[Order Date]],"MMM")</f>
        <v>Mar</v>
      </c>
      <c r="D256" s="5" t="str">
        <f>TEXT(Greenleaf[[#This Row],[Order Date]],"YYYY")</f>
        <v>2024</v>
      </c>
      <c r="E256" t="s">
        <v>2461</v>
      </c>
      <c r="F256" s="7" t="s">
        <v>1011</v>
      </c>
      <c r="G256" s="9">
        <v>5</v>
      </c>
      <c r="H256" s="11">
        <v>12</v>
      </c>
      <c r="I256" s="13">
        <v>3.41</v>
      </c>
      <c r="J256" t="s">
        <v>1016</v>
      </c>
      <c r="K256" t="s">
        <v>2478</v>
      </c>
      <c r="L256" s="7" t="s">
        <v>1414</v>
      </c>
      <c r="M256" s="7" t="s">
        <v>1418</v>
      </c>
      <c r="N256" s="14">
        <f>Greenleaf[[#This Row],[Unit Price]]*Greenleaf[[#This Row],[Quantity Sold]]</f>
        <v>60</v>
      </c>
      <c r="O256" s="13">
        <f>Greenleaf[[#This Row],[Unit Cost]]*Greenleaf[[#This Row],[Quantity Sold]]</f>
        <v>17.05</v>
      </c>
      <c r="P256" s="13">
        <f>Greenleaf[[#This Row],[ Unit  price per quantity]]-Greenleaf[[#This Row],[ Unit cost per quantity]]</f>
        <v>42.95</v>
      </c>
    </row>
    <row r="257" spans="1:16" x14ac:dyDescent="0.3">
      <c r="A257" t="s">
        <v>1683</v>
      </c>
      <c r="B257" s="5">
        <v>45378</v>
      </c>
      <c r="C257" s="5" t="str">
        <f>TEXT(Greenleaf[[#This Row],[Order Date]],"MMM")</f>
        <v>Mar</v>
      </c>
      <c r="D257" s="5" t="str">
        <f>TEXT(Greenleaf[[#This Row],[Order Date]],"YYYY")</f>
        <v>2024</v>
      </c>
      <c r="E257" t="s">
        <v>2463</v>
      </c>
      <c r="F257" s="7" t="s">
        <v>1014</v>
      </c>
      <c r="G257" s="9">
        <v>9</v>
      </c>
      <c r="H257" s="11">
        <v>15</v>
      </c>
      <c r="I257" s="13">
        <v>3.88</v>
      </c>
      <c r="J257" t="s">
        <v>1052</v>
      </c>
      <c r="K257" t="s">
        <v>2504</v>
      </c>
      <c r="L257" s="7" t="s">
        <v>1414</v>
      </c>
      <c r="M257" s="7" t="s">
        <v>1425</v>
      </c>
      <c r="N257" s="14">
        <f>Greenleaf[[#This Row],[Unit Price]]*Greenleaf[[#This Row],[Quantity Sold]]</f>
        <v>135</v>
      </c>
      <c r="O257" s="13">
        <f>Greenleaf[[#This Row],[Unit Cost]]*Greenleaf[[#This Row],[Quantity Sold]]</f>
        <v>34.92</v>
      </c>
      <c r="P257" s="13">
        <f>Greenleaf[[#This Row],[ Unit  price per quantity]]-Greenleaf[[#This Row],[ Unit cost per quantity]]</f>
        <v>100.08</v>
      </c>
    </row>
    <row r="258" spans="1:16" x14ac:dyDescent="0.3">
      <c r="A258" t="s">
        <v>1684</v>
      </c>
      <c r="B258" s="5">
        <v>45378</v>
      </c>
      <c r="C258" s="5" t="str">
        <f>TEXT(Greenleaf[[#This Row],[Order Date]],"MMM")</f>
        <v>Mar</v>
      </c>
      <c r="D258" s="5" t="str">
        <f>TEXT(Greenleaf[[#This Row],[Order Date]],"YYYY")</f>
        <v>2024</v>
      </c>
      <c r="E258" t="s">
        <v>2464</v>
      </c>
      <c r="F258" s="7" t="s">
        <v>1012</v>
      </c>
      <c r="G258" s="9">
        <v>10</v>
      </c>
      <c r="H258" s="11">
        <v>40</v>
      </c>
      <c r="I258" s="13">
        <v>11.05</v>
      </c>
      <c r="J258" t="s">
        <v>1109</v>
      </c>
      <c r="K258" t="s">
        <v>2560</v>
      </c>
      <c r="L258" s="7" t="s">
        <v>1414</v>
      </c>
      <c r="M258" s="7" t="s">
        <v>1426</v>
      </c>
      <c r="N258" s="14">
        <f>Greenleaf[[#This Row],[Unit Price]]*Greenleaf[[#This Row],[Quantity Sold]]</f>
        <v>400</v>
      </c>
      <c r="O258" s="13">
        <f>Greenleaf[[#This Row],[Unit Cost]]*Greenleaf[[#This Row],[Quantity Sold]]</f>
        <v>110.5</v>
      </c>
      <c r="P258" s="13">
        <f>Greenleaf[[#This Row],[ Unit  price per quantity]]-Greenleaf[[#This Row],[ Unit cost per quantity]]</f>
        <v>289.5</v>
      </c>
    </row>
    <row r="259" spans="1:16" x14ac:dyDescent="0.3">
      <c r="A259" t="s">
        <v>1685</v>
      </c>
      <c r="B259" s="5">
        <v>45378</v>
      </c>
      <c r="C259" s="5" t="str">
        <f>TEXT(Greenleaf[[#This Row],[Order Date]],"MMM")</f>
        <v>Mar</v>
      </c>
      <c r="D259" s="5" t="str">
        <f>TEXT(Greenleaf[[#This Row],[Order Date]],"YYYY")</f>
        <v>2024</v>
      </c>
      <c r="E259" t="s">
        <v>2460</v>
      </c>
      <c r="F259" s="7" t="s">
        <v>1015</v>
      </c>
      <c r="G259" s="9">
        <v>2</v>
      </c>
      <c r="H259" s="11">
        <v>10</v>
      </c>
      <c r="I259" s="13">
        <v>3.43</v>
      </c>
      <c r="J259" t="s">
        <v>1080</v>
      </c>
      <c r="K259" t="s">
        <v>2470</v>
      </c>
      <c r="L259" s="7" t="s">
        <v>1415</v>
      </c>
      <c r="M259" s="7" t="s">
        <v>1426</v>
      </c>
      <c r="N259" s="14">
        <f>Greenleaf[[#This Row],[Unit Price]]*Greenleaf[[#This Row],[Quantity Sold]]</f>
        <v>20</v>
      </c>
      <c r="O259" s="13">
        <f>Greenleaf[[#This Row],[Unit Cost]]*Greenleaf[[#This Row],[Quantity Sold]]</f>
        <v>6.86</v>
      </c>
      <c r="P259" s="13">
        <f>Greenleaf[[#This Row],[ Unit  price per quantity]]-Greenleaf[[#This Row],[ Unit cost per quantity]]</f>
        <v>13.14</v>
      </c>
    </row>
    <row r="260" spans="1:16" x14ac:dyDescent="0.3">
      <c r="A260" t="s">
        <v>1686</v>
      </c>
      <c r="B260" s="5">
        <v>45379</v>
      </c>
      <c r="C260" s="5" t="str">
        <f>TEXT(Greenleaf[[#This Row],[Order Date]],"MMM")</f>
        <v>Mar</v>
      </c>
      <c r="D260" s="5" t="str">
        <f>TEXT(Greenleaf[[#This Row],[Order Date]],"YYYY")</f>
        <v>2024</v>
      </c>
      <c r="E260" t="s">
        <v>2462</v>
      </c>
      <c r="F260" s="7" t="s">
        <v>1013</v>
      </c>
      <c r="G260" s="9">
        <v>2</v>
      </c>
      <c r="H260" s="11">
        <v>25</v>
      </c>
      <c r="I260" s="13">
        <v>6.89</v>
      </c>
      <c r="J260" t="s">
        <v>1134</v>
      </c>
      <c r="K260" t="s">
        <v>2477</v>
      </c>
      <c r="L260" s="7" t="s">
        <v>1415</v>
      </c>
      <c r="M260" s="7" t="s">
        <v>1427</v>
      </c>
      <c r="N260" s="14">
        <f>Greenleaf[[#This Row],[Unit Price]]*Greenleaf[[#This Row],[Quantity Sold]]</f>
        <v>50</v>
      </c>
      <c r="O260" s="13">
        <f>Greenleaf[[#This Row],[Unit Cost]]*Greenleaf[[#This Row],[Quantity Sold]]</f>
        <v>13.78</v>
      </c>
      <c r="P260" s="13">
        <f>Greenleaf[[#This Row],[ Unit  price per quantity]]-Greenleaf[[#This Row],[ Unit cost per quantity]]</f>
        <v>36.22</v>
      </c>
    </row>
    <row r="261" spans="1:16" x14ac:dyDescent="0.3">
      <c r="A261" t="s">
        <v>1687</v>
      </c>
      <c r="B261" s="5">
        <v>45379</v>
      </c>
      <c r="C261" s="5" t="str">
        <f>TEXT(Greenleaf[[#This Row],[Order Date]],"MMM")</f>
        <v>Mar</v>
      </c>
      <c r="D261" s="5" t="str">
        <f>TEXT(Greenleaf[[#This Row],[Order Date]],"YYYY")</f>
        <v>2024</v>
      </c>
      <c r="E261" t="s">
        <v>2460</v>
      </c>
      <c r="F261" s="7" t="s">
        <v>1015</v>
      </c>
      <c r="G261" s="9">
        <v>7</v>
      </c>
      <c r="H261" s="11">
        <v>10</v>
      </c>
      <c r="I261" s="13">
        <v>2.2000000000000002</v>
      </c>
      <c r="J261" t="s">
        <v>1109</v>
      </c>
      <c r="K261" t="s">
        <v>2560</v>
      </c>
      <c r="L261" s="7" t="s">
        <v>1416</v>
      </c>
      <c r="M261" s="7" t="s">
        <v>1418</v>
      </c>
      <c r="N261" s="14">
        <f>Greenleaf[[#This Row],[Unit Price]]*Greenleaf[[#This Row],[Quantity Sold]]</f>
        <v>70</v>
      </c>
      <c r="O261" s="13">
        <f>Greenleaf[[#This Row],[Unit Cost]]*Greenleaf[[#This Row],[Quantity Sold]]</f>
        <v>15.400000000000002</v>
      </c>
      <c r="P261" s="13">
        <f>Greenleaf[[#This Row],[ Unit  price per quantity]]-Greenleaf[[#This Row],[ Unit cost per quantity]]</f>
        <v>54.599999999999994</v>
      </c>
    </row>
    <row r="262" spans="1:16" x14ac:dyDescent="0.3">
      <c r="A262" t="s">
        <v>1688</v>
      </c>
      <c r="B262" s="5">
        <v>45379</v>
      </c>
      <c r="C262" s="5" t="str">
        <f>TEXT(Greenleaf[[#This Row],[Order Date]],"MMM")</f>
        <v>Mar</v>
      </c>
      <c r="D262" s="5" t="str">
        <f>TEXT(Greenleaf[[#This Row],[Order Date]],"YYYY")</f>
        <v>2024</v>
      </c>
      <c r="E262" t="s">
        <v>2462</v>
      </c>
      <c r="F262" s="7" t="s">
        <v>1013</v>
      </c>
      <c r="G262" s="9">
        <v>7</v>
      </c>
      <c r="H262" s="11">
        <v>25</v>
      </c>
      <c r="I262" s="13">
        <v>5.89</v>
      </c>
      <c r="J262" t="s">
        <v>1153</v>
      </c>
      <c r="K262" t="s">
        <v>2566</v>
      </c>
      <c r="L262" s="7" t="s">
        <v>1414</v>
      </c>
      <c r="M262" s="7" t="s">
        <v>1424</v>
      </c>
      <c r="N262" s="14">
        <f>Greenleaf[[#This Row],[Unit Price]]*Greenleaf[[#This Row],[Quantity Sold]]</f>
        <v>175</v>
      </c>
      <c r="O262" s="13">
        <f>Greenleaf[[#This Row],[Unit Cost]]*Greenleaf[[#This Row],[Quantity Sold]]</f>
        <v>41.23</v>
      </c>
      <c r="P262" s="13">
        <f>Greenleaf[[#This Row],[ Unit  price per quantity]]-Greenleaf[[#This Row],[ Unit cost per quantity]]</f>
        <v>133.77000000000001</v>
      </c>
    </row>
    <row r="263" spans="1:16" x14ac:dyDescent="0.3">
      <c r="A263" t="s">
        <v>1689</v>
      </c>
      <c r="B263" s="5">
        <v>45379</v>
      </c>
      <c r="C263" s="5" t="str">
        <f>TEXT(Greenleaf[[#This Row],[Order Date]],"MMM")</f>
        <v>Mar</v>
      </c>
      <c r="D263" s="5" t="str">
        <f>TEXT(Greenleaf[[#This Row],[Order Date]],"YYYY")</f>
        <v>2024</v>
      </c>
      <c r="E263" t="s">
        <v>2462</v>
      </c>
      <c r="F263" s="7" t="s">
        <v>1013</v>
      </c>
      <c r="G263" s="9">
        <v>8</v>
      </c>
      <c r="H263" s="11">
        <v>25</v>
      </c>
      <c r="I263" s="13">
        <v>8.61</v>
      </c>
      <c r="J263" t="s">
        <v>1197</v>
      </c>
      <c r="K263" t="s">
        <v>2522</v>
      </c>
      <c r="L263" s="7" t="s">
        <v>1414</v>
      </c>
      <c r="M263" s="7" t="s">
        <v>1418</v>
      </c>
      <c r="N263" s="14">
        <f>Greenleaf[[#This Row],[Unit Price]]*Greenleaf[[#This Row],[Quantity Sold]]</f>
        <v>200</v>
      </c>
      <c r="O263" s="13">
        <f>Greenleaf[[#This Row],[Unit Cost]]*Greenleaf[[#This Row],[Quantity Sold]]</f>
        <v>68.88</v>
      </c>
      <c r="P263" s="13">
        <f>Greenleaf[[#This Row],[ Unit  price per quantity]]-Greenleaf[[#This Row],[ Unit cost per quantity]]</f>
        <v>131.12</v>
      </c>
    </row>
    <row r="264" spans="1:16" x14ac:dyDescent="0.3">
      <c r="A264" t="s">
        <v>1690</v>
      </c>
      <c r="B264" s="5">
        <v>45380</v>
      </c>
      <c r="C264" s="5" t="str">
        <f>TEXT(Greenleaf[[#This Row],[Order Date]],"MMM")</f>
        <v>Mar</v>
      </c>
      <c r="D264" s="5" t="str">
        <f>TEXT(Greenleaf[[#This Row],[Order Date]],"YYYY")</f>
        <v>2024</v>
      </c>
      <c r="E264" t="s">
        <v>2460</v>
      </c>
      <c r="F264" s="7" t="s">
        <v>1015</v>
      </c>
      <c r="G264" s="9">
        <v>5</v>
      </c>
      <c r="H264" s="11">
        <v>10</v>
      </c>
      <c r="I264" s="13">
        <v>2.82</v>
      </c>
      <c r="J264" t="s">
        <v>1087</v>
      </c>
      <c r="K264" t="s">
        <v>2521</v>
      </c>
      <c r="L264" s="7" t="s">
        <v>1414</v>
      </c>
      <c r="M264" s="7" t="s">
        <v>1427</v>
      </c>
      <c r="N264" s="14">
        <f>Greenleaf[[#This Row],[Unit Price]]*Greenleaf[[#This Row],[Quantity Sold]]</f>
        <v>50</v>
      </c>
      <c r="O264" s="13">
        <f>Greenleaf[[#This Row],[Unit Cost]]*Greenleaf[[#This Row],[Quantity Sold]]</f>
        <v>14.1</v>
      </c>
      <c r="P264" s="13">
        <f>Greenleaf[[#This Row],[ Unit  price per quantity]]-Greenleaf[[#This Row],[ Unit cost per quantity]]</f>
        <v>35.9</v>
      </c>
    </row>
    <row r="265" spans="1:16" x14ac:dyDescent="0.3">
      <c r="A265" t="s">
        <v>1691</v>
      </c>
      <c r="B265" s="5">
        <v>45380</v>
      </c>
      <c r="C265" s="5" t="str">
        <f>TEXT(Greenleaf[[#This Row],[Order Date]],"MMM")</f>
        <v>Mar</v>
      </c>
      <c r="D265" s="5" t="str">
        <f>TEXT(Greenleaf[[#This Row],[Order Date]],"YYYY")</f>
        <v>2024</v>
      </c>
      <c r="E265" t="s">
        <v>2464</v>
      </c>
      <c r="F265" s="7" t="s">
        <v>1012</v>
      </c>
      <c r="G265" s="9">
        <v>10</v>
      </c>
      <c r="H265" s="11">
        <v>40</v>
      </c>
      <c r="I265" s="13">
        <v>11.87</v>
      </c>
      <c r="J265" t="s">
        <v>1138</v>
      </c>
      <c r="K265" t="s">
        <v>2538</v>
      </c>
      <c r="L265" s="7" t="s">
        <v>1414</v>
      </c>
      <c r="M265" s="7" t="s">
        <v>1425</v>
      </c>
      <c r="N265" s="14">
        <f>Greenleaf[[#This Row],[Unit Price]]*Greenleaf[[#This Row],[Quantity Sold]]</f>
        <v>400</v>
      </c>
      <c r="O265" s="13">
        <f>Greenleaf[[#This Row],[Unit Cost]]*Greenleaf[[#This Row],[Quantity Sold]]</f>
        <v>118.69999999999999</v>
      </c>
      <c r="P265" s="13">
        <f>Greenleaf[[#This Row],[ Unit  price per quantity]]-Greenleaf[[#This Row],[ Unit cost per quantity]]</f>
        <v>281.3</v>
      </c>
    </row>
    <row r="266" spans="1:16" x14ac:dyDescent="0.3">
      <c r="A266" t="s">
        <v>1692</v>
      </c>
      <c r="B266" s="5">
        <v>45381</v>
      </c>
      <c r="C266" s="5" t="str">
        <f>TEXT(Greenleaf[[#This Row],[Order Date]],"MMM")</f>
        <v>Mar</v>
      </c>
      <c r="D266" s="5" t="str">
        <f>TEXT(Greenleaf[[#This Row],[Order Date]],"YYYY")</f>
        <v>2024</v>
      </c>
      <c r="E266" t="s">
        <v>2463</v>
      </c>
      <c r="F266" s="7" t="s">
        <v>1014</v>
      </c>
      <c r="G266" s="9">
        <v>1</v>
      </c>
      <c r="H266" s="11">
        <v>15</v>
      </c>
      <c r="I266" s="13">
        <v>5.3</v>
      </c>
      <c r="J266" t="s">
        <v>1066</v>
      </c>
      <c r="K266" t="s">
        <v>2487</v>
      </c>
      <c r="L266" s="7" t="s">
        <v>1414</v>
      </c>
      <c r="M266" s="7" t="s">
        <v>1420</v>
      </c>
      <c r="N266" s="14">
        <f>Greenleaf[[#This Row],[Unit Price]]*Greenleaf[[#This Row],[Quantity Sold]]</f>
        <v>15</v>
      </c>
      <c r="O266" s="13">
        <f>Greenleaf[[#This Row],[Unit Cost]]*Greenleaf[[#This Row],[Quantity Sold]]</f>
        <v>5.3</v>
      </c>
      <c r="P266" s="13">
        <f>Greenleaf[[#This Row],[ Unit  price per quantity]]-Greenleaf[[#This Row],[ Unit cost per quantity]]</f>
        <v>9.6999999999999993</v>
      </c>
    </row>
    <row r="267" spans="1:16" x14ac:dyDescent="0.3">
      <c r="A267" t="s">
        <v>1693</v>
      </c>
      <c r="B267" s="5">
        <v>45381</v>
      </c>
      <c r="C267" s="5" t="str">
        <f>TEXT(Greenleaf[[#This Row],[Order Date]],"MMM")</f>
        <v>Mar</v>
      </c>
      <c r="D267" s="5" t="str">
        <f>TEXT(Greenleaf[[#This Row],[Order Date]],"YYYY")</f>
        <v>2024</v>
      </c>
      <c r="E267" t="s">
        <v>2462</v>
      </c>
      <c r="F267" s="7" t="s">
        <v>1013</v>
      </c>
      <c r="G267" s="9">
        <v>4</v>
      </c>
      <c r="H267" s="11">
        <v>25</v>
      </c>
      <c r="I267" s="13">
        <v>9.4600000000000009</v>
      </c>
      <c r="J267" t="s">
        <v>1181</v>
      </c>
      <c r="K267" t="s">
        <v>2536</v>
      </c>
      <c r="L267" s="7" t="s">
        <v>1415</v>
      </c>
      <c r="M267" s="7" t="s">
        <v>1426</v>
      </c>
      <c r="N267" s="14">
        <f>Greenleaf[[#This Row],[Unit Price]]*Greenleaf[[#This Row],[Quantity Sold]]</f>
        <v>100</v>
      </c>
      <c r="O267" s="13">
        <f>Greenleaf[[#This Row],[Unit Cost]]*Greenleaf[[#This Row],[Quantity Sold]]</f>
        <v>37.840000000000003</v>
      </c>
      <c r="P267" s="13">
        <f>Greenleaf[[#This Row],[ Unit  price per quantity]]-Greenleaf[[#This Row],[ Unit cost per quantity]]</f>
        <v>62.16</v>
      </c>
    </row>
    <row r="268" spans="1:16" x14ac:dyDescent="0.3">
      <c r="A268" t="s">
        <v>1694</v>
      </c>
      <c r="B268" s="5">
        <v>45382</v>
      </c>
      <c r="C268" s="5" t="str">
        <f>TEXT(Greenleaf[[#This Row],[Order Date]],"MMM")</f>
        <v>Mar</v>
      </c>
      <c r="D268" s="5" t="str">
        <f>TEXT(Greenleaf[[#This Row],[Order Date]],"YYYY")</f>
        <v>2024</v>
      </c>
      <c r="E268" t="s">
        <v>2464</v>
      </c>
      <c r="F268" s="7" t="s">
        <v>1012</v>
      </c>
      <c r="G268" s="9">
        <v>1</v>
      </c>
      <c r="H268" s="11">
        <v>40</v>
      </c>
      <c r="I268" s="13">
        <v>12.13</v>
      </c>
      <c r="J268" t="s">
        <v>1043</v>
      </c>
      <c r="K268" t="s">
        <v>2474</v>
      </c>
      <c r="L268" s="7" t="s">
        <v>1417</v>
      </c>
      <c r="M268" s="7" t="s">
        <v>1419</v>
      </c>
      <c r="N268" s="14">
        <f>Greenleaf[[#This Row],[Unit Price]]*Greenleaf[[#This Row],[Quantity Sold]]</f>
        <v>40</v>
      </c>
      <c r="O268" s="13">
        <f>Greenleaf[[#This Row],[Unit Cost]]*Greenleaf[[#This Row],[Quantity Sold]]</f>
        <v>12.13</v>
      </c>
      <c r="P268" s="13">
        <f>Greenleaf[[#This Row],[ Unit  price per quantity]]-Greenleaf[[#This Row],[ Unit cost per quantity]]</f>
        <v>27.869999999999997</v>
      </c>
    </row>
    <row r="269" spans="1:16" x14ac:dyDescent="0.3">
      <c r="A269" t="s">
        <v>1695</v>
      </c>
      <c r="B269" s="5">
        <v>45382</v>
      </c>
      <c r="C269" s="5" t="str">
        <f>TEXT(Greenleaf[[#This Row],[Order Date]],"MMM")</f>
        <v>Mar</v>
      </c>
      <c r="D269" s="5" t="str">
        <f>TEXT(Greenleaf[[#This Row],[Order Date]],"YYYY")</f>
        <v>2024</v>
      </c>
      <c r="E269" t="s">
        <v>2461</v>
      </c>
      <c r="F269" s="7" t="s">
        <v>1011</v>
      </c>
      <c r="G269" s="9">
        <v>4</v>
      </c>
      <c r="H269" s="11">
        <v>12</v>
      </c>
      <c r="I269" s="13">
        <v>3.9</v>
      </c>
      <c r="J269" t="s">
        <v>1153</v>
      </c>
      <c r="K269" t="s">
        <v>2566</v>
      </c>
      <c r="L269" s="7" t="s">
        <v>1414</v>
      </c>
      <c r="M269" s="7" t="s">
        <v>1427</v>
      </c>
      <c r="N269" s="14">
        <f>Greenleaf[[#This Row],[Unit Price]]*Greenleaf[[#This Row],[Quantity Sold]]</f>
        <v>48</v>
      </c>
      <c r="O269" s="13">
        <f>Greenleaf[[#This Row],[Unit Cost]]*Greenleaf[[#This Row],[Quantity Sold]]</f>
        <v>15.6</v>
      </c>
      <c r="P269" s="13">
        <f>Greenleaf[[#This Row],[ Unit  price per quantity]]-Greenleaf[[#This Row],[ Unit cost per quantity]]</f>
        <v>32.4</v>
      </c>
    </row>
    <row r="270" spans="1:16" x14ac:dyDescent="0.3">
      <c r="A270" t="s">
        <v>1696</v>
      </c>
      <c r="B270" s="5">
        <v>45382</v>
      </c>
      <c r="C270" s="5" t="str">
        <f>TEXT(Greenleaf[[#This Row],[Order Date]],"MMM")</f>
        <v>Mar</v>
      </c>
      <c r="D270" s="5" t="str">
        <f>TEXT(Greenleaf[[#This Row],[Order Date]],"YYYY")</f>
        <v>2024</v>
      </c>
      <c r="E270" t="s">
        <v>2460</v>
      </c>
      <c r="F270" s="7" t="s">
        <v>1015</v>
      </c>
      <c r="G270" s="9">
        <v>3</v>
      </c>
      <c r="H270" s="11">
        <v>10</v>
      </c>
      <c r="I270" s="13">
        <v>2.69</v>
      </c>
      <c r="J270" t="s">
        <v>1183</v>
      </c>
      <c r="K270" t="s">
        <v>2501</v>
      </c>
      <c r="L270" s="7" t="s">
        <v>1417</v>
      </c>
      <c r="M270" s="7" t="s">
        <v>1424</v>
      </c>
      <c r="N270" s="14">
        <f>Greenleaf[[#This Row],[Unit Price]]*Greenleaf[[#This Row],[Quantity Sold]]</f>
        <v>30</v>
      </c>
      <c r="O270" s="13">
        <f>Greenleaf[[#This Row],[Unit Cost]]*Greenleaf[[#This Row],[Quantity Sold]]</f>
        <v>8.07</v>
      </c>
      <c r="P270" s="13">
        <f>Greenleaf[[#This Row],[ Unit  price per quantity]]-Greenleaf[[#This Row],[ Unit cost per quantity]]</f>
        <v>21.93</v>
      </c>
    </row>
    <row r="271" spans="1:16" x14ac:dyDescent="0.3">
      <c r="A271" t="s">
        <v>1697</v>
      </c>
      <c r="B271" s="5">
        <v>45382</v>
      </c>
      <c r="C271" s="5" t="str">
        <f>TEXT(Greenleaf[[#This Row],[Order Date]],"MMM")</f>
        <v>Mar</v>
      </c>
      <c r="D271" s="5" t="str">
        <f>TEXT(Greenleaf[[#This Row],[Order Date]],"YYYY")</f>
        <v>2024</v>
      </c>
      <c r="E271" t="s">
        <v>2464</v>
      </c>
      <c r="F271" s="7" t="s">
        <v>1012</v>
      </c>
      <c r="G271" s="9">
        <v>3</v>
      </c>
      <c r="H271" s="11">
        <v>40</v>
      </c>
      <c r="I271" s="13">
        <v>12.8</v>
      </c>
      <c r="J271" t="s">
        <v>1107</v>
      </c>
      <c r="K271" t="s">
        <v>2487</v>
      </c>
      <c r="L271" s="7" t="s">
        <v>1414</v>
      </c>
      <c r="M271" s="7" t="s">
        <v>1421</v>
      </c>
      <c r="N271" s="14">
        <f>Greenleaf[[#This Row],[Unit Price]]*Greenleaf[[#This Row],[Quantity Sold]]</f>
        <v>120</v>
      </c>
      <c r="O271" s="13">
        <f>Greenleaf[[#This Row],[Unit Cost]]*Greenleaf[[#This Row],[Quantity Sold]]</f>
        <v>38.400000000000006</v>
      </c>
      <c r="P271" s="13">
        <f>Greenleaf[[#This Row],[ Unit  price per quantity]]-Greenleaf[[#This Row],[ Unit cost per quantity]]</f>
        <v>81.599999999999994</v>
      </c>
    </row>
    <row r="272" spans="1:16" x14ac:dyDescent="0.3">
      <c r="A272" t="s">
        <v>1698</v>
      </c>
      <c r="B272" s="5">
        <v>45382</v>
      </c>
      <c r="C272" s="5" t="str">
        <f>TEXT(Greenleaf[[#This Row],[Order Date]],"MMM")</f>
        <v>Mar</v>
      </c>
      <c r="D272" s="5" t="str">
        <f>TEXT(Greenleaf[[#This Row],[Order Date]],"YYYY")</f>
        <v>2024</v>
      </c>
      <c r="E272" t="s">
        <v>2463</v>
      </c>
      <c r="F272" s="7" t="s">
        <v>1014</v>
      </c>
      <c r="G272" s="9">
        <v>8</v>
      </c>
      <c r="H272" s="11">
        <v>15</v>
      </c>
      <c r="I272" s="13">
        <v>3.64</v>
      </c>
      <c r="J272" t="s">
        <v>1077</v>
      </c>
      <c r="K272" t="s">
        <v>2538</v>
      </c>
      <c r="L272" s="7" t="s">
        <v>1414</v>
      </c>
      <c r="M272" s="7" t="s">
        <v>1422</v>
      </c>
      <c r="N272" s="14">
        <f>Greenleaf[[#This Row],[Unit Price]]*Greenleaf[[#This Row],[Quantity Sold]]</f>
        <v>120</v>
      </c>
      <c r="O272" s="13">
        <f>Greenleaf[[#This Row],[Unit Cost]]*Greenleaf[[#This Row],[Quantity Sold]]</f>
        <v>29.12</v>
      </c>
      <c r="P272" s="13">
        <f>Greenleaf[[#This Row],[ Unit  price per quantity]]-Greenleaf[[#This Row],[ Unit cost per quantity]]</f>
        <v>90.88</v>
      </c>
    </row>
    <row r="273" spans="1:16" x14ac:dyDescent="0.3">
      <c r="A273" t="s">
        <v>1699</v>
      </c>
      <c r="B273" s="5">
        <v>45382</v>
      </c>
      <c r="C273" s="5" t="str">
        <f>TEXT(Greenleaf[[#This Row],[Order Date]],"MMM")</f>
        <v>Mar</v>
      </c>
      <c r="D273" s="5" t="str">
        <f>TEXT(Greenleaf[[#This Row],[Order Date]],"YYYY")</f>
        <v>2024</v>
      </c>
      <c r="E273" t="s">
        <v>2460</v>
      </c>
      <c r="F273" s="7" t="s">
        <v>1015</v>
      </c>
      <c r="G273" s="9">
        <v>9</v>
      </c>
      <c r="H273" s="11">
        <v>10</v>
      </c>
      <c r="I273" s="13">
        <v>3.6</v>
      </c>
      <c r="J273" t="s">
        <v>1117</v>
      </c>
      <c r="K273" t="s">
        <v>2568</v>
      </c>
      <c r="L273" s="7" t="s">
        <v>1414</v>
      </c>
      <c r="M273" s="7" t="s">
        <v>1421</v>
      </c>
      <c r="N273" s="14">
        <f>Greenleaf[[#This Row],[Unit Price]]*Greenleaf[[#This Row],[Quantity Sold]]</f>
        <v>90</v>
      </c>
      <c r="O273" s="13">
        <f>Greenleaf[[#This Row],[Unit Cost]]*Greenleaf[[#This Row],[Quantity Sold]]</f>
        <v>32.4</v>
      </c>
      <c r="P273" s="13">
        <f>Greenleaf[[#This Row],[ Unit  price per quantity]]-Greenleaf[[#This Row],[ Unit cost per quantity]]</f>
        <v>57.6</v>
      </c>
    </row>
    <row r="274" spans="1:16" x14ac:dyDescent="0.3">
      <c r="A274" t="s">
        <v>1700</v>
      </c>
      <c r="B274" s="5">
        <v>45383</v>
      </c>
      <c r="C274" s="5" t="str">
        <f>TEXT(Greenleaf[[#This Row],[Order Date]],"MMM")</f>
        <v>Apr</v>
      </c>
      <c r="D274" s="5" t="str">
        <f>TEXT(Greenleaf[[#This Row],[Order Date]],"YYYY")</f>
        <v>2024</v>
      </c>
      <c r="E274" t="s">
        <v>2462</v>
      </c>
      <c r="F274" s="7" t="s">
        <v>1013</v>
      </c>
      <c r="G274" s="9">
        <v>7</v>
      </c>
      <c r="H274" s="11">
        <v>25</v>
      </c>
      <c r="I274" s="13">
        <v>5.07</v>
      </c>
      <c r="J274" t="s">
        <v>1042</v>
      </c>
      <c r="K274" t="s">
        <v>2544</v>
      </c>
      <c r="L274" s="7" t="s">
        <v>1414</v>
      </c>
      <c r="M274" s="7" t="s">
        <v>1423</v>
      </c>
      <c r="N274" s="14">
        <f>Greenleaf[[#This Row],[Unit Price]]*Greenleaf[[#This Row],[Quantity Sold]]</f>
        <v>175</v>
      </c>
      <c r="O274" s="13">
        <f>Greenleaf[[#This Row],[Unit Cost]]*Greenleaf[[#This Row],[Quantity Sold]]</f>
        <v>35.49</v>
      </c>
      <c r="P274" s="13">
        <f>Greenleaf[[#This Row],[ Unit  price per quantity]]-Greenleaf[[#This Row],[ Unit cost per quantity]]</f>
        <v>139.51</v>
      </c>
    </row>
    <row r="275" spans="1:16" x14ac:dyDescent="0.3">
      <c r="A275" t="s">
        <v>1701</v>
      </c>
      <c r="B275" s="5">
        <v>45383</v>
      </c>
      <c r="C275" s="5" t="str">
        <f>TEXT(Greenleaf[[#This Row],[Order Date]],"MMM")</f>
        <v>Apr</v>
      </c>
      <c r="D275" s="5" t="str">
        <f>TEXT(Greenleaf[[#This Row],[Order Date]],"YYYY")</f>
        <v>2024</v>
      </c>
      <c r="E275" t="s">
        <v>2461</v>
      </c>
      <c r="F275" s="7" t="s">
        <v>1011</v>
      </c>
      <c r="G275" s="9">
        <v>3</v>
      </c>
      <c r="H275" s="11">
        <v>12</v>
      </c>
      <c r="I275" s="13">
        <v>3.17</v>
      </c>
      <c r="J275" t="s">
        <v>1197</v>
      </c>
      <c r="K275" t="s">
        <v>2522</v>
      </c>
      <c r="L275" s="7" t="s">
        <v>1414</v>
      </c>
      <c r="M275" s="7" t="s">
        <v>1422</v>
      </c>
      <c r="N275" s="14">
        <f>Greenleaf[[#This Row],[Unit Price]]*Greenleaf[[#This Row],[Quantity Sold]]</f>
        <v>36</v>
      </c>
      <c r="O275" s="13">
        <f>Greenleaf[[#This Row],[Unit Cost]]*Greenleaf[[#This Row],[Quantity Sold]]</f>
        <v>9.51</v>
      </c>
      <c r="P275" s="13">
        <f>Greenleaf[[#This Row],[ Unit  price per quantity]]-Greenleaf[[#This Row],[ Unit cost per quantity]]</f>
        <v>26.490000000000002</v>
      </c>
    </row>
    <row r="276" spans="1:16" x14ac:dyDescent="0.3">
      <c r="A276" t="s">
        <v>1702</v>
      </c>
      <c r="B276" s="5">
        <v>45384</v>
      </c>
      <c r="C276" s="5" t="str">
        <f>TEXT(Greenleaf[[#This Row],[Order Date]],"MMM")</f>
        <v>Apr</v>
      </c>
      <c r="D276" s="5" t="str">
        <f>TEXT(Greenleaf[[#This Row],[Order Date]],"YYYY")</f>
        <v>2024</v>
      </c>
      <c r="E276" t="s">
        <v>2461</v>
      </c>
      <c r="F276" s="7" t="s">
        <v>1011</v>
      </c>
      <c r="G276" s="9">
        <v>10</v>
      </c>
      <c r="H276" s="11">
        <v>12</v>
      </c>
      <c r="I276" s="13">
        <v>3.9</v>
      </c>
      <c r="J276" t="s">
        <v>1111</v>
      </c>
      <c r="K276" t="s">
        <v>2488</v>
      </c>
      <c r="L276" s="7" t="s">
        <v>1414</v>
      </c>
      <c r="M276" s="7" t="s">
        <v>1427</v>
      </c>
      <c r="N276" s="14">
        <f>Greenleaf[[#This Row],[Unit Price]]*Greenleaf[[#This Row],[Quantity Sold]]</f>
        <v>120</v>
      </c>
      <c r="O276" s="13">
        <f>Greenleaf[[#This Row],[Unit Cost]]*Greenleaf[[#This Row],[Quantity Sold]]</f>
        <v>39</v>
      </c>
      <c r="P276" s="13">
        <f>Greenleaf[[#This Row],[ Unit  price per quantity]]-Greenleaf[[#This Row],[ Unit cost per quantity]]</f>
        <v>81</v>
      </c>
    </row>
    <row r="277" spans="1:16" x14ac:dyDescent="0.3">
      <c r="A277" t="s">
        <v>1703</v>
      </c>
      <c r="B277" s="5">
        <v>45384</v>
      </c>
      <c r="C277" s="5" t="str">
        <f>TEXT(Greenleaf[[#This Row],[Order Date]],"MMM")</f>
        <v>Apr</v>
      </c>
      <c r="D277" s="5" t="str">
        <f>TEXT(Greenleaf[[#This Row],[Order Date]],"YYYY")</f>
        <v>2024</v>
      </c>
      <c r="E277" t="s">
        <v>2463</v>
      </c>
      <c r="F277" s="7" t="s">
        <v>1014</v>
      </c>
      <c r="G277" s="9">
        <v>8</v>
      </c>
      <c r="H277" s="11">
        <v>15</v>
      </c>
      <c r="I277" s="13">
        <v>4.9400000000000004</v>
      </c>
      <c r="J277" t="s">
        <v>1091</v>
      </c>
      <c r="K277" t="s">
        <v>2569</v>
      </c>
      <c r="L277" s="7" t="s">
        <v>1414</v>
      </c>
      <c r="M277" s="7" t="s">
        <v>1420</v>
      </c>
      <c r="N277" s="14">
        <f>Greenleaf[[#This Row],[Unit Price]]*Greenleaf[[#This Row],[Quantity Sold]]</f>
        <v>120</v>
      </c>
      <c r="O277" s="13">
        <f>Greenleaf[[#This Row],[Unit Cost]]*Greenleaf[[#This Row],[Quantity Sold]]</f>
        <v>39.520000000000003</v>
      </c>
      <c r="P277" s="13">
        <f>Greenleaf[[#This Row],[ Unit  price per quantity]]-Greenleaf[[#This Row],[ Unit cost per quantity]]</f>
        <v>80.47999999999999</v>
      </c>
    </row>
    <row r="278" spans="1:16" x14ac:dyDescent="0.3">
      <c r="A278" t="s">
        <v>1704</v>
      </c>
      <c r="B278" s="5">
        <v>45384</v>
      </c>
      <c r="C278" s="5" t="str">
        <f>TEXT(Greenleaf[[#This Row],[Order Date]],"MMM")</f>
        <v>Apr</v>
      </c>
      <c r="D278" s="5" t="str">
        <f>TEXT(Greenleaf[[#This Row],[Order Date]],"YYYY")</f>
        <v>2024</v>
      </c>
      <c r="E278" t="s">
        <v>2463</v>
      </c>
      <c r="F278" s="7" t="s">
        <v>1014</v>
      </c>
      <c r="G278" s="9">
        <v>1</v>
      </c>
      <c r="H278" s="11">
        <v>15</v>
      </c>
      <c r="I278" s="13">
        <v>5.04</v>
      </c>
      <c r="J278" t="s">
        <v>1179</v>
      </c>
      <c r="K278" t="s">
        <v>2570</v>
      </c>
      <c r="L278" s="7" t="s">
        <v>1414</v>
      </c>
      <c r="M278" s="7" t="s">
        <v>1423</v>
      </c>
      <c r="N278" s="14">
        <f>Greenleaf[[#This Row],[Unit Price]]*Greenleaf[[#This Row],[Quantity Sold]]</f>
        <v>15</v>
      </c>
      <c r="O278" s="13">
        <f>Greenleaf[[#This Row],[Unit Cost]]*Greenleaf[[#This Row],[Quantity Sold]]</f>
        <v>5.04</v>
      </c>
      <c r="P278" s="13">
        <f>Greenleaf[[#This Row],[ Unit  price per quantity]]-Greenleaf[[#This Row],[ Unit cost per quantity]]</f>
        <v>9.9600000000000009</v>
      </c>
    </row>
    <row r="279" spans="1:16" x14ac:dyDescent="0.3">
      <c r="A279" t="s">
        <v>1705</v>
      </c>
      <c r="B279" s="5">
        <v>45385</v>
      </c>
      <c r="C279" s="5" t="str">
        <f>TEXT(Greenleaf[[#This Row],[Order Date]],"MMM")</f>
        <v>Apr</v>
      </c>
      <c r="D279" s="5" t="str">
        <f>TEXT(Greenleaf[[#This Row],[Order Date]],"YYYY")</f>
        <v>2024</v>
      </c>
      <c r="E279" t="s">
        <v>2464</v>
      </c>
      <c r="F279" s="7" t="s">
        <v>1012</v>
      </c>
      <c r="G279" s="9">
        <v>9</v>
      </c>
      <c r="H279" s="11">
        <v>40</v>
      </c>
      <c r="I279" s="13">
        <v>12.88</v>
      </c>
      <c r="J279" t="s">
        <v>1047</v>
      </c>
      <c r="K279" t="s">
        <v>2476</v>
      </c>
      <c r="L279" s="7" t="s">
        <v>1416</v>
      </c>
      <c r="M279" s="7" t="s">
        <v>1422</v>
      </c>
      <c r="N279" s="14">
        <f>Greenleaf[[#This Row],[Unit Price]]*Greenleaf[[#This Row],[Quantity Sold]]</f>
        <v>360</v>
      </c>
      <c r="O279" s="13">
        <f>Greenleaf[[#This Row],[Unit Cost]]*Greenleaf[[#This Row],[Quantity Sold]]</f>
        <v>115.92</v>
      </c>
      <c r="P279" s="13">
        <f>Greenleaf[[#This Row],[ Unit  price per quantity]]-Greenleaf[[#This Row],[ Unit cost per quantity]]</f>
        <v>244.07999999999998</v>
      </c>
    </row>
    <row r="280" spans="1:16" x14ac:dyDescent="0.3">
      <c r="A280" t="s">
        <v>1706</v>
      </c>
      <c r="B280" s="5">
        <v>45385</v>
      </c>
      <c r="C280" s="5" t="str">
        <f>TEXT(Greenleaf[[#This Row],[Order Date]],"MMM")</f>
        <v>Apr</v>
      </c>
      <c r="D280" s="5" t="str">
        <f>TEXT(Greenleaf[[#This Row],[Order Date]],"YYYY")</f>
        <v>2024</v>
      </c>
      <c r="E280" t="s">
        <v>2463</v>
      </c>
      <c r="F280" s="7" t="s">
        <v>1014</v>
      </c>
      <c r="G280" s="9">
        <v>2</v>
      </c>
      <c r="H280" s="11">
        <v>15</v>
      </c>
      <c r="I280" s="13">
        <v>5.45</v>
      </c>
      <c r="J280" t="s">
        <v>1072</v>
      </c>
      <c r="K280" t="s">
        <v>2571</v>
      </c>
      <c r="L280" s="7" t="s">
        <v>1416</v>
      </c>
      <c r="M280" s="7" t="s">
        <v>1420</v>
      </c>
      <c r="N280" s="14">
        <f>Greenleaf[[#This Row],[Unit Price]]*Greenleaf[[#This Row],[Quantity Sold]]</f>
        <v>30</v>
      </c>
      <c r="O280" s="13">
        <f>Greenleaf[[#This Row],[Unit Cost]]*Greenleaf[[#This Row],[Quantity Sold]]</f>
        <v>10.9</v>
      </c>
      <c r="P280" s="13">
        <f>Greenleaf[[#This Row],[ Unit  price per quantity]]-Greenleaf[[#This Row],[ Unit cost per quantity]]</f>
        <v>19.100000000000001</v>
      </c>
    </row>
    <row r="281" spans="1:16" x14ac:dyDescent="0.3">
      <c r="A281" t="s">
        <v>1707</v>
      </c>
      <c r="B281" s="5">
        <v>45385</v>
      </c>
      <c r="C281" s="5" t="str">
        <f>TEXT(Greenleaf[[#This Row],[Order Date]],"MMM")</f>
        <v>Apr</v>
      </c>
      <c r="D281" s="5" t="str">
        <f>TEXT(Greenleaf[[#This Row],[Order Date]],"YYYY")</f>
        <v>2024</v>
      </c>
      <c r="E281" t="s">
        <v>2461</v>
      </c>
      <c r="F281" s="7" t="s">
        <v>1011</v>
      </c>
      <c r="G281" s="9">
        <v>5</v>
      </c>
      <c r="H281" s="11">
        <v>12</v>
      </c>
      <c r="I281" s="13">
        <v>3.06</v>
      </c>
      <c r="J281" t="s">
        <v>1114</v>
      </c>
      <c r="K281" t="s">
        <v>2520</v>
      </c>
      <c r="L281" s="7" t="s">
        <v>1414</v>
      </c>
      <c r="M281" s="7" t="s">
        <v>1423</v>
      </c>
      <c r="N281" s="14">
        <f>Greenleaf[[#This Row],[Unit Price]]*Greenleaf[[#This Row],[Quantity Sold]]</f>
        <v>60</v>
      </c>
      <c r="O281" s="13">
        <f>Greenleaf[[#This Row],[Unit Cost]]*Greenleaf[[#This Row],[Quantity Sold]]</f>
        <v>15.3</v>
      </c>
      <c r="P281" s="13">
        <f>Greenleaf[[#This Row],[ Unit  price per quantity]]-Greenleaf[[#This Row],[ Unit cost per quantity]]</f>
        <v>44.7</v>
      </c>
    </row>
    <row r="282" spans="1:16" x14ac:dyDescent="0.3">
      <c r="A282" t="s">
        <v>1708</v>
      </c>
      <c r="B282" s="5">
        <v>45386</v>
      </c>
      <c r="C282" s="5" t="str">
        <f>TEXT(Greenleaf[[#This Row],[Order Date]],"MMM")</f>
        <v>Apr</v>
      </c>
      <c r="D282" s="5" t="str">
        <f>TEXT(Greenleaf[[#This Row],[Order Date]],"YYYY")</f>
        <v>2024</v>
      </c>
      <c r="E282" t="s">
        <v>2460</v>
      </c>
      <c r="F282" s="7" t="s">
        <v>1015</v>
      </c>
      <c r="G282" s="9">
        <v>9</v>
      </c>
      <c r="H282" s="11">
        <v>10</v>
      </c>
      <c r="I282" s="13">
        <v>2.23</v>
      </c>
      <c r="J282" t="s">
        <v>1099</v>
      </c>
      <c r="K282" t="s">
        <v>2503</v>
      </c>
      <c r="L282" s="7" t="s">
        <v>1416</v>
      </c>
      <c r="M282" s="7" t="s">
        <v>1423</v>
      </c>
      <c r="N282" s="14">
        <f>Greenleaf[[#This Row],[Unit Price]]*Greenleaf[[#This Row],[Quantity Sold]]</f>
        <v>90</v>
      </c>
      <c r="O282" s="13">
        <f>Greenleaf[[#This Row],[Unit Cost]]*Greenleaf[[#This Row],[Quantity Sold]]</f>
        <v>20.07</v>
      </c>
      <c r="P282" s="13">
        <f>Greenleaf[[#This Row],[ Unit  price per quantity]]-Greenleaf[[#This Row],[ Unit cost per quantity]]</f>
        <v>69.930000000000007</v>
      </c>
    </row>
    <row r="283" spans="1:16" x14ac:dyDescent="0.3">
      <c r="A283" t="s">
        <v>1709</v>
      </c>
      <c r="B283" s="5">
        <v>45386</v>
      </c>
      <c r="C283" s="5" t="str">
        <f>TEXT(Greenleaf[[#This Row],[Order Date]],"MMM")</f>
        <v>Apr</v>
      </c>
      <c r="D283" s="5" t="str">
        <f>TEXT(Greenleaf[[#This Row],[Order Date]],"YYYY")</f>
        <v>2024</v>
      </c>
      <c r="E283" t="s">
        <v>2462</v>
      </c>
      <c r="F283" s="7" t="s">
        <v>1013</v>
      </c>
      <c r="G283" s="9">
        <v>3</v>
      </c>
      <c r="H283" s="11">
        <v>25</v>
      </c>
      <c r="I283" s="13">
        <v>8.42</v>
      </c>
      <c r="J283" t="s">
        <v>1176</v>
      </c>
      <c r="K283" t="s">
        <v>2513</v>
      </c>
      <c r="L283" s="7" t="s">
        <v>1414</v>
      </c>
      <c r="M283" s="7" t="s">
        <v>1420</v>
      </c>
      <c r="N283" s="14">
        <f>Greenleaf[[#This Row],[Unit Price]]*Greenleaf[[#This Row],[Quantity Sold]]</f>
        <v>75</v>
      </c>
      <c r="O283" s="13">
        <f>Greenleaf[[#This Row],[Unit Cost]]*Greenleaf[[#This Row],[Quantity Sold]]</f>
        <v>25.259999999999998</v>
      </c>
      <c r="P283" s="13">
        <f>Greenleaf[[#This Row],[ Unit  price per quantity]]-Greenleaf[[#This Row],[ Unit cost per quantity]]</f>
        <v>49.74</v>
      </c>
    </row>
    <row r="284" spans="1:16" x14ac:dyDescent="0.3">
      <c r="A284" t="s">
        <v>1710</v>
      </c>
      <c r="B284" s="5">
        <v>45386</v>
      </c>
      <c r="C284" s="5" t="str">
        <f>TEXT(Greenleaf[[#This Row],[Order Date]],"MMM")</f>
        <v>Apr</v>
      </c>
      <c r="D284" s="5" t="str">
        <f>TEXT(Greenleaf[[#This Row],[Order Date]],"YYYY")</f>
        <v>2024</v>
      </c>
      <c r="E284" t="s">
        <v>2464</v>
      </c>
      <c r="F284" s="7" t="s">
        <v>1012</v>
      </c>
      <c r="G284" s="9">
        <v>10</v>
      </c>
      <c r="H284" s="11">
        <v>40</v>
      </c>
      <c r="I284" s="13">
        <v>12.79</v>
      </c>
      <c r="J284" t="s">
        <v>1198</v>
      </c>
      <c r="K284" t="s">
        <v>2505</v>
      </c>
      <c r="L284" s="7" t="s">
        <v>1415</v>
      </c>
      <c r="M284" s="7" t="s">
        <v>1426</v>
      </c>
      <c r="N284" s="14">
        <f>Greenleaf[[#This Row],[Unit Price]]*Greenleaf[[#This Row],[Quantity Sold]]</f>
        <v>400</v>
      </c>
      <c r="O284" s="13">
        <f>Greenleaf[[#This Row],[Unit Cost]]*Greenleaf[[#This Row],[Quantity Sold]]</f>
        <v>127.89999999999999</v>
      </c>
      <c r="P284" s="13">
        <f>Greenleaf[[#This Row],[ Unit  price per quantity]]-Greenleaf[[#This Row],[ Unit cost per quantity]]</f>
        <v>272.10000000000002</v>
      </c>
    </row>
    <row r="285" spans="1:16" x14ac:dyDescent="0.3">
      <c r="A285" t="s">
        <v>1711</v>
      </c>
      <c r="B285" s="5">
        <v>45386</v>
      </c>
      <c r="C285" s="5" t="str">
        <f>TEXT(Greenleaf[[#This Row],[Order Date]],"MMM")</f>
        <v>Apr</v>
      </c>
      <c r="D285" s="5" t="str">
        <f>TEXT(Greenleaf[[#This Row],[Order Date]],"YYYY")</f>
        <v>2024</v>
      </c>
      <c r="E285" t="s">
        <v>2460</v>
      </c>
      <c r="F285" s="7" t="s">
        <v>1015</v>
      </c>
      <c r="G285" s="9">
        <v>8</v>
      </c>
      <c r="H285" s="11">
        <v>10</v>
      </c>
      <c r="I285" s="13">
        <v>2.65</v>
      </c>
      <c r="J285" t="s">
        <v>1038</v>
      </c>
      <c r="K285" t="s">
        <v>2572</v>
      </c>
      <c r="L285" s="7" t="s">
        <v>1414</v>
      </c>
      <c r="M285" s="7" t="s">
        <v>1425</v>
      </c>
      <c r="N285" s="14">
        <f>Greenleaf[[#This Row],[Unit Price]]*Greenleaf[[#This Row],[Quantity Sold]]</f>
        <v>80</v>
      </c>
      <c r="O285" s="13">
        <f>Greenleaf[[#This Row],[Unit Cost]]*Greenleaf[[#This Row],[Quantity Sold]]</f>
        <v>21.2</v>
      </c>
      <c r="P285" s="13">
        <f>Greenleaf[[#This Row],[ Unit  price per quantity]]-Greenleaf[[#This Row],[ Unit cost per quantity]]</f>
        <v>58.8</v>
      </c>
    </row>
    <row r="286" spans="1:16" x14ac:dyDescent="0.3">
      <c r="A286" t="s">
        <v>1712</v>
      </c>
      <c r="B286" s="5">
        <v>45387</v>
      </c>
      <c r="C286" s="5" t="str">
        <f>TEXT(Greenleaf[[#This Row],[Order Date]],"MMM")</f>
        <v>Apr</v>
      </c>
      <c r="D286" s="5" t="str">
        <f>TEXT(Greenleaf[[#This Row],[Order Date]],"YYYY")</f>
        <v>2024</v>
      </c>
      <c r="E286" t="s">
        <v>2464</v>
      </c>
      <c r="F286" s="7" t="s">
        <v>1012</v>
      </c>
      <c r="G286" s="9">
        <v>5</v>
      </c>
      <c r="H286" s="11">
        <v>40</v>
      </c>
      <c r="I286" s="13">
        <v>8.31</v>
      </c>
      <c r="J286" t="s">
        <v>1151</v>
      </c>
      <c r="K286" t="s">
        <v>2568</v>
      </c>
      <c r="L286" s="7" t="s">
        <v>1416</v>
      </c>
      <c r="M286" s="7" t="s">
        <v>1423</v>
      </c>
      <c r="N286" s="14">
        <f>Greenleaf[[#This Row],[Unit Price]]*Greenleaf[[#This Row],[Quantity Sold]]</f>
        <v>200</v>
      </c>
      <c r="O286" s="13">
        <f>Greenleaf[[#This Row],[Unit Cost]]*Greenleaf[[#This Row],[Quantity Sold]]</f>
        <v>41.550000000000004</v>
      </c>
      <c r="P286" s="13">
        <f>Greenleaf[[#This Row],[ Unit  price per quantity]]-Greenleaf[[#This Row],[ Unit cost per quantity]]</f>
        <v>158.44999999999999</v>
      </c>
    </row>
    <row r="287" spans="1:16" x14ac:dyDescent="0.3">
      <c r="A287" t="s">
        <v>1713</v>
      </c>
      <c r="B287" s="5">
        <v>45388</v>
      </c>
      <c r="C287" s="5" t="str">
        <f>TEXT(Greenleaf[[#This Row],[Order Date]],"MMM")</f>
        <v>Apr</v>
      </c>
      <c r="D287" s="5" t="str">
        <f>TEXT(Greenleaf[[#This Row],[Order Date]],"YYYY")</f>
        <v>2024</v>
      </c>
      <c r="E287" t="s">
        <v>2464</v>
      </c>
      <c r="F287" s="7" t="s">
        <v>1012</v>
      </c>
      <c r="G287" s="9">
        <v>8</v>
      </c>
      <c r="H287" s="11">
        <v>40</v>
      </c>
      <c r="I287" s="13">
        <v>10.88</v>
      </c>
      <c r="J287" t="s">
        <v>1026</v>
      </c>
      <c r="K287" t="s">
        <v>2486</v>
      </c>
      <c r="L287" s="7" t="s">
        <v>1416</v>
      </c>
      <c r="M287" s="7" t="s">
        <v>1426</v>
      </c>
      <c r="N287" s="14">
        <f>Greenleaf[[#This Row],[Unit Price]]*Greenleaf[[#This Row],[Quantity Sold]]</f>
        <v>320</v>
      </c>
      <c r="O287" s="13">
        <f>Greenleaf[[#This Row],[Unit Cost]]*Greenleaf[[#This Row],[Quantity Sold]]</f>
        <v>87.04</v>
      </c>
      <c r="P287" s="13">
        <f>Greenleaf[[#This Row],[ Unit  price per quantity]]-Greenleaf[[#This Row],[ Unit cost per quantity]]</f>
        <v>232.95999999999998</v>
      </c>
    </row>
    <row r="288" spans="1:16" x14ac:dyDescent="0.3">
      <c r="A288" t="s">
        <v>1714</v>
      </c>
      <c r="B288" s="5">
        <v>45388</v>
      </c>
      <c r="C288" s="5" t="str">
        <f>TEXT(Greenleaf[[#This Row],[Order Date]],"MMM")</f>
        <v>Apr</v>
      </c>
      <c r="D288" s="5" t="str">
        <f>TEXT(Greenleaf[[#This Row],[Order Date]],"YYYY")</f>
        <v>2024</v>
      </c>
      <c r="E288" t="s">
        <v>2461</v>
      </c>
      <c r="F288" s="7" t="s">
        <v>1011</v>
      </c>
      <c r="G288" s="9">
        <v>6</v>
      </c>
      <c r="H288" s="11">
        <v>12</v>
      </c>
      <c r="I288" s="13">
        <v>4.78</v>
      </c>
      <c r="J288" t="s">
        <v>1111</v>
      </c>
      <c r="K288" t="s">
        <v>2488</v>
      </c>
      <c r="L288" s="7" t="s">
        <v>1416</v>
      </c>
      <c r="M288" s="7" t="s">
        <v>1427</v>
      </c>
      <c r="N288" s="14">
        <f>Greenleaf[[#This Row],[Unit Price]]*Greenleaf[[#This Row],[Quantity Sold]]</f>
        <v>72</v>
      </c>
      <c r="O288" s="13">
        <f>Greenleaf[[#This Row],[Unit Cost]]*Greenleaf[[#This Row],[Quantity Sold]]</f>
        <v>28.68</v>
      </c>
      <c r="P288" s="13">
        <f>Greenleaf[[#This Row],[ Unit  price per quantity]]-Greenleaf[[#This Row],[ Unit cost per quantity]]</f>
        <v>43.32</v>
      </c>
    </row>
    <row r="289" spans="1:16" x14ac:dyDescent="0.3">
      <c r="A289" t="s">
        <v>1715</v>
      </c>
      <c r="B289" s="5">
        <v>45388</v>
      </c>
      <c r="C289" s="5" t="str">
        <f>TEXT(Greenleaf[[#This Row],[Order Date]],"MMM")</f>
        <v>Apr</v>
      </c>
      <c r="D289" s="5" t="str">
        <f>TEXT(Greenleaf[[#This Row],[Order Date]],"YYYY")</f>
        <v>2024</v>
      </c>
      <c r="E289" t="s">
        <v>2462</v>
      </c>
      <c r="F289" s="7" t="s">
        <v>1013</v>
      </c>
      <c r="G289" s="9">
        <v>1</v>
      </c>
      <c r="H289" s="11">
        <v>25</v>
      </c>
      <c r="I289" s="13">
        <v>9.26</v>
      </c>
      <c r="J289" t="s">
        <v>1151</v>
      </c>
      <c r="K289" t="s">
        <v>2568</v>
      </c>
      <c r="L289" s="7" t="s">
        <v>1414</v>
      </c>
      <c r="M289" s="7" t="s">
        <v>1427</v>
      </c>
      <c r="N289" s="14">
        <f>Greenleaf[[#This Row],[Unit Price]]*Greenleaf[[#This Row],[Quantity Sold]]</f>
        <v>25</v>
      </c>
      <c r="O289" s="13">
        <f>Greenleaf[[#This Row],[Unit Cost]]*Greenleaf[[#This Row],[Quantity Sold]]</f>
        <v>9.26</v>
      </c>
      <c r="P289" s="13">
        <f>Greenleaf[[#This Row],[ Unit  price per quantity]]-Greenleaf[[#This Row],[ Unit cost per quantity]]</f>
        <v>15.74</v>
      </c>
    </row>
    <row r="290" spans="1:16" x14ac:dyDescent="0.3">
      <c r="A290" t="s">
        <v>1716</v>
      </c>
      <c r="B290" s="5">
        <v>45389</v>
      </c>
      <c r="C290" s="5" t="str">
        <f>TEXT(Greenleaf[[#This Row],[Order Date]],"MMM")</f>
        <v>Apr</v>
      </c>
      <c r="D290" s="5" t="str">
        <f>TEXT(Greenleaf[[#This Row],[Order Date]],"YYYY")</f>
        <v>2024</v>
      </c>
      <c r="E290" t="s">
        <v>2462</v>
      </c>
      <c r="F290" s="7" t="s">
        <v>1013</v>
      </c>
      <c r="G290" s="9">
        <v>9</v>
      </c>
      <c r="H290" s="11">
        <v>25</v>
      </c>
      <c r="I290" s="13">
        <v>8.39</v>
      </c>
      <c r="J290" t="s">
        <v>1086</v>
      </c>
      <c r="K290" t="s">
        <v>2520</v>
      </c>
      <c r="L290" s="7" t="s">
        <v>1416</v>
      </c>
      <c r="M290" s="7" t="s">
        <v>1420</v>
      </c>
      <c r="N290" s="14">
        <f>Greenleaf[[#This Row],[Unit Price]]*Greenleaf[[#This Row],[Quantity Sold]]</f>
        <v>225</v>
      </c>
      <c r="O290" s="13">
        <f>Greenleaf[[#This Row],[Unit Cost]]*Greenleaf[[#This Row],[Quantity Sold]]</f>
        <v>75.510000000000005</v>
      </c>
      <c r="P290" s="13">
        <f>Greenleaf[[#This Row],[ Unit  price per quantity]]-Greenleaf[[#This Row],[ Unit cost per quantity]]</f>
        <v>149.49</v>
      </c>
    </row>
    <row r="291" spans="1:16" x14ac:dyDescent="0.3">
      <c r="A291" t="s">
        <v>1717</v>
      </c>
      <c r="B291" s="5">
        <v>45389</v>
      </c>
      <c r="C291" s="5" t="str">
        <f>TEXT(Greenleaf[[#This Row],[Order Date]],"MMM")</f>
        <v>Apr</v>
      </c>
      <c r="D291" s="5" t="str">
        <f>TEXT(Greenleaf[[#This Row],[Order Date]],"YYYY")</f>
        <v>2024</v>
      </c>
      <c r="E291" t="s">
        <v>2462</v>
      </c>
      <c r="F291" s="7" t="s">
        <v>1013</v>
      </c>
      <c r="G291" s="9">
        <v>4</v>
      </c>
      <c r="H291" s="11">
        <v>25</v>
      </c>
      <c r="I291" s="13">
        <v>6.45</v>
      </c>
      <c r="J291" t="s">
        <v>1103</v>
      </c>
      <c r="K291" t="s">
        <v>2518</v>
      </c>
      <c r="L291" s="7" t="s">
        <v>1414</v>
      </c>
      <c r="M291" s="7" t="s">
        <v>1421</v>
      </c>
      <c r="N291" s="14">
        <f>Greenleaf[[#This Row],[Unit Price]]*Greenleaf[[#This Row],[Quantity Sold]]</f>
        <v>100</v>
      </c>
      <c r="O291" s="13">
        <f>Greenleaf[[#This Row],[Unit Cost]]*Greenleaf[[#This Row],[Quantity Sold]]</f>
        <v>25.8</v>
      </c>
      <c r="P291" s="13">
        <f>Greenleaf[[#This Row],[ Unit  price per quantity]]-Greenleaf[[#This Row],[ Unit cost per quantity]]</f>
        <v>74.2</v>
      </c>
    </row>
    <row r="292" spans="1:16" x14ac:dyDescent="0.3">
      <c r="A292" t="s">
        <v>1718</v>
      </c>
      <c r="B292" s="5">
        <v>45389</v>
      </c>
      <c r="C292" s="5" t="str">
        <f>TEXT(Greenleaf[[#This Row],[Order Date]],"MMM")</f>
        <v>Apr</v>
      </c>
      <c r="D292" s="5" t="str">
        <f>TEXT(Greenleaf[[#This Row],[Order Date]],"YYYY")</f>
        <v>2024</v>
      </c>
      <c r="E292" t="s">
        <v>2462</v>
      </c>
      <c r="F292" s="7" t="s">
        <v>1013</v>
      </c>
      <c r="G292" s="9">
        <v>4</v>
      </c>
      <c r="H292" s="11">
        <v>25</v>
      </c>
      <c r="I292" s="13">
        <v>8.35</v>
      </c>
      <c r="J292" t="s">
        <v>1126</v>
      </c>
      <c r="K292" t="s">
        <v>2499</v>
      </c>
      <c r="L292" s="7" t="s">
        <v>1414</v>
      </c>
      <c r="M292" s="7" t="s">
        <v>1425</v>
      </c>
      <c r="N292" s="14">
        <f>Greenleaf[[#This Row],[Unit Price]]*Greenleaf[[#This Row],[Quantity Sold]]</f>
        <v>100</v>
      </c>
      <c r="O292" s="13">
        <f>Greenleaf[[#This Row],[Unit Cost]]*Greenleaf[[#This Row],[Quantity Sold]]</f>
        <v>33.4</v>
      </c>
      <c r="P292" s="13">
        <f>Greenleaf[[#This Row],[ Unit  price per quantity]]-Greenleaf[[#This Row],[ Unit cost per quantity]]</f>
        <v>66.599999999999994</v>
      </c>
    </row>
    <row r="293" spans="1:16" x14ac:dyDescent="0.3">
      <c r="A293" t="s">
        <v>1719</v>
      </c>
      <c r="B293" s="5">
        <v>45390</v>
      </c>
      <c r="C293" s="5" t="str">
        <f>TEXT(Greenleaf[[#This Row],[Order Date]],"MMM")</f>
        <v>Apr</v>
      </c>
      <c r="D293" s="5" t="str">
        <f>TEXT(Greenleaf[[#This Row],[Order Date]],"YYYY")</f>
        <v>2024</v>
      </c>
      <c r="E293" t="s">
        <v>2463</v>
      </c>
      <c r="F293" s="7" t="s">
        <v>1014</v>
      </c>
      <c r="G293" s="9">
        <v>7</v>
      </c>
      <c r="H293" s="11">
        <v>15</v>
      </c>
      <c r="I293" s="13">
        <v>5.75</v>
      </c>
      <c r="J293" t="s">
        <v>1026</v>
      </c>
      <c r="K293" t="s">
        <v>2486</v>
      </c>
      <c r="L293" s="7" t="s">
        <v>1416</v>
      </c>
      <c r="M293" s="7" t="s">
        <v>1425</v>
      </c>
      <c r="N293" s="14">
        <f>Greenleaf[[#This Row],[Unit Price]]*Greenleaf[[#This Row],[Quantity Sold]]</f>
        <v>105</v>
      </c>
      <c r="O293" s="13">
        <f>Greenleaf[[#This Row],[Unit Cost]]*Greenleaf[[#This Row],[Quantity Sold]]</f>
        <v>40.25</v>
      </c>
      <c r="P293" s="13">
        <f>Greenleaf[[#This Row],[ Unit  price per quantity]]-Greenleaf[[#This Row],[ Unit cost per quantity]]</f>
        <v>64.75</v>
      </c>
    </row>
    <row r="294" spans="1:16" x14ac:dyDescent="0.3">
      <c r="A294" t="s">
        <v>1720</v>
      </c>
      <c r="B294" s="5">
        <v>45390</v>
      </c>
      <c r="C294" s="5" t="str">
        <f>TEXT(Greenleaf[[#This Row],[Order Date]],"MMM")</f>
        <v>Apr</v>
      </c>
      <c r="D294" s="5" t="str">
        <f>TEXT(Greenleaf[[#This Row],[Order Date]],"YYYY")</f>
        <v>2024</v>
      </c>
      <c r="E294" t="s">
        <v>2461</v>
      </c>
      <c r="F294" s="7" t="s">
        <v>1011</v>
      </c>
      <c r="G294" s="9">
        <v>7</v>
      </c>
      <c r="H294" s="11">
        <v>12</v>
      </c>
      <c r="I294" s="13">
        <v>3.53</v>
      </c>
      <c r="J294" t="s">
        <v>1136</v>
      </c>
      <c r="K294" t="s">
        <v>2522</v>
      </c>
      <c r="L294" s="7" t="s">
        <v>1415</v>
      </c>
      <c r="M294" s="7" t="s">
        <v>1425</v>
      </c>
      <c r="N294" s="14">
        <f>Greenleaf[[#This Row],[Unit Price]]*Greenleaf[[#This Row],[Quantity Sold]]</f>
        <v>84</v>
      </c>
      <c r="O294" s="13">
        <f>Greenleaf[[#This Row],[Unit Cost]]*Greenleaf[[#This Row],[Quantity Sold]]</f>
        <v>24.709999999999997</v>
      </c>
      <c r="P294" s="13">
        <f>Greenleaf[[#This Row],[ Unit  price per quantity]]-Greenleaf[[#This Row],[ Unit cost per quantity]]</f>
        <v>59.290000000000006</v>
      </c>
    </row>
    <row r="295" spans="1:16" x14ac:dyDescent="0.3">
      <c r="A295" t="s">
        <v>1721</v>
      </c>
      <c r="B295" s="5">
        <v>45390</v>
      </c>
      <c r="C295" s="5" t="str">
        <f>TEXT(Greenleaf[[#This Row],[Order Date]],"MMM")</f>
        <v>Apr</v>
      </c>
      <c r="D295" s="5" t="str">
        <f>TEXT(Greenleaf[[#This Row],[Order Date]],"YYYY")</f>
        <v>2024</v>
      </c>
      <c r="E295" t="s">
        <v>2462</v>
      </c>
      <c r="F295" s="7" t="s">
        <v>1013</v>
      </c>
      <c r="G295" s="9">
        <v>9</v>
      </c>
      <c r="H295" s="11">
        <v>25</v>
      </c>
      <c r="I295" s="13">
        <v>5.36</v>
      </c>
      <c r="J295" t="s">
        <v>1077</v>
      </c>
      <c r="K295" t="s">
        <v>2538</v>
      </c>
      <c r="L295" s="7" t="s">
        <v>1414</v>
      </c>
      <c r="M295" s="7" t="s">
        <v>1419</v>
      </c>
      <c r="N295" s="14">
        <f>Greenleaf[[#This Row],[Unit Price]]*Greenleaf[[#This Row],[Quantity Sold]]</f>
        <v>225</v>
      </c>
      <c r="O295" s="13">
        <f>Greenleaf[[#This Row],[Unit Cost]]*Greenleaf[[#This Row],[Quantity Sold]]</f>
        <v>48.24</v>
      </c>
      <c r="P295" s="13">
        <f>Greenleaf[[#This Row],[ Unit  price per quantity]]-Greenleaf[[#This Row],[ Unit cost per quantity]]</f>
        <v>176.76</v>
      </c>
    </row>
    <row r="296" spans="1:16" x14ac:dyDescent="0.3">
      <c r="A296" t="s">
        <v>1722</v>
      </c>
      <c r="B296" s="5">
        <v>45390</v>
      </c>
      <c r="C296" s="5" t="str">
        <f>TEXT(Greenleaf[[#This Row],[Order Date]],"MMM")</f>
        <v>Apr</v>
      </c>
      <c r="D296" s="5" t="str">
        <f>TEXT(Greenleaf[[#This Row],[Order Date]],"YYYY")</f>
        <v>2024</v>
      </c>
      <c r="E296" t="s">
        <v>2460</v>
      </c>
      <c r="F296" s="7" t="s">
        <v>1015</v>
      </c>
      <c r="G296" s="9">
        <v>8</v>
      </c>
      <c r="H296" s="11">
        <v>10</v>
      </c>
      <c r="I296" s="13">
        <v>3.52</v>
      </c>
      <c r="J296" t="s">
        <v>1157</v>
      </c>
      <c r="K296" t="s">
        <v>2491</v>
      </c>
      <c r="L296" s="7" t="s">
        <v>1414</v>
      </c>
      <c r="M296" s="7" t="s">
        <v>1426</v>
      </c>
      <c r="N296" s="14">
        <f>Greenleaf[[#This Row],[Unit Price]]*Greenleaf[[#This Row],[Quantity Sold]]</f>
        <v>80</v>
      </c>
      <c r="O296" s="13">
        <f>Greenleaf[[#This Row],[Unit Cost]]*Greenleaf[[#This Row],[Quantity Sold]]</f>
        <v>28.16</v>
      </c>
      <c r="P296" s="13">
        <f>Greenleaf[[#This Row],[ Unit  price per quantity]]-Greenleaf[[#This Row],[ Unit cost per quantity]]</f>
        <v>51.84</v>
      </c>
    </row>
    <row r="297" spans="1:16" x14ac:dyDescent="0.3">
      <c r="A297" t="s">
        <v>1723</v>
      </c>
      <c r="B297" s="5">
        <v>45391</v>
      </c>
      <c r="C297" s="5" t="str">
        <f>TEXT(Greenleaf[[#This Row],[Order Date]],"MMM")</f>
        <v>Apr</v>
      </c>
      <c r="D297" s="5" t="str">
        <f>TEXT(Greenleaf[[#This Row],[Order Date]],"YYYY")</f>
        <v>2024</v>
      </c>
      <c r="E297" t="s">
        <v>2460</v>
      </c>
      <c r="F297" s="7" t="s">
        <v>1015</v>
      </c>
      <c r="G297" s="9">
        <v>10</v>
      </c>
      <c r="H297" s="11">
        <v>10</v>
      </c>
      <c r="I297" s="13">
        <v>2.86</v>
      </c>
      <c r="J297" t="s">
        <v>1069</v>
      </c>
      <c r="K297" t="s">
        <v>2471</v>
      </c>
      <c r="L297" s="7" t="s">
        <v>1414</v>
      </c>
      <c r="M297" s="7" t="s">
        <v>1422</v>
      </c>
      <c r="N297" s="14">
        <f>Greenleaf[[#This Row],[Unit Price]]*Greenleaf[[#This Row],[Quantity Sold]]</f>
        <v>100</v>
      </c>
      <c r="O297" s="13">
        <f>Greenleaf[[#This Row],[Unit Cost]]*Greenleaf[[#This Row],[Quantity Sold]]</f>
        <v>28.599999999999998</v>
      </c>
      <c r="P297" s="13">
        <f>Greenleaf[[#This Row],[ Unit  price per quantity]]-Greenleaf[[#This Row],[ Unit cost per quantity]]</f>
        <v>71.400000000000006</v>
      </c>
    </row>
    <row r="298" spans="1:16" x14ac:dyDescent="0.3">
      <c r="A298" t="s">
        <v>1724</v>
      </c>
      <c r="B298" s="5">
        <v>45391</v>
      </c>
      <c r="C298" s="5" t="str">
        <f>TEXT(Greenleaf[[#This Row],[Order Date]],"MMM")</f>
        <v>Apr</v>
      </c>
      <c r="D298" s="5" t="str">
        <f>TEXT(Greenleaf[[#This Row],[Order Date]],"YYYY")</f>
        <v>2024</v>
      </c>
      <c r="E298" t="s">
        <v>2460</v>
      </c>
      <c r="F298" s="7" t="s">
        <v>1015</v>
      </c>
      <c r="G298" s="9">
        <v>3</v>
      </c>
      <c r="H298" s="11">
        <v>10</v>
      </c>
      <c r="I298" s="13">
        <v>2.5299999999999998</v>
      </c>
      <c r="J298" t="s">
        <v>1059</v>
      </c>
      <c r="K298" t="s">
        <v>2550</v>
      </c>
      <c r="L298" s="7" t="s">
        <v>1414</v>
      </c>
      <c r="M298" s="7" t="s">
        <v>1427</v>
      </c>
      <c r="N298" s="14">
        <f>Greenleaf[[#This Row],[Unit Price]]*Greenleaf[[#This Row],[Quantity Sold]]</f>
        <v>30</v>
      </c>
      <c r="O298" s="13">
        <f>Greenleaf[[#This Row],[Unit Cost]]*Greenleaf[[#This Row],[Quantity Sold]]</f>
        <v>7.59</v>
      </c>
      <c r="P298" s="13">
        <f>Greenleaf[[#This Row],[ Unit  price per quantity]]-Greenleaf[[#This Row],[ Unit cost per quantity]]</f>
        <v>22.41</v>
      </c>
    </row>
    <row r="299" spans="1:16" x14ac:dyDescent="0.3">
      <c r="A299" t="s">
        <v>1725</v>
      </c>
      <c r="B299" s="5">
        <v>45391</v>
      </c>
      <c r="C299" s="5" t="str">
        <f>TEXT(Greenleaf[[#This Row],[Order Date]],"MMM")</f>
        <v>Apr</v>
      </c>
      <c r="D299" s="5" t="str">
        <f>TEXT(Greenleaf[[#This Row],[Order Date]],"YYYY")</f>
        <v>2024</v>
      </c>
      <c r="E299" t="s">
        <v>2460</v>
      </c>
      <c r="F299" s="7" t="s">
        <v>1015</v>
      </c>
      <c r="G299" s="9">
        <v>2</v>
      </c>
      <c r="H299" s="11">
        <v>10</v>
      </c>
      <c r="I299" s="13">
        <v>3.58</v>
      </c>
      <c r="J299" t="s">
        <v>1177</v>
      </c>
      <c r="K299" t="s">
        <v>2494</v>
      </c>
      <c r="L299" s="7" t="s">
        <v>1416</v>
      </c>
      <c r="M299" s="7" t="s">
        <v>1421</v>
      </c>
      <c r="N299" s="14">
        <f>Greenleaf[[#This Row],[Unit Price]]*Greenleaf[[#This Row],[Quantity Sold]]</f>
        <v>20</v>
      </c>
      <c r="O299" s="13">
        <f>Greenleaf[[#This Row],[Unit Cost]]*Greenleaf[[#This Row],[Quantity Sold]]</f>
        <v>7.16</v>
      </c>
      <c r="P299" s="13">
        <f>Greenleaf[[#This Row],[ Unit  price per quantity]]-Greenleaf[[#This Row],[ Unit cost per quantity]]</f>
        <v>12.84</v>
      </c>
    </row>
    <row r="300" spans="1:16" x14ac:dyDescent="0.3">
      <c r="A300" t="s">
        <v>1726</v>
      </c>
      <c r="B300" s="5">
        <v>45392</v>
      </c>
      <c r="C300" s="5" t="str">
        <f>TEXT(Greenleaf[[#This Row],[Order Date]],"MMM")</f>
        <v>Apr</v>
      </c>
      <c r="D300" s="5" t="str">
        <f>TEXT(Greenleaf[[#This Row],[Order Date]],"YYYY")</f>
        <v>2024</v>
      </c>
      <c r="E300" t="s">
        <v>2463</v>
      </c>
      <c r="F300" s="7" t="s">
        <v>1014</v>
      </c>
      <c r="G300" s="9">
        <v>10</v>
      </c>
      <c r="H300" s="11">
        <v>15</v>
      </c>
      <c r="I300" s="13">
        <v>5.89</v>
      </c>
      <c r="J300" t="s">
        <v>1194</v>
      </c>
      <c r="K300" t="s">
        <v>2520</v>
      </c>
      <c r="L300" s="7" t="s">
        <v>1416</v>
      </c>
      <c r="M300" s="7" t="s">
        <v>1419</v>
      </c>
      <c r="N300" s="14">
        <f>Greenleaf[[#This Row],[Unit Price]]*Greenleaf[[#This Row],[Quantity Sold]]</f>
        <v>150</v>
      </c>
      <c r="O300" s="13">
        <f>Greenleaf[[#This Row],[Unit Cost]]*Greenleaf[[#This Row],[Quantity Sold]]</f>
        <v>58.9</v>
      </c>
      <c r="P300" s="13">
        <f>Greenleaf[[#This Row],[ Unit  price per quantity]]-Greenleaf[[#This Row],[ Unit cost per quantity]]</f>
        <v>91.1</v>
      </c>
    </row>
    <row r="301" spans="1:16" x14ac:dyDescent="0.3">
      <c r="A301" t="s">
        <v>1727</v>
      </c>
      <c r="B301" s="5">
        <v>45392</v>
      </c>
      <c r="C301" s="5" t="str">
        <f>TEXT(Greenleaf[[#This Row],[Order Date]],"MMM")</f>
        <v>Apr</v>
      </c>
      <c r="D301" s="5" t="str">
        <f>TEXT(Greenleaf[[#This Row],[Order Date]],"YYYY")</f>
        <v>2024</v>
      </c>
      <c r="E301" t="s">
        <v>2462</v>
      </c>
      <c r="F301" s="7" t="s">
        <v>1013</v>
      </c>
      <c r="G301" s="9">
        <v>3</v>
      </c>
      <c r="H301" s="11">
        <v>25</v>
      </c>
      <c r="I301" s="13">
        <v>5.6</v>
      </c>
      <c r="J301" t="s">
        <v>1204</v>
      </c>
      <c r="K301" t="s">
        <v>2531</v>
      </c>
      <c r="L301" s="7" t="s">
        <v>1414</v>
      </c>
      <c r="M301" s="7" t="s">
        <v>1426</v>
      </c>
      <c r="N301" s="14">
        <f>Greenleaf[[#This Row],[Unit Price]]*Greenleaf[[#This Row],[Quantity Sold]]</f>
        <v>75</v>
      </c>
      <c r="O301" s="13">
        <f>Greenleaf[[#This Row],[Unit Cost]]*Greenleaf[[#This Row],[Quantity Sold]]</f>
        <v>16.799999999999997</v>
      </c>
      <c r="P301" s="13">
        <f>Greenleaf[[#This Row],[ Unit  price per quantity]]-Greenleaf[[#This Row],[ Unit cost per quantity]]</f>
        <v>58.2</v>
      </c>
    </row>
    <row r="302" spans="1:16" x14ac:dyDescent="0.3">
      <c r="A302" t="s">
        <v>1728</v>
      </c>
      <c r="B302" s="5">
        <v>45392</v>
      </c>
      <c r="C302" s="5" t="str">
        <f>TEXT(Greenleaf[[#This Row],[Order Date]],"MMM")</f>
        <v>Apr</v>
      </c>
      <c r="D302" s="5" t="str">
        <f>TEXT(Greenleaf[[#This Row],[Order Date]],"YYYY")</f>
        <v>2024</v>
      </c>
      <c r="E302" t="s">
        <v>2460</v>
      </c>
      <c r="F302" s="7" t="s">
        <v>1015</v>
      </c>
      <c r="G302" s="9">
        <v>4</v>
      </c>
      <c r="H302" s="11">
        <v>10</v>
      </c>
      <c r="I302" s="13">
        <v>2.4300000000000002</v>
      </c>
      <c r="J302" t="s">
        <v>1075</v>
      </c>
      <c r="K302" t="s">
        <v>2505</v>
      </c>
      <c r="L302" s="7" t="s">
        <v>1414</v>
      </c>
      <c r="M302" s="7" t="s">
        <v>1419</v>
      </c>
      <c r="N302" s="14">
        <f>Greenleaf[[#This Row],[Unit Price]]*Greenleaf[[#This Row],[Quantity Sold]]</f>
        <v>40</v>
      </c>
      <c r="O302" s="13">
        <f>Greenleaf[[#This Row],[Unit Cost]]*Greenleaf[[#This Row],[Quantity Sold]]</f>
        <v>9.7200000000000006</v>
      </c>
      <c r="P302" s="13">
        <f>Greenleaf[[#This Row],[ Unit  price per quantity]]-Greenleaf[[#This Row],[ Unit cost per quantity]]</f>
        <v>30.28</v>
      </c>
    </row>
    <row r="303" spans="1:16" x14ac:dyDescent="0.3">
      <c r="A303" t="s">
        <v>1729</v>
      </c>
      <c r="B303" s="5">
        <v>45393</v>
      </c>
      <c r="C303" s="5" t="str">
        <f>TEXT(Greenleaf[[#This Row],[Order Date]],"MMM")</f>
        <v>Apr</v>
      </c>
      <c r="D303" s="5" t="str">
        <f>TEXT(Greenleaf[[#This Row],[Order Date]],"YYYY")</f>
        <v>2024</v>
      </c>
      <c r="E303" t="s">
        <v>2464</v>
      </c>
      <c r="F303" s="7" t="s">
        <v>1012</v>
      </c>
      <c r="G303" s="9">
        <v>3</v>
      </c>
      <c r="H303" s="11">
        <v>40</v>
      </c>
      <c r="I303" s="13">
        <v>15.83</v>
      </c>
      <c r="J303" t="s">
        <v>1101</v>
      </c>
      <c r="K303" t="s">
        <v>2559</v>
      </c>
      <c r="L303" s="7" t="s">
        <v>1414</v>
      </c>
      <c r="M303" s="7" t="s">
        <v>1426</v>
      </c>
      <c r="N303" s="14">
        <f>Greenleaf[[#This Row],[Unit Price]]*Greenleaf[[#This Row],[Quantity Sold]]</f>
        <v>120</v>
      </c>
      <c r="O303" s="13">
        <f>Greenleaf[[#This Row],[Unit Cost]]*Greenleaf[[#This Row],[Quantity Sold]]</f>
        <v>47.49</v>
      </c>
      <c r="P303" s="13">
        <f>Greenleaf[[#This Row],[ Unit  price per quantity]]-Greenleaf[[#This Row],[ Unit cost per quantity]]</f>
        <v>72.509999999999991</v>
      </c>
    </row>
    <row r="304" spans="1:16" x14ac:dyDescent="0.3">
      <c r="A304" t="s">
        <v>1730</v>
      </c>
      <c r="B304" s="5">
        <v>45394</v>
      </c>
      <c r="C304" s="5" t="str">
        <f>TEXT(Greenleaf[[#This Row],[Order Date]],"MMM")</f>
        <v>Apr</v>
      </c>
      <c r="D304" s="5" t="str">
        <f>TEXT(Greenleaf[[#This Row],[Order Date]],"YYYY")</f>
        <v>2024</v>
      </c>
      <c r="E304" t="s">
        <v>2464</v>
      </c>
      <c r="F304" s="7" t="s">
        <v>1012</v>
      </c>
      <c r="G304" s="9">
        <v>4</v>
      </c>
      <c r="H304" s="11">
        <v>40</v>
      </c>
      <c r="I304" s="13">
        <v>8.26</v>
      </c>
      <c r="J304" t="s">
        <v>1089</v>
      </c>
      <c r="K304" t="s">
        <v>2528</v>
      </c>
      <c r="L304" s="7" t="s">
        <v>1415</v>
      </c>
      <c r="M304" s="7" t="s">
        <v>1424</v>
      </c>
      <c r="N304" s="14">
        <f>Greenleaf[[#This Row],[Unit Price]]*Greenleaf[[#This Row],[Quantity Sold]]</f>
        <v>160</v>
      </c>
      <c r="O304" s="13">
        <f>Greenleaf[[#This Row],[Unit Cost]]*Greenleaf[[#This Row],[Quantity Sold]]</f>
        <v>33.04</v>
      </c>
      <c r="P304" s="13">
        <f>Greenleaf[[#This Row],[ Unit  price per quantity]]-Greenleaf[[#This Row],[ Unit cost per quantity]]</f>
        <v>126.96000000000001</v>
      </c>
    </row>
    <row r="305" spans="1:16" x14ac:dyDescent="0.3">
      <c r="A305" t="s">
        <v>1731</v>
      </c>
      <c r="B305" s="5">
        <v>45394</v>
      </c>
      <c r="C305" s="5" t="str">
        <f>TEXT(Greenleaf[[#This Row],[Order Date]],"MMM")</f>
        <v>Apr</v>
      </c>
      <c r="D305" s="5" t="str">
        <f>TEXT(Greenleaf[[#This Row],[Order Date]],"YYYY")</f>
        <v>2024</v>
      </c>
      <c r="E305" t="s">
        <v>2464</v>
      </c>
      <c r="F305" s="7" t="s">
        <v>1012</v>
      </c>
      <c r="G305" s="9">
        <v>2</v>
      </c>
      <c r="H305" s="11">
        <v>40</v>
      </c>
      <c r="I305" s="13">
        <v>8.09</v>
      </c>
      <c r="J305" t="s">
        <v>1075</v>
      </c>
      <c r="K305" t="s">
        <v>2505</v>
      </c>
      <c r="L305" s="7" t="s">
        <v>1415</v>
      </c>
      <c r="M305" s="7" t="s">
        <v>1420</v>
      </c>
      <c r="N305" s="14">
        <f>Greenleaf[[#This Row],[Unit Price]]*Greenleaf[[#This Row],[Quantity Sold]]</f>
        <v>80</v>
      </c>
      <c r="O305" s="13">
        <f>Greenleaf[[#This Row],[Unit Cost]]*Greenleaf[[#This Row],[Quantity Sold]]</f>
        <v>16.18</v>
      </c>
      <c r="P305" s="13">
        <f>Greenleaf[[#This Row],[ Unit  price per quantity]]-Greenleaf[[#This Row],[ Unit cost per quantity]]</f>
        <v>63.82</v>
      </c>
    </row>
    <row r="306" spans="1:16" x14ac:dyDescent="0.3">
      <c r="A306" t="s">
        <v>1732</v>
      </c>
      <c r="B306" s="5">
        <v>45394</v>
      </c>
      <c r="C306" s="5" t="str">
        <f>TEXT(Greenleaf[[#This Row],[Order Date]],"MMM")</f>
        <v>Apr</v>
      </c>
      <c r="D306" s="5" t="str">
        <f>TEXT(Greenleaf[[#This Row],[Order Date]],"YYYY")</f>
        <v>2024</v>
      </c>
      <c r="E306" t="s">
        <v>2464</v>
      </c>
      <c r="F306" s="7" t="s">
        <v>1012</v>
      </c>
      <c r="G306" s="9">
        <v>10</v>
      </c>
      <c r="H306" s="11">
        <v>40</v>
      </c>
      <c r="I306" s="13">
        <v>8.0399999999999991</v>
      </c>
      <c r="J306" t="s">
        <v>1051</v>
      </c>
      <c r="K306" t="s">
        <v>2543</v>
      </c>
      <c r="L306" s="7" t="s">
        <v>1414</v>
      </c>
      <c r="M306" s="7" t="s">
        <v>1420</v>
      </c>
      <c r="N306" s="14">
        <f>Greenleaf[[#This Row],[Unit Price]]*Greenleaf[[#This Row],[Quantity Sold]]</f>
        <v>400</v>
      </c>
      <c r="O306" s="13">
        <f>Greenleaf[[#This Row],[Unit Cost]]*Greenleaf[[#This Row],[Quantity Sold]]</f>
        <v>80.399999999999991</v>
      </c>
      <c r="P306" s="13">
        <f>Greenleaf[[#This Row],[ Unit  price per quantity]]-Greenleaf[[#This Row],[ Unit cost per quantity]]</f>
        <v>319.60000000000002</v>
      </c>
    </row>
    <row r="307" spans="1:16" x14ac:dyDescent="0.3">
      <c r="A307" t="s">
        <v>1733</v>
      </c>
      <c r="B307" s="5">
        <v>45395</v>
      </c>
      <c r="C307" s="5" t="str">
        <f>TEXT(Greenleaf[[#This Row],[Order Date]],"MMM")</f>
        <v>Apr</v>
      </c>
      <c r="D307" s="5" t="str">
        <f>TEXT(Greenleaf[[#This Row],[Order Date]],"YYYY")</f>
        <v>2024</v>
      </c>
      <c r="E307" t="s">
        <v>2462</v>
      </c>
      <c r="F307" s="7" t="s">
        <v>1013</v>
      </c>
      <c r="G307" s="9">
        <v>8</v>
      </c>
      <c r="H307" s="11">
        <v>25</v>
      </c>
      <c r="I307" s="13">
        <v>5.87</v>
      </c>
      <c r="J307" t="s">
        <v>1019</v>
      </c>
      <c r="K307" t="s">
        <v>2550</v>
      </c>
      <c r="L307" s="7" t="s">
        <v>1414</v>
      </c>
      <c r="M307" s="7" t="s">
        <v>1420</v>
      </c>
      <c r="N307" s="14">
        <f>Greenleaf[[#This Row],[Unit Price]]*Greenleaf[[#This Row],[Quantity Sold]]</f>
        <v>200</v>
      </c>
      <c r="O307" s="13">
        <f>Greenleaf[[#This Row],[Unit Cost]]*Greenleaf[[#This Row],[Quantity Sold]]</f>
        <v>46.96</v>
      </c>
      <c r="P307" s="13">
        <f>Greenleaf[[#This Row],[ Unit  price per quantity]]-Greenleaf[[#This Row],[ Unit cost per quantity]]</f>
        <v>153.04</v>
      </c>
    </row>
    <row r="308" spans="1:16" x14ac:dyDescent="0.3">
      <c r="A308" t="s">
        <v>1734</v>
      </c>
      <c r="B308" s="5">
        <v>45395</v>
      </c>
      <c r="C308" s="5" t="str">
        <f>TEXT(Greenleaf[[#This Row],[Order Date]],"MMM")</f>
        <v>Apr</v>
      </c>
      <c r="D308" s="5" t="str">
        <f>TEXT(Greenleaf[[#This Row],[Order Date]],"YYYY")</f>
        <v>2024</v>
      </c>
      <c r="E308" t="s">
        <v>2463</v>
      </c>
      <c r="F308" s="7" t="s">
        <v>1014</v>
      </c>
      <c r="G308" s="9">
        <v>1</v>
      </c>
      <c r="H308" s="11">
        <v>15</v>
      </c>
      <c r="I308" s="13">
        <v>5.9</v>
      </c>
      <c r="J308" t="s">
        <v>1157</v>
      </c>
      <c r="K308" t="s">
        <v>2491</v>
      </c>
      <c r="L308" s="7" t="s">
        <v>1414</v>
      </c>
      <c r="M308" s="7" t="s">
        <v>1425</v>
      </c>
      <c r="N308" s="14">
        <f>Greenleaf[[#This Row],[Unit Price]]*Greenleaf[[#This Row],[Quantity Sold]]</f>
        <v>15</v>
      </c>
      <c r="O308" s="13">
        <f>Greenleaf[[#This Row],[Unit Cost]]*Greenleaf[[#This Row],[Quantity Sold]]</f>
        <v>5.9</v>
      </c>
      <c r="P308" s="13">
        <f>Greenleaf[[#This Row],[ Unit  price per quantity]]-Greenleaf[[#This Row],[ Unit cost per quantity]]</f>
        <v>9.1</v>
      </c>
    </row>
    <row r="309" spans="1:16" x14ac:dyDescent="0.3">
      <c r="A309" t="s">
        <v>1735</v>
      </c>
      <c r="B309" s="5">
        <v>45395</v>
      </c>
      <c r="C309" s="5" t="str">
        <f>TEXT(Greenleaf[[#This Row],[Order Date]],"MMM")</f>
        <v>Apr</v>
      </c>
      <c r="D309" s="5" t="str">
        <f>TEXT(Greenleaf[[#This Row],[Order Date]],"YYYY")</f>
        <v>2024</v>
      </c>
      <c r="E309" t="s">
        <v>2464</v>
      </c>
      <c r="F309" s="7" t="s">
        <v>1012</v>
      </c>
      <c r="G309" s="9">
        <v>3</v>
      </c>
      <c r="H309" s="11">
        <v>40</v>
      </c>
      <c r="I309" s="13">
        <v>14.85</v>
      </c>
      <c r="J309" t="s">
        <v>1094</v>
      </c>
      <c r="K309" t="s">
        <v>2548</v>
      </c>
      <c r="L309" s="7" t="s">
        <v>1415</v>
      </c>
      <c r="M309" s="7" t="s">
        <v>1424</v>
      </c>
      <c r="N309" s="14">
        <f>Greenleaf[[#This Row],[Unit Price]]*Greenleaf[[#This Row],[Quantity Sold]]</f>
        <v>120</v>
      </c>
      <c r="O309" s="13">
        <f>Greenleaf[[#This Row],[Unit Cost]]*Greenleaf[[#This Row],[Quantity Sold]]</f>
        <v>44.55</v>
      </c>
      <c r="P309" s="13">
        <f>Greenleaf[[#This Row],[ Unit  price per quantity]]-Greenleaf[[#This Row],[ Unit cost per quantity]]</f>
        <v>75.45</v>
      </c>
    </row>
    <row r="310" spans="1:16" x14ac:dyDescent="0.3">
      <c r="A310" t="s">
        <v>1736</v>
      </c>
      <c r="B310" s="5">
        <v>45396</v>
      </c>
      <c r="C310" s="5" t="str">
        <f>TEXT(Greenleaf[[#This Row],[Order Date]],"MMM")</f>
        <v>Apr</v>
      </c>
      <c r="D310" s="5" t="str">
        <f>TEXT(Greenleaf[[#This Row],[Order Date]],"YYYY")</f>
        <v>2024</v>
      </c>
      <c r="E310" t="s">
        <v>2464</v>
      </c>
      <c r="F310" s="7" t="s">
        <v>1012</v>
      </c>
      <c r="G310" s="9">
        <v>4</v>
      </c>
      <c r="H310" s="11">
        <v>40</v>
      </c>
      <c r="I310" s="13">
        <v>15.39</v>
      </c>
      <c r="J310" t="s">
        <v>1071</v>
      </c>
      <c r="K310" t="s">
        <v>2497</v>
      </c>
      <c r="L310" s="7" t="s">
        <v>1416</v>
      </c>
      <c r="M310" s="7" t="s">
        <v>1425</v>
      </c>
      <c r="N310" s="14">
        <f>Greenleaf[[#This Row],[Unit Price]]*Greenleaf[[#This Row],[Quantity Sold]]</f>
        <v>160</v>
      </c>
      <c r="O310" s="13">
        <f>Greenleaf[[#This Row],[Unit Cost]]*Greenleaf[[#This Row],[Quantity Sold]]</f>
        <v>61.56</v>
      </c>
      <c r="P310" s="13">
        <f>Greenleaf[[#This Row],[ Unit  price per quantity]]-Greenleaf[[#This Row],[ Unit cost per quantity]]</f>
        <v>98.44</v>
      </c>
    </row>
    <row r="311" spans="1:16" x14ac:dyDescent="0.3">
      <c r="A311" t="s">
        <v>1737</v>
      </c>
      <c r="B311" s="5">
        <v>45396</v>
      </c>
      <c r="C311" s="5" t="str">
        <f>TEXT(Greenleaf[[#This Row],[Order Date]],"MMM")</f>
        <v>Apr</v>
      </c>
      <c r="D311" s="5" t="str">
        <f>TEXT(Greenleaf[[#This Row],[Order Date]],"YYYY")</f>
        <v>2024</v>
      </c>
      <c r="E311" t="s">
        <v>2461</v>
      </c>
      <c r="F311" s="7" t="s">
        <v>1011</v>
      </c>
      <c r="G311" s="9">
        <v>2</v>
      </c>
      <c r="H311" s="11">
        <v>12</v>
      </c>
      <c r="I311" s="13">
        <v>3.33</v>
      </c>
      <c r="J311" t="s">
        <v>1113</v>
      </c>
      <c r="K311" t="s">
        <v>2540</v>
      </c>
      <c r="L311" s="7" t="s">
        <v>1414</v>
      </c>
      <c r="M311" s="7" t="s">
        <v>1420</v>
      </c>
      <c r="N311" s="14">
        <f>Greenleaf[[#This Row],[Unit Price]]*Greenleaf[[#This Row],[Quantity Sold]]</f>
        <v>24</v>
      </c>
      <c r="O311" s="13">
        <f>Greenleaf[[#This Row],[Unit Cost]]*Greenleaf[[#This Row],[Quantity Sold]]</f>
        <v>6.66</v>
      </c>
      <c r="P311" s="13">
        <f>Greenleaf[[#This Row],[ Unit  price per quantity]]-Greenleaf[[#This Row],[ Unit cost per quantity]]</f>
        <v>17.34</v>
      </c>
    </row>
    <row r="312" spans="1:16" x14ac:dyDescent="0.3">
      <c r="A312" t="s">
        <v>1738</v>
      </c>
      <c r="B312" s="5">
        <v>45396</v>
      </c>
      <c r="C312" s="5" t="str">
        <f>TEXT(Greenleaf[[#This Row],[Order Date]],"MMM")</f>
        <v>Apr</v>
      </c>
      <c r="D312" s="5" t="str">
        <f>TEXT(Greenleaf[[#This Row],[Order Date]],"YYYY")</f>
        <v>2024</v>
      </c>
      <c r="E312" t="s">
        <v>2464</v>
      </c>
      <c r="F312" s="7" t="s">
        <v>1012</v>
      </c>
      <c r="G312" s="9">
        <v>8</v>
      </c>
      <c r="H312" s="11">
        <v>40</v>
      </c>
      <c r="I312" s="13">
        <v>8.81</v>
      </c>
      <c r="J312" t="s">
        <v>1193</v>
      </c>
      <c r="K312" t="s">
        <v>2478</v>
      </c>
      <c r="L312" s="7" t="s">
        <v>1414</v>
      </c>
      <c r="M312" s="7" t="s">
        <v>1421</v>
      </c>
      <c r="N312" s="14">
        <f>Greenleaf[[#This Row],[Unit Price]]*Greenleaf[[#This Row],[Quantity Sold]]</f>
        <v>320</v>
      </c>
      <c r="O312" s="13">
        <f>Greenleaf[[#This Row],[Unit Cost]]*Greenleaf[[#This Row],[Quantity Sold]]</f>
        <v>70.48</v>
      </c>
      <c r="P312" s="13">
        <f>Greenleaf[[#This Row],[ Unit  price per quantity]]-Greenleaf[[#This Row],[ Unit cost per quantity]]</f>
        <v>249.51999999999998</v>
      </c>
    </row>
    <row r="313" spans="1:16" x14ac:dyDescent="0.3">
      <c r="A313" t="s">
        <v>1739</v>
      </c>
      <c r="B313" s="5">
        <v>45397</v>
      </c>
      <c r="C313" s="5" t="str">
        <f>TEXT(Greenleaf[[#This Row],[Order Date]],"MMM")</f>
        <v>Apr</v>
      </c>
      <c r="D313" s="5" t="str">
        <f>TEXT(Greenleaf[[#This Row],[Order Date]],"YYYY")</f>
        <v>2024</v>
      </c>
      <c r="E313" t="s">
        <v>2464</v>
      </c>
      <c r="F313" s="7" t="s">
        <v>1012</v>
      </c>
      <c r="G313" s="9">
        <v>5</v>
      </c>
      <c r="H313" s="11">
        <v>40</v>
      </c>
      <c r="I313" s="13">
        <v>15.08</v>
      </c>
      <c r="J313" t="s">
        <v>1079</v>
      </c>
      <c r="K313" t="s">
        <v>2525</v>
      </c>
      <c r="L313" s="7" t="s">
        <v>1416</v>
      </c>
      <c r="M313" s="7" t="s">
        <v>1418</v>
      </c>
      <c r="N313" s="14">
        <f>Greenleaf[[#This Row],[Unit Price]]*Greenleaf[[#This Row],[Quantity Sold]]</f>
        <v>200</v>
      </c>
      <c r="O313" s="13">
        <f>Greenleaf[[#This Row],[Unit Cost]]*Greenleaf[[#This Row],[Quantity Sold]]</f>
        <v>75.400000000000006</v>
      </c>
      <c r="P313" s="13">
        <f>Greenleaf[[#This Row],[ Unit  price per quantity]]-Greenleaf[[#This Row],[ Unit cost per quantity]]</f>
        <v>124.6</v>
      </c>
    </row>
    <row r="314" spans="1:16" x14ac:dyDescent="0.3">
      <c r="A314" t="s">
        <v>1740</v>
      </c>
      <c r="B314" s="5">
        <v>45397</v>
      </c>
      <c r="C314" s="5" t="str">
        <f>TEXT(Greenleaf[[#This Row],[Order Date]],"MMM")</f>
        <v>Apr</v>
      </c>
      <c r="D314" s="5" t="str">
        <f>TEXT(Greenleaf[[#This Row],[Order Date]],"YYYY")</f>
        <v>2024</v>
      </c>
      <c r="E314" t="s">
        <v>2464</v>
      </c>
      <c r="F314" s="7" t="s">
        <v>1012</v>
      </c>
      <c r="G314" s="9">
        <v>8</v>
      </c>
      <c r="H314" s="11">
        <v>40</v>
      </c>
      <c r="I314" s="13">
        <v>11.5</v>
      </c>
      <c r="J314" t="s">
        <v>1103</v>
      </c>
      <c r="K314" t="s">
        <v>2518</v>
      </c>
      <c r="L314" s="7" t="s">
        <v>1415</v>
      </c>
      <c r="M314" s="7" t="s">
        <v>1426</v>
      </c>
      <c r="N314" s="14">
        <f>Greenleaf[[#This Row],[Unit Price]]*Greenleaf[[#This Row],[Quantity Sold]]</f>
        <v>320</v>
      </c>
      <c r="O314" s="13">
        <f>Greenleaf[[#This Row],[Unit Cost]]*Greenleaf[[#This Row],[Quantity Sold]]</f>
        <v>92</v>
      </c>
      <c r="P314" s="13">
        <f>Greenleaf[[#This Row],[ Unit  price per quantity]]-Greenleaf[[#This Row],[ Unit cost per quantity]]</f>
        <v>228</v>
      </c>
    </row>
    <row r="315" spans="1:16" x14ac:dyDescent="0.3">
      <c r="A315" t="s">
        <v>1741</v>
      </c>
      <c r="B315" s="5">
        <v>45397</v>
      </c>
      <c r="C315" s="5" t="str">
        <f>TEXT(Greenleaf[[#This Row],[Order Date]],"MMM")</f>
        <v>Apr</v>
      </c>
      <c r="D315" s="5" t="str">
        <f>TEXT(Greenleaf[[#This Row],[Order Date]],"YYYY")</f>
        <v>2024</v>
      </c>
      <c r="E315" t="s">
        <v>2460</v>
      </c>
      <c r="F315" s="7" t="s">
        <v>1015</v>
      </c>
      <c r="G315" s="9">
        <v>9</v>
      </c>
      <c r="H315" s="11">
        <v>10</v>
      </c>
      <c r="I315" s="13">
        <v>2.65</v>
      </c>
      <c r="J315" t="s">
        <v>1034</v>
      </c>
      <c r="K315" t="s">
        <v>2473</v>
      </c>
      <c r="L315" s="7" t="s">
        <v>1414</v>
      </c>
      <c r="M315" s="7" t="s">
        <v>1425</v>
      </c>
      <c r="N315" s="14">
        <f>Greenleaf[[#This Row],[Unit Price]]*Greenleaf[[#This Row],[Quantity Sold]]</f>
        <v>90</v>
      </c>
      <c r="O315" s="13">
        <f>Greenleaf[[#This Row],[Unit Cost]]*Greenleaf[[#This Row],[Quantity Sold]]</f>
        <v>23.849999999999998</v>
      </c>
      <c r="P315" s="13">
        <f>Greenleaf[[#This Row],[ Unit  price per quantity]]-Greenleaf[[#This Row],[ Unit cost per quantity]]</f>
        <v>66.150000000000006</v>
      </c>
    </row>
    <row r="316" spans="1:16" x14ac:dyDescent="0.3">
      <c r="A316" t="s">
        <v>1742</v>
      </c>
      <c r="B316" s="5">
        <v>45398</v>
      </c>
      <c r="C316" s="5" t="str">
        <f>TEXT(Greenleaf[[#This Row],[Order Date]],"MMM")</f>
        <v>Apr</v>
      </c>
      <c r="D316" s="5" t="str">
        <f>TEXT(Greenleaf[[#This Row],[Order Date]],"YYYY")</f>
        <v>2024</v>
      </c>
      <c r="E316" t="s">
        <v>2460</v>
      </c>
      <c r="F316" s="7" t="s">
        <v>1015</v>
      </c>
      <c r="G316" s="9">
        <v>2</v>
      </c>
      <c r="H316" s="11">
        <v>10</v>
      </c>
      <c r="I316" s="13">
        <v>3.22</v>
      </c>
      <c r="J316" t="s">
        <v>1163</v>
      </c>
      <c r="K316" t="s">
        <v>2518</v>
      </c>
      <c r="L316" s="7" t="s">
        <v>1414</v>
      </c>
      <c r="M316" s="7" t="s">
        <v>1421</v>
      </c>
      <c r="N316" s="14">
        <f>Greenleaf[[#This Row],[Unit Price]]*Greenleaf[[#This Row],[Quantity Sold]]</f>
        <v>20</v>
      </c>
      <c r="O316" s="13">
        <f>Greenleaf[[#This Row],[Unit Cost]]*Greenleaf[[#This Row],[Quantity Sold]]</f>
        <v>6.44</v>
      </c>
      <c r="P316" s="13">
        <f>Greenleaf[[#This Row],[ Unit  price per quantity]]-Greenleaf[[#This Row],[ Unit cost per quantity]]</f>
        <v>13.559999999999999</v>
      </c>
    </row>
    <row r="317" spans="1:16" x14ac:dyDescent="0.3">
      <c r="A317" t="s">
        <v>1743</v>
      </c>
      <c r="B317" s="5">
        <v>45398</v>
      </c>
      <c r="C317" s="5" t="str">
        <f>TEXT(Greenleaf[[#This Row],[Order Date]],"MMM")</f>
        <v>Apr</v>
      </c>
      <c r="D317" s="5" t="str">
        <f>TEXT(Greenleaf[[#This Row],[Order Date]],"YYYY")</f>
        <v>2024</v>
      </c>
      <c r="E317" t="s">
        <v>2462</v>
      </c>
      <c r="F317" s="7" t="s">
        <v>1013</v>
      </c>
      <c r="G317" s="9">
        <v>6</v>
      </c>
      <c r="H317" s="11">
        <v>25</v>
      </c>
      <c r="I317" s="13">
        <v>7.37</v>
      </c>
      <c r="J317" t="s">
        <v>1166</v>
      </c>
      <c r="K317" t="s">
        <v>2496</v>
      </c>
      <c r="L317" s="7" t="s">
        <v>1416</v>
      </c>
      <c r="M317" s="7" t="s">
        <v>1420</v>
      </c>
      <c r="N317" s="14">
        <f>Greenleaf[[#This Row],[Unit Price]]*Greenleaf[[#This Row],[Quantity Sold]]</f>
        <v>150</v>
      </c>
      <c r="O317" s="13">
        <f>Greenleaf[[#This Row],[Unit Cost]]*Greenleaf[[#This Row],[Quantity Sold]]</f>
        <v>44.22</v>
      </c>
      <c r="P317" s="13">
        <f>Greenleaf[[#This Row],[ Unit  price per quantity]]-Greenleaf[[#This Row],[ Unit cost per quantity]]</f>
        <v>105.78</v>
      </c>
    </row>
    <row r="318" spans="1:16" x14ac:dyDescent="0.3">
      <c r="A318" t="s">
        <v>1744</v>
      </c>
      <c r="B318" s="5">
        <v>45399</v>
      </c>
      <c r="C318" s="5" t="str">
        <f>TEXT(Greenleaf[[#This Row],[Order Date]],"MMM")</f>
        <v>Apr</v>
      </c>
      <c r="D318" s="5" t="str">
        <f>TEXT(Greenleaf[[#This Row],[Order Date]],"YYYY")</f>
        <v>2024</v>
      </c>
      <c r="E318" t="s">
        <v>2461</v>
      </c>
      <c r="F318" s="7" t="s">
        <v>1011</v>
      </c>
      <c r="G318" s="9">
        <v>5</v>
      </c>
      <c r="H318" s="11">
        <v>12</v>
      </c>
      <c r="I318" s="13">
        <v>2.5499999999999998</v>
      </c>
      <c r="J318" t="s">
        <v>1039</v>
      </c>
      <c r="K318" t="s">
        <v>2472</v>
      </c>
      <c r="L318" s="7" t="s">
        <v>1416</v>
      </c>
      <c r="M318" s="7" t="s">
        <v>1418</v>
      </c>
      <c r="N318" s="14">
        <f>Greenleaf[[#This Row],[Unit Price]]*Greenleaf[[#This Row],[Quantity Sold]]</f>
        <v>60</v>
      </c>
      <c r="O318" s="13">
        <f>Greenleaf[[#This Row],[Unit Cost]]*Greenleaf[[#This Row],[Quantity Sold]]</f>
        <v>12.75</v>
      </c>
      <c r="P318" s="13">
        <f>Greenleaf[[#This Row],[ Unit  price per quantity]]-Greenleaf[[#This Row],[ Unit cost per quantity]]</f>
        <v>47.25</v>
      </c>
    </row>
    <row r="319" spans="1:16" x14ac:dyDescent="0.3">
      <c r="A319" t="s">
        <v>1745</v>
      </c>
      <c r="B319" s="5">
        <v>45399</v>
      </c>
      <c r="C319" s="5" t="str">
        <f>TEXT(Greenleaf[[#This Row],[Order Date]],"MMM")</f>
        <v>Apr</v>
      </c>
      <c r="D319" s="5" t="str">
        <f>TEXT(Greenleaf[[#This Row],[Order Date]],"YYYY")</f>
        <v>2024</v>
      </c>
      <c r="E319" t="s">
        <v>2462</v>
      </c>
      <c r="F319" s="7" t="s">
        <v>1013</v>
      </c>
      <c r="G319" s="9">
        <v>4</v>
      </c>
      <c r="H319" s="11">
        <v>25</v>
      </c>
      <c r="I319" s="13">
        <v>6.2</v>
      </c>
      <c r="J319" t="s">
        <v>1109</v>
      </c>
      <c r="K319" t="s">
        <v>2560</v>
      </c>
      <c r="L319" s="7" t="s">
        <v>1416</v>
      </c>
      <c r="M319" s="7" t="s">
        <v>1420</v>
      </c>
      <c r="N319" s="14">
        <f>Greenleaf[[#This Row],[Unit Price]]*Greenleaf[[#This Row],[Quantity Sold]]</f>
        <v>100</v>
      </c>
      <c r="O319" s="13">
        <f>Greenleaf[[#This Row],[Unit Cost]]*Greenleaf[[#This Row],[Quantity Sold]]</f>
        <v>24.8</v>
      </c>
      <c r="P319" s="13">
        <f>Greenleaf[[#This Row],[ Unit  price per quantity]]-Greenleaf[[#This Row],[ Unit cost per quantity]]</f>
        <v>75.2</v>
      </c>
    </row>
    <row r="320" spans="1:16" x14ac:dyDescent="0.3">
      <c r="A320" t="s">
        <v>1746</v>
      </c>
      <c r="B320" s="5">
        <v>45399</v>
      </c>
      <c r="C320" s="5" t="str">
        <f>TEXT(Greenleaf[[#This Row],[Order Date]],"MMM")</f>
        <v>Apr</v>
      </c>
      <c r="D320" s="5" t="str">
        <f>TEXT(Greenleaf[[#This Row],[Order Date]],"YYYY")</f>
        <v>2024</v>
      </c>
      <c r="E320" t="s">
        <v>2462</v>
      </c>
      <c r="F320" s="7" t="s">
        <v>1013</v>
      </c>
      <c r="G320" s="9">
        <v>4</v>
      </c>
      <c r="H320" s="11">
        <v>25</v>
      </c>
      <c r="I320" s="13">
        <v>7.53</v>
      </c>
      <c r="J320" t="s">
        <v>1137</v>
      </c>
      <c r="K320" t="s">
        <v>2485</v>
      </c>
      <c r="L320" s="7" t="s">
        <v>1414</v>
      </c>
      <c r="M320" s="7" t="s">
        <v>1419</v>
      </c>
      <c r="N320" s="14">
        <f>Greenleaf[[#This Row],[Unit Price]]*Greenleaf[[#This Row],[Quantity Sold]]</f>
        <v>100</v>
      </c>
      <c r="O320" s="13">
        <f>Greenleaf[[#This Row],[Unit Cost]]*Greenleaf[[#This Row],[Quantity Sold]]</f>
        <v>30.12</v>
      </c>
      <c r="P320" s="13">
        <f>Greenleaf[[#This Row],[ Unit  price per quantity]]-Greenleaf[[#This Row],[ Unit cost per quantity]]</f>
        <v>69.88</v>
      </c>
    </row>
    <row r="321" spans="1:16" x14ac:dyDescent="0.3">
      <c r="A321" t="s">
        <v>1747</v>
      </c>
      <c r="B321" s="5">
        <v>45400</v>
      </c>
      <c r="C321" s="5" t="str">
        <f>TEXT(Greenleaf[[#This Row],[Order Date]],"MMM")</f>
        <v>Apr</v>
      </c>
      <c r="D321" s="5" t="str">
        <f>TEXT(Greenleaf[[#This Row],[Order Date]],"YYYY")</f>
        <v>2024</v>
      </c>
      <c r="E321" t="s">
        <v>2462</v>
      </c>
      <c r="F321" s="7" t="s">
        <v>1013</v>
      </c>
      <c r="G321" s="9">
        <v>1</v>
      </c>
      <c r="H321" s="11">
        <v>25</v>
      </c>
      <c r="I321" s="13">
        <v>7.07</v>
      </c>
      <c r="J321" t="s">
        <v>1102</v>
      </c>
      <c r="K321" t="s">
        <v>2564</v>
      </c>
      <c r="L321" s="7" t="s">
        <v>1415</v>
      </c>
      <c r="M321" s="7" t="s">
        <v>1421</v>
      </c>
      <c r="N321" s="14">
        <f>Greenleaf[[#This Row],[Unit Price]]*Greenleaf[[#This Row],[Quantity Sold]]</f>
        <v>25</v>
      </c>
      <c r="O321" s="13">
        <f>Greenleaf[[#This Row],[Unit Cost]]*Greenleaf[[#This Row],[Quantity Sold]]</f>
        <v>7.07</v>
      </c>
      <c r="P321" s="13">
        <f>Greenleaf[[#This Row],[ Unit  price per quantity]]-Greenleaf[[#This Row],[ Unit cost per quantity]]</f>
        <v>17.93</v>
      </c>
    </row>
    <row r="322" spans="1:16" x14ac:dyDescent="0.3">
      <c r="A322" t="s">
        <v>1748</v>
      </c>
      <c r="B322" s="5">
        <v>45401</v>
      </c>
      <c r="C322" s="5" t="str">
        <f>TEXT(Greenleaf[[#This Row],[Order Date]],"MMM")</f>
        <v>Apr</v>
      </c>
      <c r="D322" s="5" t="str">
        <f>TEXT(Greenleaf[[#This Row],[Order Date]],"YYYY")</f>
        <v>2024</v>
      </c>
      <c r="E322" t="s">
        <v>2460</v>
      </c>
      <c r="F322" s="7" t="s">
        <v>1015</v>
      </c>
      <c r="G322" s="9">
        <v>7</v>
      </c>
      <c r="H322" s="11">
        <v>10</v>
      </c>
      <c r="I322" s="13">
        <v>3.53</v>
      </c>
      <c r="J322" t="s">
        <v>1177</v>
      </c>
      <c r="K322" t="s">
        <v>2494</v>
      </c>
      <c r="L322" s="7" t="s">
        <v>1414</v>
      </c>
      <c r="M322" s="7" t="s">
        <v>1421</v>
      </c>
      <c r="N322" s="14">
        <f>Greenleaf[[#This Row],[Unit Price]]*Greenleaf[[#This Row],[Quantity Sold]]</f>
        <v>70</v>
      </c>
      <c r="O322" s="13">
        <f>Greenleaf[[#This Row],[Unit Cost]]*Greenleaf[[#This Row],[Quantity Sold]]</f>
        <v>24.709999999999997</v>
      </c>
      <c r="P322" s="13">
        <f>Greenleaf[[#This Row],[ Unit  price per quantity]]-Greenleaf[[#This Row],[ Unit cost per quantity]]</f>
        <v>45.290000000000006</v>
      </c>
    </row>
    <row r="323" spans="1:16" x14ac:dyDescent="0.3">
      <c r="A323" t="s">
        <v>1749</v>
      </c>
      <c r="B323" s="5">
        <v>45401</v>
      </c>
      <c r="C323" s="5" t="str">
        <f>TEXT(Greenleaf[[#This Row],[Order Date]],"MMM")</f>
        <v>Apr</v>
      </c>
      <c r="D323" s="5" t="str">
        <f>TEXT(Greenleaf[[#This Row],[Order Date]],"YYYY")</f>
        <v>2024</v>
      </c>
      <c r="E323" t="s">
        <v>2464</v>
      </c>
      <c r="F323" s="7" t="s">
        <v>1012</v>
      </c>
      <c r="G323" s="9">
        <v>7</v>
      </c>
      <c r="H323" s="11">
        <v>40</v>
      </c>
      <c r="I323" s="13">
        <v>8.4</v>
      </c>
      <c r="J323" t="s">
        <v>1046</v>
      </c>
      <c r="K323" t="s">
        <v>2500</v>
      </c>
      <c r="L323" s="7" t="s">
        <v>1414</v>
      </c>
      <c r="M323" s="7" t="s">
        <v>1418</v>
      </c>
      <c r="N323" s="14">
        <f>Greenleaf[[#This Row],[Unit Price]]*Greenleaf[[#This Row],[Quantity Sold]]</f>
        <v>280</v>
      </c>
      <c r="O323" s="13">
        <f>Greenleaf[[#This Row],[Unit Cost]]*Greenleaf[[#This Row],[Quantity Sold]]</f>
        <v>58.800000000000004</v>
      </c>
      <c r="P323" s="13">
        <f>Greenleaf[[#This Row],[ Unit  price per quantity]]-Greenleaf[[#This Row],[ Unit cost per quantity]]</f>
        <v>221.2</v>
      </c>
    </row>
    <row r="324" spans="1:16" x14ac:dyDescent="0.3">
      <c r="A324" t="s">
        <v>1750</v>
      </c>
      <c r="B324" s="5">
        <v>45401</v>
      </c>
      <c r="C324" s="5" t="str">
        <f>TEXT(Greenleaf[[#This Row],[Order Date]],"MMM")</f>
        <v>Apr</v>
      </c>
      <c r="D324" s="5" t="str">
        <f>TEXT(Greenleaf[[#This Row],[Order Date]],"YYYY")</f>
        <v>2024</v>
      </c>
      <c r="E324" t="s">
        <v>2461</v>
      </c>
      <c r="F324" s="7" t="s">
        <v>1011</v>
      </c>
      <c r="G324" s="9">
        <v>7</v>
      </c>
      <c r="H324" s="11">
        <v>12</v>
      </c>
      <c r="I324" s="13">
        <v>4.59</v>
      </c>
      <c r="J324" t="s">
        <v>1170</v>
      </c>
      <c r="K324" t="s">
        <v>2493</v>
      </c>
      <c r="L324" s="7" t="s">
        <v>1414</v>
      </c>
      <c r="M324" s="7" t="s">
        <v>1427</v>
      </c>
      <c r="N324" s="14">
        <f>Greenleaf[[#This Row],[Unit Price]]*Greenleaf[[#This Row],[Quantity Sold]]</f>
        <v>84</v>
      </c>
      <c r="O324" s="13">
        <f>Greenleaf[[#This Row],[Unit Cost]]*Greenleaf[[#This Row],[Quantity Sold]]</f>
        <v>32.129999999999995</v>
      </c>
      <c r="P324" s="13">
        <f>Greenleaf[[#This Row],[ Unit  price per quantity]]-Greenleaf[[#This Row],[ Unit cost per quantity]]</f>
        <v>51.870000000000005</v>
      </c>
    </row>
    <row r="325" spans="1:16" x14ac:dyDescent="0.3">
      <c r="A325" t="s">
        <v>1751</v>
      </c>
      <c r="B325" s="5">
        <v>45402</v>
      </c>
      <c r="C325" s="5" t="str">
        <f>TEXT(Greenleaf[[#This Row],[Order Date]],"MMM")</f>
        <v>Apr</v>
      </c>
      <c r="D325" s="5" t="str">
        <f>TEXT(Greenleaf[[#This Row],[Order Date]],"YYYY")</f>
        <v>2024</v>
      </c>
      <c r="E325" t="s">
        <v>2461</v>
      </c>
      <c r="F325" s="7" t="s">
        <v>1011</v>
      </c>
      <c r="G325" s="9">
        <v>9</v>
      </c>
      <c r="H325" s="11">
        <v>12</v>
      </c>
      <c r="I325" s="13">
        <v>3.18</v>
      </c>
      <c r="J325" t="s">
        <v>1054</v>
      </c>
      <c r="K325" t="s">
        <v>2552</v>
      </c>
      <c r="L325" s="7" t="s">
        <v>1414</v>
      </c>
      <c r="M325" s="7" t="s">
        <v>1422</v>
      </c>
      <c r="N325" s="14">
        <f>Greenleaf[[#This Row],[Unit Price]]*Greenleaf[[#This Row],[Quantity Sold]]</f>
        <v>108</v>
      </c>
      <c r="O325" s="13">
        <f>Greenleaf[[#This Row],[Unit Cost]]*Greenleaf[[#This Row],[Quantity Sold]]</f>
        <v>28.62</v>
      </c>
      <c r="P325" s="13">
        <f>Greenleaf[[#This Row],[ Unit  price per quantity]]-Greenleaf[[#This Row],[ Unit cost per quantity]]</f>
        <v>79.38</v>
      </c>
    </row>
    <row r="326" spans="1:16" x14ac:dyDescent="0.3">
      <c r="A326" t="s">
        <v>1752</v>
      </c>
      <c r="B326" s="5">
        <v>45402</v>
      </c>
      <c r="C326" s="5" t="str">
        <f>TEXT(Greenleaf[[#This Row],[Order Date]],"MMM")</f>
        <v>Apr</v>
      </c>
      <c r="D326" s="5" t="str">
        <f>TEXT(Greenleaf[[#This Row],[Order Date]],"YYYY")</f>
        <v>2024</v>
      </c>
      <c r="E326" t="s">
        <v>2460</v>
      </c>
      <c r="F326" s="7" t="s">
        <v>1015</v>
      </c>
      <c r="G326" s="9">
        <v>8</v>
      </c>
      <c r="H326" s="11">
        <v>10</v>
      </c>
      <c r="I326" s="13">
        <v>2.5499999999999998</v>
      </c>
      <c r="J326" t="s">
        <v>1122</v>
      </c>
      <c r="K326" t="s">
        <v>2531</v>
      </c>
      <c r="L326" s="7" t="s">
        <v>1416</v>
      </c>
      <c r="M326" s="7" t="s">
        <v>1424</v>
      </c>
      <c r="N326" s="14">
        <f>Greenleaf[[#This Row],[Unit Price]]*Greenleaf[[#This Row],[Quantity Sold]]</f>
        <v>80</v>
      </c>
      <c r="O326" s="13">
        <f>Greenleaf[[#This Row],[Unit Cost]]*Greenleaf[[#This Row],[Quantity Sold]]</f>
        <v>20.399999999999999</v>
      </c>
      <c r="P326" s="13">
        <f>Greenleaf[[#This Row],[ Unit  price per quantity]]-Greenleaf[[#This Row],[ Unit cost per quantity]]</f>
        <v>59.6</v>
      </c>
    </row>
    <row r="327" spans="1:16" x14ac:dyDescent="0.3">
      <c r="A327" t="s">
        <v>1753</v>
      </c>
      <c r="B327" s="5">
        <v>45402</v>
      </c>
      <c r="C327" s="5" t="str">
        <f>TEXT(Greenleaf[[#This Row],[Order Date]],"MMM")</f>
        <v>Apr</v>
      </c>
      <c r="D327" s="5" t="str">
        <f>TEXT(Greenleaf[[#This Row],[Order Date]],"YYYY")</f>
        <v>2024</v>
      </c>
      <c r="E327" t="s">
        <v>2462</v>
      </c>
      <c r="F327" s="7" t="s">
        <v>1013</v>
      </c>
      <c r="G327" s="9">
        <v>1</v>
      </c>
      <c r="H327" s="11">
        <v>25</v>
      </c>
      <c r="I327" s="13">
        <v>6.87</v>
      </c>
      <c r="J327" t="s">
        <v>1160</v>
      </c>
      <c r="K327" t="s">
        <v>2519</v>
      </c>
      <c r="L327" s="7" t="s">
        <v>1414</v>
      </c>
      <c r="M327" s="7" t="s">
        <v>1422</v>
      </c>
      <c r="N327" s="14">
        <f>Greenleaf[[#This Row],[Unit Price]]*Greenleaf[[#This Row],[Quantity Sold]]</f>
        <v>25</v>
      </c>
      <c r="O327" s="13">
        <f>Greenleaf[[#This Row],[Unit Cost]]*Greenleaf[[#This Row],[Quantity Sold]]</f>
        <v>6.87</v>
      </c>
      <c r="P327" s="13">
        <f>Greenleaf[[#This Row],[ Unit  price per quantity]]-Greenleaf[[#This Row],[ Unit cost per quantity]]</f>
        <v>18.13</v>
      </c>
    </row>
    <row r="328" spans="1:16" x14ac:dyDescent="0.3">
      <c r="A328" t="s">
        <v>1754</v>
      </c>
      <c r="B328" s="5">
        <v>45403</v>
      </c>
      <c r="C328" s="5" t="str">
        <f>TEXT(Greenleaf[[#This Row],[Order Date]],"MMM")</f>
        <v>Apr</v>
      </c>
      <c r="D328" s="5" t="str">
        <f>TEXT(Greenleaf[[#This Row],[Order Date]],"YYYY")</f>
        <v>2024</v>
      </c>
      <c r="E328" t="s">
        <v>2464</v>
      </c>
      <c r="F328" s="7" t="s">
        <v>1012</v>
      </c>
      <c r="G328" s="9">
        <v>2</v>
      </c>
      <c r="H328" s="11">
        <v>40</v>
      </c>
      <c r="I328" s="13">
        <v>14.17</v>
      </c>
      <c r="J328" t="s">
        <v>1135</v>
      </c>
      <c r="K328" t="s">
        <v>2546</v>
      </c>
      <c r="L328" s="7" t="s">
        <v>1414</v>
      </c>
      <c r="M328" s="7" t="s">
        <v>1420</v>
      </c>
      <c r="N328" s="14">
        <f>Greenleaf[[#This Row],[Unit Price]]*Greenleaf[[#This Row],[Quantity Sold]]</f>
        <v>80</v>
      </c>
      <c r="O328" s="13">
        <f>Greenleaf[[#This Row],[Unit Cost]]*Greenleaf[[#This Row],[Quantity Sold]]</f>
        <v>28.34</v>
      </c>
      <c r="P328" s="13">
        <f>Greenleaf[[#This Row],[ Unit  price per quantity]]-Greenleaf[[#This Row],[ Unit cost per quantity]]</f>
        <v>51.66</v>
      </c>
    </row>
    <row r="329" spans="1:16" x14ac:dyDescent="0.3">
      <c r="A329" t="s">
        <v>1755</v>
      </c>
      <c r="B329" s="5">
        <v>45403</v>
      </c>
      <c r="C329" s="5" t="str">
        <f>TEXT(Greenleaf[[#This Row],[Order Date]],"MMM")</f>
        <v>Apr</v>
      </c>
      <c r="D329" s="5" t="str">
        <f>TEXT(Greenleaf[[#This Row],[Order Date]],"YYYY")</f>
        <v>2024</v>
      </c>
      <c r="E329" t="s">
        <v>2462</v>
      </c>
      <c r="F329" s="7" t="s">
        <v>1013</v>
      </c>
      <c r="G329" s="9">
        <v>4</v>
      </c>
      <c r="H329" s="11">
        <v>25</v>
      </c>
      <c r="I329" s="13">
        <v>6.54</v>
      </c>
      <c r="J329" t="s">
        <v>1057</v>
      </c>
      <c r="K329" t="s">
        <v>2528</v>
      </c>
      <c r="L329" s="7" t="s">
        <v>1415</v>
      </c>
      <c r="M329" s="7" t="s">
        <v>1427</v>
      </c>
      <c r="N329" s="14">
        <f>Greenleaf[[#This Row],[Unit Price]]*Greenleaf[[#This Row],[Quantity Sold]]</f>
        <v>100</v>
      </c>
      <c r="O329" s="13">
        <f>Greenleaf[[#This Row],[Unit Cost]]*Greenleaf[[#This Row],[Quantity Sold]]</f>
        <v>26.16</v>
      </c>
      <c r="P329" s="13">
        <f>Greenleaf[[#This Row],[ Unit  price per quantity]]-Greenleaf[[#This Row],[ Unit cost per quantity]]</f>
        <v>73.84</v>
      </c>
    </row>
    <row r="330" spans="1:16" x14ac:dyDescent="0.3">
      <c r="A330" t="s">
        <v>1756</v>
      </c>
      <c r="B330" s="5">
        <v>45403</v>
      </c>
      <c r="C330" s="5" t="str">
        <f>TEXT(Greenleaf[[#This Row],[Order Date]],"MMM")</f>
        <v>Apr</v>
      </c>
      <c r="D330" s="5" t="str">
        <f>TEXT(Greenleaf[[#This Row],[Order Date]],"YYYY")</f>
        <v>2024</v>
      </c>
      <c r="E330" t="s">
        <v>2464</v>
      </c>
      <c r="F330" s="7" t="s">
        <v>1012</v>
      </c>
      <c r="G330" s="9">
        <v>9</v>
      </c>
      <c r="H330" s="11">
        <v>40</v>
      </c>
      <c r="I330" s="13">
        <v>13.64</v>
      </c>
      <c r="J330" t="s">
        <v>1075</v>
      </c>
      <c r="K330" t="s">
        <v>2505</v>
      </c>
      <c r="L330" s="7" t="s">
        <v>1414</v>
      </c>
      <c r="M330" s="7" t="s">
        <v>1419</v>
      </c>
      <c r="N330" s="14">
        <f>Greenleaf[[#This Row],[Unit Price]]*Greenleaf[[#This Row],[Quantity Sold]]</f>
        <v>360</v>
      </c>
      <c r="O330" s="13">
        <f>Greenleaf[[#This Row],[Unit Cost]]*Greenleaf[[#This Row],[Quantity Sold]]</f>
        <v>122.76</v>
      </c>
      <c r="P330" s="13">
        <f>Greenleaf[[#This Row],[ Unit  price per quantity]]-Greenleaf[[#This Row],[ Unit cost per quantity]]</f>
        <v>237.24</v>
      </c>
    </row>
    <row r="331" spans="1:16" x14ac:dyDescent="0.3">
      <c r="A331" t="s">
        <v>1757</v>
      </c>
      <c r="B331" s="5">
        <v>45404</v>
      </c>
      <c r="C331" s="5" t="str">
        <f>TEXT(Greenleaf[[#This Row],[Order Date]],"MMM")</f>
        <v>Apr</v>
      </c>
      <c r="D331" s="5" t="str">
        <f>TEXT(Greenleaf[[#This Row],[Order Date]],"YYYY")</f>
        <v>2024</v>
      </c>
      <c r="E331" t="s">
        <v>2462</v>
      </c>
      <c r="F331" s="7" t="s">
        <v>1013</v>
      </c>
      <c r="G331" s="9">
        <v>3</v>
      </c>
      <c r="H331" s="11">
        <v>25</v>
      </c>
      <c r="I331" s="13">
        <v>9.17</v>
      </c>
      <c r="J331" t="s">
        <v>1042</v>
      </c>
      <c r="K331" t="s">
        <v>2544</v>
      </c>
      <c r="L331" s="7" t="s">
        <v>1416</v>
      </c>
      <c r="M331" s="7" t="s">
        <v>1420</v>
      </c>
      <c r="N331" s="14">
        <f>Greenleaf[[#This Row],[Unit Price]]*Greenleaf[[#This Row],[Quantity Sold]]</f>
        <v>75</v>
      </c>
      <c r="O331" s="13">
        <f>Greenleaf[[#This Row],[Unit Cost]]*Greenleaf[[#This Row],[Quantity Sold]]</f>
        <v>27.509999999999998</v>
      </c>
      <c r="P331" s="13">
        <f>Greenleaf[[#This Row],[ Unit  price per quantity]]-Greenleaf[[#This Row],[ Unit cost per quantity]]</f>
        <v>47.49</v>
      </c>
    </row>
    <row r="332" spans="1:16" x14ac:dyDescent="0.3">
      <c r="A332" t="s">
        <v>1758</v>
      </c>
      <c r="B332" s="5">
        <v>45404</v>
      </c>
      <c r="C332" s="5" t="str">
        <f>TEXT(Greenleaf[[#This Row],[Order Date]],"MMM")</f>
        <v>Apr</v>
      </c>
      <c r="D332" s="5" t="str">
        <f>TEXT(Greenleaf[[#This Row],[Order Date]],"YYYY")</f>
        <v>2024</v>
      </c>
      <c r="E332" t="s">
        <v>2462</v>
      </c>
      <c r="F332" s="7" t="s">
        <v>1013</v>
      </c>
      <c r="G332" s="9">
        <v>9</v>
      </c>
      <c r="H332" s="11">
        <v>25</v>
      </c>
      <c r="I332" s="13">
        <v>7.13</v>
      </c>
      <c r="J332" t="s">
        <v>1076</v>
      </c>
      <c r="K332" t="s">
        <v>2525</v>
      </c>
      <c r="L332" s="7" t="s">
        <v>1414</v>
      </c>
      <c r="M332" s="7" t="s">
        <v>1421</v>
      </c>
      <c r="N332" s="14">
        <f>Greenleaf[[#This Row],[Unit Price]]*Greenleaf[[#This Row],[Quantity Sold]]</f>
        <v>225</v>
      </c>
      <c r="O332" s="13">
        <f>Greenleaf[[#This Row],[Unit Cost]]*Greenleaf[[#This Row],[Quantity Sold]]</f>
        <v>64.17</v>
      </c>
      <c r="P332" s="13">
        <f>Greenleaf[[#This Row],[ Unit  price per quantity]]-Greenleaf[[#This Row],[ Unit cost per quantity]]</f>
        <v>160.82999999999998</v>
      </c>
    </row>
    <row r="333" spans="1:16" x14ac:dyDescent="0.3">
      <c r="A333" t="s">
        <v>1759</v>
      </c>
      <c r="B333" s="5">
        <v>45404</v>
      </c>
      <c r="C333" s="5" t="str">
        <f>TEXT(Greenleaf[[#This Row],[Order Date]],"MMM")</f>
        <v>Apr</v>
      </c>
      <c r="D333" s="5" t="str">
        <f>TEXT(Greenleaf[[#This Row],[Order Date]],"YYYY")</f>
        <v>2024</v>
      </c>
      <c r="E333" t="s">
        <v>2463</v>
      </c>
      <c r="F333" s="7" t="s">
        <v>1014</v>
      </c>
      <c r="G333" s="9">
        <v>5</v>
      </c>
      <c r="H333" s="11">
        <v>15</v>
      </c>
      <c r="I333" s="13">
        <v>4.1100000000000003</v>
      </c>
      <c r="J333" t="s">
        <v>1125</v>
      </c>
      <c r="K333" t="s">
        <v>2532</v>
      </c>
      <c r="L333" s="7" t="s">
        <v>1414</v>
      </c>
      <c r="M333" s="7" t="s">
        <v>1422</v>
      </c>
      <c r="N333" s="14">
        <f>Greenleaf[[#This Row],[Unit Price]]*Greenleaf[[#This Row],[Quantity Sold]]</f>
        <v>75</v>
      </c>
      <c r="O333" s="13">
        <f>Greenleaf[[#This Row],[Unit Cost]]*Greenleaf[[#This Row],[Quantity Sold]]</f>
        <v>20.55</v>
      </c>
      <c r="P333" s="13">
        <f>Greenleaf[[#This Row],[ Unit  price per quantity]]-Greenleaf[[#This Row],[ Unit cost per quantity]]</f>
        <v>54.45</v>
      </c>
    </row>
    <row r="334" spans="1:16" x14ac:dyDescent="0.3">
      <c r="A334" t="s">
        <v>1760</v>
      </c>
      <c r="B334" s="5">
        <v>45404</v>
      </c>
      <c r="C334" s="5" t="str">
        <f>TEXT(Greenleaf[[#This Row],[Order Date]],"MMM")</f>
        <v>Apr</v>
      </c>
      <c r="D334" s="5" t="str">
        <f>TEXT(Greenleaf[[#This Row],[Order Date]],"YYYY")</f>
        <v>2024</v>
      </c>
      <c r="E334" t="s">
        <v>2462</v>
      </c>
      <c r="F334" s="7" t="s">
        <v>1013</v>
      </c>
      <c r="G334" s="9">
        <v>5</v>
      </c>
      <c r="H334" s="11">
        <v>25</v>
      </c>
      <c r="I334" s="13">
        <v>8.42</v>
      </c>
      <c r="J334" t="s">
        <v>1016</v>
      </c>
      <c r="K334" t="s">
        <v>2478</v>
      </c>
      <c r="L334" s="7" t="s">
        <v>1414</v>
      </c>
      <c r="M334" s="7" t="s">
        <v>1425</v>
      </c>
      <c r="N334" s="14">
        <f>Greenleaf[[#This Row],[Unit Price]]*Greenleaf[[#This Row],[Quantity Sold]]</f>
        <v>125</v>
      </c>
      <c r="O334" s="13">
        <f>Greenleaf[[#This Row],[Unit Cost]]*Greenleaf[[#This Row],[Quantity Sold]]</f>
        <v>42.1</v>
      </c>
      <c r="P334" s="13">
        <f>Greenleaf[[#This Row],[ Unit  price per quantity]]-Greenleaf[[#This Row],[ Unit cost per quantity]]</f>
        <v>82.9</v>
      </c>
    </row>
    <row r="335" spans="1:16" x14ac:dyDescent="0.3">
      <c r="A335" t="s">
        <v>1761</v>
      </c>
      <c r="B335" s="5">
        <v>45405</v>
      </c>
      <c r="C335" s="5" t="str">
        <f>TEXT(Greenleaf[[#This Row],[Order Date]],"MMM")</f>
        <v>Apr</v>
      </c>
      <c r="D335" s="5" t="str">
        <f>TEXT(Greenleaf[[#This Row],[Order Date]],"YYYY")</f>
        <v>2024</v>
      </c>
      <c r="E335" t="s">
        <v>2461</v>
      </c>
      <c r="F335" s="7" t="s">
        <v>1011</v>
      </c>
      <c r="G335" s="9">
        <v>5</v>
      </c>
      <c r="H335" s="11">
        <v>12</v>
      </c>
      <c r="I335" s="13">
        <v>3.23</v>
      </c>
      <c r="J335" t="s">
        <v>1205</v>
      </c>
      <c r="K335" t="s">
        <v>2573</v>
      </c>
      <c r="L335" s="7" t="s">
        <v>1414</v>
      </c>
      <c r="M335" s="7" t="s">
        <v>1420</v>
      </c>
      <c r="N335" s="14">
        <f>Greenleaf[[#This Row],[Unit Price]]*Greenleaf[[#This Row],[Quantity Sold]]</f>
        <v>60</v>
      </c>
      <c r="O335" s="13">
        <f>Greenleaf[[#This Row],[Unit Cost]]*Greenleaf[[#This Row],[Quantity Sold]]</f>
        <v>16.149999999999999</v>
      </c>
      <c r="P335" s="13">
        <f>Greenleaf[[#This Row],[ Unit  price per quantity]]-Greenleaf[[#This Row],[ Unit cost per quantity]]</f>
        <v>43.85</v>
      </c>
    </row>
    <row r="336" spans="1:16" x14ac:dyDescent="0.3">
      <c r="A336" t="s">
        <v>1762</v>
      </c>
      <c r="B336" s="5">
        <v>45405</v>
      </c>
      <c r="C336" s="5" t="str">
        <f>TEXT(Greenleaf[[#This Row],[Order Date]],"MMM")</f>
        <v>Apr</v>
      </c>
      <c r="D336" s="5" t="str">
        <f>TEXT(Greenleaf[[#This Row],[Order Date]],"YYYY")</f>
        <v>2024</v>
      </c>
      <c r="E336" t="s">
        <v>2461</v>
      </c>
      <c r="F336" s="7" t="s">
        <v>1011</v>
      </c>
      <c r="G336" s="9">
        <v>3</v>
      </c>
      <c r="H336" s="11">
        <v>12</v>
      </c>
      <c r="I336" s="13">
        <v>2.87</v>
      </c>
      <c r="J336" t="s">
        <v>1171</v>
      </c>
      <c r="K336" t="s">
        <v>2518</v>
      </c>
      <c r="L336" s="7" t="s">
        <v>1414</v>
      </c>
      <c r="M336" s="7" t="s">
        <v>1424</v>
      </c>
      <c r="N336" s="14">
        <f>Greenleaf[[#This Row],[Unit Price]]*Greenleaf[[#This Row],[Quantity Sold]]</f>
        <v>36</v>
      </c>
      <c r="O336" s="13">
        <f>Greenleaf[[#This Row],[Unit Cost]]*Greenleaf[[#This Row],[Quantity Sold]]</f>
        <v>8.61</v>
      </c>
      <c r="P336" s="13">
        <f>Greenleaf[[#This Row],[ Unit  price per quantity]]-Greenleaf[[#This Row],[ Unit cost per quantity]]</f>
        <v>27.39</v>
      </c>
    </row>
    <row r="337" spans="1:16" x14ac:dyDescent="0.3">
      <c r="A337" t="s">
        <v>1763</v>
      </c>
      <c r="B337" s="5">
        <v>45405</v>
      </c>
      <c r="C337" s="5" t="str">
        <f>TEXT(Greenleaf[[#This Row],[Order Date]],"MMM")</f>
        <v>Apr</v>
      </c>
      <c r="D337" s="5" t="str">
        <f>TEXT(Greenleaf[[#This Row],[Order Date]],"YYYY")</f>
        <v>2024</v>
      </c>
      <c r="E337" t="s">
        <v>2464</v>
      </c>
      <c r="F337" s="7" t="s">
        <v>1012</v>
      </c>
      <c r="G337" s="9">
        <v>9</v>
      </c>
      <c r="H337" s="11">
        <v>40</v>
      </c>
      <c r="I337" s="13">
        <v>12.44</v>
      </c>
      <c r="J337" t="s">
        <v>1197</v>
      </c>
      <c r="K337" t="s">
        <v>2522</v>
      </c>
      <c r="L337" s="7" t="s">
        <v>1414</v>
      </c>
      <c r="M337" s="7" t="s">
        <v>1424</v>
      </c>
      <c r="N337" s="14">
        <f>Greenleaf[[#This Row],[Unit Price]]*Greenleaf[[#This Row],[Quantity Sold]]</f>
        <v>360</v>
      </c>
      <c r="O337" s="13">
        <f>Greenleaf[[#This Row],[Unit Cost]]*Greenleaf[[#This Row],[Quantity Sold]]</f>
        <v>111.96</v>
      </c>
      <c r="P337" s="13">
        <f>Greenleaf[[#This Row],[ Unit  price per quantity]]-Greenleaf[[#This Row],[ Unit cost per quantity]]</f>
        <v>248.04000000000002</v>
      </c>
    </row>
    <row r="338" spans="1:16" x14ac:dyDescent="0.3">
      <c r="A338" t="s">
        <v>1764</v>
      </c>
      <c r="B338" s="5">
        <v>45406</v>
      </c>
      <c r="C338" s="5" t="str">
        <f>TEXT(Greenleaf[[#This Row],[Order Date]],"MMM")</f>
        <v>Apr</v>
      </c>
      <c r="D338" s="5" t="str">
        <f>TEXT(Greenleaf[[#This Row],[Order Date]],"YYYY")</f>
        <v>2024</v>
      </c>
      <c r="E338" t="s">
        <v>2461</v>
      </c>
      <c r="F338" s="7" t="s">
        <v>1011</v>
      </c>
      <c r="G338" s="9">
        <v>1</v>
      </c>
      <c r="H338" s="11">
        <v>12</v>
      </c>
      <c r="I338" s="13">
        <v>2.86</v>
      </c>
      <c r="J338" t="s">
        <v>1136</v>
      </c>
      <c r="K338" t="s">
        <v>2522</v>
      </c>
      <c r="L338" s="7" t="s">
        <v>1417</v>
      </c>
      <c r="M338" s="7" t="s">
        <v>1421</v>
      </c>
      <c r="N338" s="14">
        <f>Greenleaf[[#This Row],[Unit Price]]*Greenleaf[[#This Row],[Quantity Sold]]</f>
        <v>12</v>
      </c>
      <c r="O338" s="13">
        <f>Greenleaf[[#This Row],[Unit Cost]]*Greenleaf[[#This Row],[Quantity Sold]]</f>
        <v>2.86</v>
      </c>
      <c r="P338" s="13">
        <f>Greenleaf[[#This Row],[ Unit  price per quantity]]-Greenleaf[[#This Row],[ Unit cost per quantity]]</f>
        <v>9.14</v>
      </c>
    </row>
    <row r="339" spans="1:16" x14ac:dyDescent="0.3">
      <c r="A339" t="s">
        <v>1765</v>
      </c>
      <c r="B339" s="5">
        <v>45407</v>
      </c>
      <c r="C339" s="5" t="str">
        <f>TEXT(Greenleaf[[#This Row],[Order Date]],"MMM")</f>
        <v>Apr</v>
      </c>
      <c r="D339" s="5" t="str">
        <f>TEXT(Greenleaf[[#This Row],[Order Date]],"YYYY")</f>
        <v>2024</v>
      </c>
      <c r="E339" t="s">
        <v>2460</v>
      </c>
      <c r="F339" s="7" t="s">
        <v>1015</v>
      </c>
      <c r="G339" s="9">
        <v>2</v>
      </c>
      <c r="H339" s="11">
        <v>10</v>
      </c>
      <c r="I339" s="13">
        <v>3.23</v>
      </c>
      <c r="J339" t="s">
        <v>1144</v>
      </c>
      <c r="K339" t="s">
        <v>2534</v>
      </c>
      <c r="L339" s="7" t="s">
        <v>1416</v>
      </c>
      <c r="M339" s="7" t="s">
        <v>1427</v>
      </c>
      <c r="N339" s="14">
        <f>Greenleaf[[#This Row],[Unit Price]]*Greenleaf[[#This Row],[Quantity Sold]]</f>
        <v>20</v>
      </c>
      <c r="O339" s="13">
        <f>Greenleaf[[#This Row],[Unit Cost]]*Greenleaf[[#This Row],[Quantity Sold]]</f>
        <v>6.46</v>
      </c>
      <c r="P339" s="13">
        <f>Greenleaf[[#This Row],[ Unit  price per quantity]]-Greenleaf[[#This Row],[ Unit cost per quantity]]</f>
        <v>13.54</v>
      </c>
    </row>
    <row r="340" spans="1:16" x14ac:dyDescent="0.3">
      <c r="A340" t="s">
        <v>1766</v>
      </c>
      <c r="B340" s="5">
        <v>45407</v>
      </c>
      <c r="C340" s="5" t="str">
        <f>TEXT(Greenleaf[[#This Row],[Order Date]],"MMM")</f>
        <v>Apr</v>
      </c>
      <c r="D340" s="5" t="str">
        <f>TEXT(Greenleaf[[#This Row],[Order Date]],"YYYY")</f>
        <v>2024</v>
      </c>
      <c r="E340" t="s">
        <v>2464</v>
      </c>
      <c r="F340" s="7" t="s">
        <v>1012</v>
      </c>
      <c r="G340" s="9">
        <v>6</v>
      </c>
      <c r="H340" s="11">
        <v>40</v>
      </c>
      <c r="I340" s="13">
        <v>13.49</v>
      </c>
      <c r="J340" t="s">
        <v>1090</v>
      </c>
      <c r="K340" t="s">
        <v>2498</v>
      </c>
      <c r="L340" s="7" t="s">
        <v>1414</v>
      </c>
      <c r="M340" s="7" t="s">
        <v>1426</v>
      </c>
      <c r="N340" s="14">
        <f>Greenleaf[[#This Row],[Unit Price]]*Greenleaf[[#This Row],[Quantity Sold]]</f>
        <v>240</v>
      </c>
      <c r="O340" s="13">
        <f>Greenleaf[[#This Row],[Unit Cost]]*Greenleaf[[#This Row],[Quantity Sold]]</f>
        <v>80.94</v>
      </c>
      <c r="P340" s="13">
        <f>Greenleaf[[#This Row],[ Unit  price per quantity]]-Greenleaf[[#This Row],[ Unit cost per quantity]]</f>
        <v>159.06</v>
      </c>
    </row>
    <row r="341" spans="1:16" x14ac:dyDescent="0.3">
      <c r="A341" t="s">
        <v>1767</v>
      </c>
      <c r="B341" s="5">
        <v>45408</v>
      </c>
      <c r="C341" s="5" t="str">
        <f>TEXT(Greenleaf[[#This Row],[Order Date]],"MMM")</f>
        <v>Apr</v>
      </c>
      <c r="D341" s="5" t="str">
        <f>TEXT(Greenleaf[[#This Row],[Order Date]],"YYYY")</f>
        <v>2024</v>
      </c>
      <c r="E341" t="s">
        <v>2463</v>
      </c>
      <c r="F341" s="7" t="s">
        <v>1014</v>
      </c>
      <c r="G341" s="9">
        <v>8</v>
      </c>
      <c r="H341" s="11">
        <v>15</v>
      </c>
      <c r="I341" s="13">
        <v>3.88</v>
      </c>
      <c r="J341" t="s">
        <v>1041</v>
      </c>
      <c r="K341" t="s">
        <v>2538</v>
      </c>
      <c r="L341" s="7" t="s">
        <v>1416</v>
      </c>
      <c r="M341" s="7" t="s">
        <v>1427</v>
      </c>
      <c r="N341" s="14">
        <f>Greenleaf[[#This Row],[Unit Price]]*Greenleaf[[#This Row],[Quantity Sold]]</f>
        <v>120</v>
      </c>
      <c r="O341" s="13">
        <f>Greenleaf[[#This Row],[Unit Cost]]*Greenleaf[[#This Row],[Quantity Sold]]</f>
        <v>31.04</v>
      </c>
      <c r="P341" s="13">
        <f>Greenleaf[[#This Row],[ Unit  price per quantity]]-Greenleaf[[#This Row],[ Unit cost per quantity]]</f>
        <v>88.960000000000008</v>
      </c>
    </row>
    <row r="342" spans="1:16" x14ac:dyDescent="0.3">
      <c r="A342" t="s">
        <v>1768</v>
      </c>
      <c r="B342" s="5">
        <v>45408</v>
      </c>
      <c r="C342" s="5" t="str">
        <f>TEXT(Greenleaf[[#This Row],[Order Date]],"MMM")</f>
        <v>Apr</v>
      </c>
      <c r="D342" s="5" t="str">
        <f>TEXT(Greenleaf[[#This Row],[Order Date]],"YYYY")</f>
        <v>2024</v>
      </c>
      <c r="E342" t="s">
        <v>2462</v>
      </c>
      <c r="F342" s="7" t="s">
        <v>1013</v>
      </c>
      <c r="G342" s="9">
        <v>3</v>
      </c>
      <c r="H342" s="11">
        <v>25</v>
      </c>
      <c r="I342" s="13">
        <v>6.73</v>
      </c>
      <c r="J342" t="s">
        <v>1043</v>
      </c>
      <c r="K342" t="s">
        <v>2474</v>
      </c>
      <c r="L342" s="7" t="s">
        <v>1414</v>
      </c>
      <c r="M342" s="7" t="s">
        <v>1418</v>
      </c>
      <c r="N342" s="14">
        <f>Greenleaf[[#This Row],[Unit Price]]*Greenleaf[[#This Row],[Quantity Sold]]</f>
        <v>75</v>
      </c>
      <c r="O342" s="13">
        <f>Greenleaf[[#This Row],[Unit Cost]]*Greenleaf[[#This Row],[Quantity Sold]]</f>
        <v>20.190000000000001</v>
      </c>
      <c r="P342" s="13">
        <f>Greenleaf[[#This Row],[ Unit  price per quantity]]-Greenleaf[[#This Row],[ Unit cost per quantity]]</f>
        <v>54.81</v>
      </c>
    </row>
    <row r="343" spans="1:16" x14ac:dyDescent="0.3">
      <c r="A343" t="s">
        <v>1769</v>
      </c>
      <c r="B343" s="5">
        <v>45408</v>
      </c>
      <c r="C343" s="5" t="str">
        <f>TEXT(Greenleaf[[#This Row],[Order Date]],"MMM")</f>
        <v>Apr</v>
      </c>
      <c r="D343" s="5" t="str">
        <f>TEXT(Greenleaf[[#This Row],[Order Date]],"YYYY")</f>
        <v>2024</v>
      </c>
      <c r="E343" t="s">
        <v>2461</v>
      </c>
      <c r="F343" s="7" t="s">
        <v>1011</v>
      </c>
      <c r="G343" s="9">
        <v>3</v>
      </c>
      <c r="H343" s="11">
        <v>12</v>
      </c>
      <c r="I343" s="13">
        <v>4.47</v>
      </c>
      <c r="J343" t="s">
        <v>1177</v>
      </c>
      <c r="K343" t="s">
        <v>2494</v>
      </c>
      <c r="L343" s="7" t="s">
        <v>1416</v>
      </c>
      <c r="M343" s="7" t="s">
        <v>1426</v>
      </c>
      <c r="N343" s="14">
        <f>Greenleaf[[#This Row],[Unit Price]]*Greenleaf[[#This Row],[Quantity Sold]]</f>
        <v>36</v>
      </c>
      <c r="O343" s="13">
        <f>Greenleaf[[#This Row],[Unit Cost]]*Greenleaf[[#This Row],[Quantity Sold]]</f>
        <v>13.41</v>
      </c>
      <c r="P343" s="13">
        <f>Greenleaf[[#This Row],[ Unit  price per quantity]]-Greenleaf[[#This Row],[ Unit cost per quantity]]</f>
        <v>22.59</v>
      </c>
    </row>
    <row r="344" spans="1:16" x14ac:dyDescent="0.3">
      <c r="A344" t="s">
        <v>1770</v>
      </c>
      <c r="B344" s="5">
        <v>45409</v>
      </c>
      <c r="C344" s="5" t="str">
        <f>TEXT(Greenleaf[[#This Row],[Order Date]],"MMM")</f>
        <v>Apr</v>
      </c>
      <c r="D344" s="5" t="str">
        <f>TEXT(Greenleaf[[#This Row],[Order Date]],"YYYY")</f>
        <v>2024</v>
      </c>
      <c r="E344" t="s">
        <v>2461</v>
      </c>
      <c r="F344" s="7" t="s">
        <v>1011</v>
      </c>
      <c r="G344" s="9">
        <v>6</v>
      </c>
      <c r="H344" s="11">
        <v>12</v>
      </c>
      <c r="I344" s="13">
        <v>3.76</v>
      </c>
      <c r="J344" t="s">
        <v>1087</v>
      </c>
      <c r="K344" t="s">
        <v>2521</v>
      </c>
      <c r="L344" s="7" t="s">
        <v>1417</v>
      </c>
      <c r="M344" s="7" t="s">
        <v>1423</v>
      </c>
      <c r="N344" s="14">
        <f>Greenleaf[[#This Row],[Unit Price]]*Greenleaf[[#This Row],[Quantity Sold]]</f>
        <v>72</v>
      </c>
      <c r="O344" s="13">
        <f>Greenleaf[[#This Row],[Unit Cost]]*Greenleaf[[#This Row],[Quantity Sold]]</f>
        <v>22.56</v>
      </c>
      <c r="P344" s="13">
        <f>Greenleaf[[#This Row],[ Unit  price per quantity]]-Greenleaf[[#This Row],[ Unit cost per quantity]]</f>
        <v>49.44</v>
      </c>
    </row>
    <row r="345" spans="1:16" x14ac:dyDescent="0.3">
      <c r="A345" t="s">
        <v>1771</v>
      </c>
      <c r="B345" s="5">
        <v>45409</v>
      </c>
      <c r="C345" s="5" t="str">
        <f>TEXT(Greenleaf[[#This Row],[Order Date]],"MMM")</f>
        <v>Apr</v>
      </c>
      <c r="D345" s="5" t="str">
        <f>TEXT(Greenleaf[[#This Row],[Order Date]],"YYYY")</f>
        <v>2024</v>
      </c>
      <c r="E345" t="s">
        <v>2461</v>
      </c>
      <c r="F345" s="7" t="s">
        <v>1011</v>
      </c>
      <c r="G345" s="9">
        <v>10</v>
      </c>
      <c r="H345" s="11">
        <v>12</v>
      </c>
      <c r="I345" s="13">
        <v>4.42</v>
      </c>
      <c r="J345" t="s">
        <v>1132</v>
      </c>
      <c r="K345" t="s">
        <v>2507</v>
      </c>
      <c r="L345" s="7" t="s">
        <v>1414</v>
      </c>
      <c r="M345" s="7" t="s">
        <v>1419</v>
      </c>
      <c r="N345" s="14">
        <f>Greenleaf[[#This Row],[Unit Price]]*Greenleaf[[#This Row],[Quantity Sold]]</f>
        <v>120</v>
      </c>
      <c r="O345" s="13">
        <f>Greenleaf[[#This Row],[Unit Cost]]*Greenleaf[[#This Row],[Quantity Sold]]</f>
        <v>44.2</v>
      </c>
      <c r="P345" s="13">
        <f>Greenleaf[[#This Row],[ Unit  price per quantity]]-Greenleaf[[#This Row],[ Unit cost per quantity]]</f>
        <v>75.8</v>
      </c>
    </row>
    <row r="346" spans="1:16" x14ac:dyDescent="0.3">
      <c r="A346" t="s">
        <v>1772</v>
      </c>
      <c r="B346" s="5">
        <v>45409</v>
      </c>
      <c r="C346" s="5" t="str">
        <f>TEXT(Greenleaf[[#This Row],[Order Date]],"MMM")</f>
        <v>Apr</v>
      </c>
      <c r="D346" s="5" t="str">
        <f>TEXT(Greenleaf[[#This Row],[Order Date]],"YYYY")</f>
        <v>2024</v>
      </c>
      <c r="E346" t="s">
        <v>2460</v>
      </c>
      <c r="F346" s="7" t="s">
        <v>1015</v>
      </c>
      <c r="G346" s="9">
        <v>7</v>
      </c>
      <c r="H346" s="11">
        <v>10</v>
      </c>
      <c r="I346" s="13">
        <v>2.29</v>
      </c>
      <c r="J346" t="s">
        <v>1191</v>
      </c>
      <c r="K346" t="s">
        <v>2574</v>
      </c>
      <c r="L346" s="7" t="s">
        <v>1416</v>
      </c>
      <c r="M346" s="7" t="s">
        <v>1420</v>
      </c>
      <c r="N346" s="14">
        <f>Greenleaf[[#This Row],[Unit Price]]*Greenleaf[[#This Row],[Quantity Sold]]</f>
        <v>70</v>
      </c>
      <c r="O346" s="13">
        <f>Greenleaf[[#This Row],[Unit Cost]]*Greenleaf[[#This Row],[Quantity Sold]]</f>
        <v>16.03</v>
      </c>
      <c r="P346" s="13">
        <f>Greenleaf[[#This Row],[ Unit  price per quantity]]-Greenleaf[[#This Row],[ Unit cost per quantity]]</f>
        <v>53.97</v>
      </c>
    </row>
    <row r="347" spans="1:16" x14ac:dyDescent="0.3">
      <c r="A347" t="s">
        <v>1773</v>
      </c>
      <c r="B347" s="5">
        <v>45410</v>
      </c>
      <c r="C347" s="5" t="str">
        <f>TEXT(Greenleaf[[#This Row],[Order Date]],"MMM")</f>
        <v>Apr</v>
      </c>
      <c r="D347" s="5" t="str">
        <f>TEXT(Greenleaf[[#This Row],[Order Date]],"YYYY")</f>
        <v>2024</v>
      </c>
      <c r="E347" t="s">
        <v>2463</v>
      </c>
      <c r="F347" s="7" t="s">
        <v>1014</v>
      </c>
      <c r="G347" s="9">
        <v>6</v>
      </c>
      <c r="H347" s="11">
        <v>15</v>
      </c>
      <c r="I347" s="13">
        <v>5.4</v>
      </c>
      <c r="J347" t="s">
        <v>1118</v>
      </c>
      <c r="K347" t="s">
        <v>2541</v>
      </c>
      <c r="L347" s="7" t="s">
        <v>1414</v>
      </c>
      <c r="M347" s="7" t="s">
        <v>1425</v>
      </c>
      <c r="N347" s="14">
        <f>Greenleaf[[#This Row],[Unit Price]]*Greenleaf[[#This Row],[Quantity Sold]]</f>
        <v>90</v>
      </c>
      <c r="O347" s="13">
        <f>Greenleaf[[#This Row],[Unit Cost]]*Greenleaf[[#This Row],[Quantity Sold]]</f>
        <v>32.400000000000006</v>
      </c>
      <c r="P347" s="13">
        <f>Greenleaf[[#This Row],[ Unit  price per quantity]]-Greenleaf[[#This Row],[ Unit cost per quantity]]</f>
        <v>57.599999999999994</v>
      </c>
    </row>
    <row r="348" spans="1:16" x14ac:dyDescent="0.3">
      <c r="A348" t="s">
        <v>1774</v>
      </c>
      <c r="B348" s="5">
        <v>45410</v>
      </c>
      <c r="C348" s="5" t="str">
        <f>TEXT(Greenleaf[[#This Row],[Order Date]],"MMM")</f>
        <v>Apr</v>
      </c>
      <c r="D348" s="5" t="str">
        <f>TEXT(Greenleaf[[#This Row],[Order Date]],"YYYY")</f>
        <v>2024</v>
      </c>
      <c r="E348" t="s">
        <v>2464</v>
      </c>
      <c r="F348" s="7" t="s">
        <v>1012</v>
      </c>
      <c r="G348" s="9">
        <v>7</v>
      </c>
      <c r="H348" s="11">
        <v>40</v>
      </c>
      <c r="I348" s="13">
        <v>9.5</v>
      </c>
      <c r="J348" t="s">
        <v>1144</v>
      </c>
      <c r="K348" t="s">
        <v>2534</v>
      </c>
      <c r="L348" s="7" t="s">
        <v>1415</v>
      </c>
      <c r="M348" s="7" t="s">
        <v>1419</v>
      </c>
      <c r="N348" s="14">
        <f>Greenleaf[[#This Row],[Unit Price]]*Greenleaf[[#This Row],[Quantity Sold]]</f>
        <v>280</v>
      </c>
      <c r="O348" s="13">
        <f>Greenleaf[[#This Row],[Unit Cost]]*Greenleaf[[#This Row],[Quantity Sold]]</f>
        <v>66.5</v>
      </c>
      <c r="P348" s="13">
        <f>Greenleaf[[#This Row],[ Unit  price per quantity]]-Greenleaf[[#This Row],[ Unit cost per quantity]]</f>
        <v>213.5</v>
      </c>
    </row>
    <row r="349" spans="1:16" x14ac:dyDescent="0.3">
      <c r="A349" t="s">
        <v>1775</v>
      </c>
      <c r="B349" s="5">
        <v>45410</v>
      </c>
      <c r="C349" s="5" t="str">
        <f>TEXT(Greenleaf[[#This Row],[Order Date]],"MMM")</f>
        <v>Apr</v>
      </c>
      <c r="D349" s="5" t="str">
        <f>TEXT(Greenleaf[[#This Row],[Order Date]],"YYYY")</f>
        <v>2024</v>
      </c>
      <c r="E349" t="s">
        <v>2464</v>
      </c>
      <c r="F349" s="7" t="s">
        <v>1012</v>
      </c>
      <c r="G349" s="9">
        <v>7</v>
      </c>
      <c r="H349" s="11">
        <v>40</v>
      </c>
      <c r="I349" s="13">
        <v>13.33</v>
      </c>
      <c r="J349" t="s">
        <v>1133</v>
      </c>
      <c r="K349" t="s">
        <v>2488</v>
      </c>
      <c r="L349" s="7" t="s">
        <v>1416</v>
      </c>
      <c r="M349" s="7" t="s">
        <v>1425</v>
      </c>
      <c r="N349" s="14">
        <f>Greenleaf[[#This Row],[Unit Price]]*Greenleaf[[#This Row],[Quantity Sold]]</f>
        <v>280</v>
      </c>
      <c r="O349" s="13">
        <f>Greenleaf[[#This Row],[Unit Cost]]*Greenleaf[[#This Row],[Quantity Sold]]</f>
        <v>93.31</v>
      </c>
      <c r="P349" s="13">
        <f>Greenleaf[[#This Row],[ Unit  price per quantity]]-Greenleaf[[#This Row],[ Unit cost per quantity]]</f>
        <v>186.69</v>
      </c>
    </row>
    <row r="350" spans="1:16" x14ac:dyDescent="0.3">
      <c r="A350" t="s">
        <v>1776</v>
      </c>
      <c r="B350" s="5">
        <v>45410</v>
      </c>
      <c r="C350" s="5" t="str">
        <f>TEXT(Greenleaf[[#This Row],[Order Date]],"MMM")</f>
        <v>Apr</v>
      </c>
      <c r="D350" s="5" t="str">
        <f>TEXT(Greenleaf[[#This Row],[Order Date]],"YYYY")</f>
        <v>2024</v>
      </c>
      <c r="E350" t="s">
        <v>2464</v>
      </c>
      <c r="F350" s="7" t="s">
        <v>1012</v>
      </c>
      <c r="G350" s="9">
        <v>9</v>
      </c>
      <c r="H350" s="11">
        <v>40</v>
      </c>
      <c r="I350" s="13">
        <v>15.98</v>
      </c>
      <c r="J350" t="s">
        <v>1101</v>
      </c>
      <c r="K350" t="s">
        <v>2559</v>
      </c>
      <c r="L350" s="7" t="s">
        <v>1417</v>
      </c>
      <c r="M350" s="7" t="s">
        <v>1421</v>
      </c>
      <c r="N350" s="14">
        <f>Greenleaf[[#This Row],[Unit Price]]*Greenleaf[[#This Row],[Quantity Sold]]</f>
        <v>360</v>
      </c>
      <c r="O350" s="13">
        <f>Greenleaf[[#This Row],[Unit Cost]]*Greenleaf[[#This Row],[Quantity Sold]]</f>
        <v>143.82</v>
      </c>
      <c r="P350" s="13">
        <f>Greenleaf[[#This Row],[ Unit  price per quantity]]-Greenleaf[[#This Row],[ Unit cost per quantity]]</f>
        <v>216.18</v>
      </c>
    </row>
    <row r="351" spans="1:16" x14ac:dyDescent="0.3">
      <c r="A351" t="s">
        <v>1777</v>
      </c>
      <c r="B351" s="5">
        <v>45410</v>
      </c>
      <c r="C351" s="5" t="str">
        <f>TEXT(Greenleaf[[#This Row],[Order Date]],"MMM")</f>
        <v>Apr</v>
      </c>
      <c r="D351" s="5" t="str">
        <f>TEXT(Greenleaf[[#This Row],[Order Date]],"YYYY")</f>
        <v>2024</v>
      </c>
      <c r="E351" t="s">
        <v>2462</v>
      </c>
      <c r="F351" s="7" t="s">
        <v>1013</v>
      </c>
      <c r="G351" s="9">
        <v>3</v>
      </c>
      <c r="H351" s="11">
        <v>25</v>
      </c>
      <c r="I351" s="13">
        <v>8.76</v>
      </c>
      <c r="J351" t="s">
        <v>1176</v>
      </c>
      <c r="K351" t="s">
        <v>2513</v>
      </c>
      <c r="L351" s="7" t="s">
        <v>1416</v>
      </c>
      <c r="M351" s="7" t="s">
        <v>1422</v>
      </c>
      <c r="N351" s="14">
        <f>Greenleaf[[#This Row],[Unit Price]]*Greenleaf[[#This Row],[Quantity Sold]]</f>
        <v>75</v>
      </c>
      <c r="O351" s="13">
        <f>Greenleaf[[#This Row],[Unit Cost]]*Greenleaf[[#This Row],[Quantity Sold]]</f>
        <v>26.28</v>
      </c>
      <c r="P351" s="13">
        <f>Greenleaf[[#This Row],[ Unit  price per quantity]]-Greenleaf[[#This Row],[ Unit cost per quantity]]</f>
        <v>48.72</v>
      </c>
    </row>
    <row r="352" spans="1:16" x14ac:dyDescent="0.3">
      <c r="A352" t="s">
        <v>1778</v>
      </c>
      <c r="B352" s="5">
        <v>45410</v>
      </c>
      <c r="C352" s="5" t="str">
        <f>TEXT(Greenleaf[[#This Row],[Order Date]],"MMM")</f>
        <v>Apr</v>
      </c>
      <c r="D352" s="5" t="str">
        <f>TEXT(Greenleaf[[#This Row],[Order Date]],"YYYY")</f>
        <v>2024</v>
      </c>
      <c r="E352" t="s">
        <v>2462</v>
      </c>
      <c r="F352" s="7" t="s">
        <v>1013</v>
      </c>
      <c r="G352" s="9">
        <v>2</v>
      </c>
      <c r="H352" s="11">
        <v>25</v>
      </c>
      <c r="I352" s="13">
        <v>7.85</v>
      </c>
      <c r="J352" t="s">
        <v>1183</v>
      </c>
      <c r="K352" t="s">
        <v>2501</v>
      </c>
      <c r="L352" s="7" t="s">
        <v>1414</v>
      </c>
      <c r="M352" s="7" t="s">
        <v>1424</v>
      </c>
      <c r="N352" s="14">
        <f>Greenleaf[[#This Row],[Unit Price]]*Greenleaf[[#This Row],[Quantity Sold]]</f>
        <v>50</v>
      </c>
      <c r="O352" s="13">
        <f>Greenleaf[[#This Row],[Unit Cost]]*Greenleaf[[#This Row],[Quantity Sold]]</f>
        <v>15.7</v>
      </c>
      <c r="P352" s="13">
        <f>Greenleaf[[#This Row],[ Unit  price per quantity]]-Greenleaf[[#This Row],[ Unit cost per quantity]]</f>
        <v>34.299999999999997</v>
      </c>
    </row>
    <row r="353" spans="1:16" x14ac:dyDescent="0.3">
      <c r="A353" t="s">
        <v>1779</v>
      </c>
      <c r="B353" s="5">
        <v>45411</v>
      </c>
      <c r="C353" s="5" t="str">
        <f>TEXT(Greenleaf[[#This Row],[Order Date]],"MMM")</f>
        <v>Apr</v>
      </c>
      <c r="D353" s="5" t="str">
        <f>TEXT(Greenleaf[[#This Row],[Order Date]],"YYYY")</f>
        <v>2024</v>
      </c>
      <c r="E353" t="s">
        <v>2463</v>
      </c>
      <c r="F353" s="7" t="s">
        <v>1014</v>
      </c>
      <c r="G353" s="9">
        <v>10</v>
      </c>
      <c r="H353" s="11">
        <v>15</v>
      </c>
      <c r="I353" s="13">
        <v>3.96</v>
      </c>
      <c r="J353" t="s">
        <v>1027</v>
      </c>
      <c r="K353" t="s">
        <v>2561</v>
      </c>
      <c r="L353" s="7" t="s">
        <v>1414</v>
      </c>
      <c r="M353" s="7" t="s">
        <v>1420</v>
      </c>
      <c r="N353" s="14">
        <f>Greenleaf[[#This Row],[Unit Price]]*Greenleaf[[#This Row],[Quantity Sold]]</f>
        <v>150</v>
      </c>
      <c r="O353" s="13">
        <f>Greenleaf[[#This Row],[Unit Cost]]*Greenleaf[[#This Row],[Quantity Sold]]</f>
        <v>39.6</v>
      </c>
      <c r="P353" s="13">
        <f>Greenleaf[[#This Row],[ Unit  price per quantity]]-Greenleaf[[#This Row],[ Unit cost per quantity]]</f>
        <v>110.4</v>
      </c>
    </row>
    <row r="354" spans="1:16" x14ac:dyDescent="0.3">
      <c r="A354" t="s">
        <v>1780</v>
      </c>
      <c r="B354" s="5">
        <v>45411</v>
      </c>
      <c r="C354" s="5" t="str">
        <f>TEXT(Greenleaf[[#This Row],[Order Date]],"MMM")</f>
        <v>Apr</v>
      </c>
      <c r="D354" s="5" t="str">
        <f>TEXT(Greenleaf[[#This Row],[Order Date]],"YYYY")</f>
        <v>2024</v>
      </c>
      <c r="E354" t="s">
        <v>2464</v>
      </c>
      <c r="F354" s="7" t="s">
        <v>1012</v>
      </c>
      <c r="G354" s="9">
        <v>3</v>
      </c>
      <c r="H354" s="11">
        <v>40</v>
      </c>
      <c r="I354" s="13">
        <v>12.56</v>
      </c>
      <c r="J354" t="s">
        <v>1123</v>
      </c>
      <c r="K354" t="s">
        <v>2501</v>
      </c>
      <c r="L354" s="7" t="s">
        <v>1414</v>
      </c>
      <c r="M354" s="7" t="s">
        <v>1425</v>
      </c>
      <c r="N354" s="14">
        <f>Greenleaf[[#This Row],[Unit Price]]*Greenleaf[[#This Row],[Quantity Sold]]</f>
        <v>120</v>
      </c>
      <c r="O354" s="13">
        <f>Greenleaf[[#This Row],[Unit Cost]]*Greenleaf[[#This Row],[Quantity Sold]]</f>
        <v>37.68</v>
      </c>
      <c r="P354" s="13">
        <f>Greenleaf[[#This Row],[ Unit  price per quantity]]-Greenleaf[[#This Row],[ Unit cost per quantity]]</f>
        <v>82.32</v>
      </c>
    </row>
    <row r="355" spans="1:16" x14ac:dyDescent="0.3">
      <c r="A355" t="s">
        <v>1781</v>
      </c>
      <c r="B355" s="5">
        <v>45411</v>
      </c>
      <c r="C355" s="5" t="str">
        <f>TEXT(Greenleaf[[#This Row],[Order Date]],"MMM")</f>
        <v>Apr</v>
      </c>
      <c r="D355" s="5" t="str">
        <f>TEXT(Greenleaf[[#This Row],[Order Date]],"YYYY")</f>
        <v>2024</v>
      </c>
      <c r="E355" t="s">
        <v>2460</v>
      </c>
      <c r="F355" s="7" t="s">
        <v>1015</v>
      </c>
      <c r="G355" s="9">
        <v>5</v>
      </c>
      <c r="H355" s="11">
        <v>10</v>
      </c>
      <c r="I355" s="13">
        <v>2.34</v>
      </c>
      <c r="J355" t="s">
        <v>1136</v>
      </c>
      <c r="K355" t="s">
        <v>2522</v>
      </c>
      <c r="L355" s="7" t="s">
        <v>1414</v>
      </c>
      <c r="M355" s="7" t="s">
        <v>1423</v>
      </c>
      <c r="N355" s="14">
        <f>Greenleaf[[#This Row],[Unit Price]]*Greenleaf[[#This Row],[Quantity Sold]]</f>
        <v>50</v>
      </c>
      <c r="O355" s="13">
        <f>Greenleaf[[#This Row],[Unit Cost]]*Greenleaf[[#This Row],[Quantity Sold]]</f>
        <v>11.7</v>
      </c>
      <c r="P355" s="13">
        <f>Greenleaf[[#This Row],[ Unit  price per quantity]]-Greenleaf[[#This Row],[ Unit cost per quantity]]</f>
        <v>38.299999999999997</v>
      </c>
    </row>
    <row r="356" spans="1:16" x14ac:dyDescent="0.3">
      <c r="A356" t="s">
        <v>1782</v>
      </c>
      <c r="B356" s="5">
        <v>45412</v>
      </c>
      <c r="C356" s="5" t="str">
        <f>TEXT(Greenleaf[[#This Row],[Order Date]],"MMM")</f>
        <v>Apr</v>
      </c>
      <c r="D356" s="5" t="str">
        <f>TEXT(Greenleaf[[#This Row],[Order Date]],"YYYY")</f>
        <v>2024</v>
      </c>
      <c r="E356" t="s">
        <v>2464</v>
      </c>
      <c r="F356" s="7" t="s">
        <v>1012</v>
      </c>
      <c r="G356" s="9">
        <v>5</v>
      </c>
      <c r="H356" s="11">
        <v>40</v>
      </c>
      <c r="I356" s="13">
        <v>15.01</v>
      </c>
      <c r="J356" t="s">
        <v>1123</v>
      </c>
      <c r="K356" t="s">
        <v>2501</v>
      </c>
      <c r="L356" s="7" t="s">
        <v>1415</v>
      </c>
      <c r="M356" s="7" t="s">
        <v>1427</v>
      </c>
      <c r="N356" s="14">
        <f>Greenleaf[[#This Row],[Unit Price]]*Greenleaf[[#This Row],[Quantity Sold]]</f>
        <v>200</v>
      </c>
      <c r="O356" s="13">
        <f>Greenleaf[[#This Row],[Unit Cost]]*Greenleaf[[#This Row],[Quantity Sold]]</f>
        <v>75.05</v>
      </c>
      <c r="P356" s="13">
        <f>Greenleaf[[#This Row],[ Unit  price per quantity]]-Greenleaf[[#This Row],[ Unit cost per quantity]]</f>
        <v>124.95</v>
      </c>
    </row>
    <row r="357" spans="1:16" x14ac:dyDescent="0.3">
      <c r="A357" t="s">
        <v>1783</v>
      </c>
      <c r="B357" s="5">
        <v>45412</v>
      </c>
      <c r="C357" s="5" t="str">
        <f>TEXT(Greenleaf[[#This Row],[Order Date]],"MMM")</f>
        <v>Apr</v>
      </c>
      <c r="D357" s="5" t="str">
        <f>TEXT(Greenleaf[[#This Row],[Order Date]],"YYYY")</f>
        <v>2024</v>
      </c>
      <c r="E357" t="s">
        <v>2462</v>
      </c>
      <c r="F357" s="7" t="s">
        <v>1013</v>
      </c>
      <c r="G357" s="9">
        <v>3</v>
      </c>
      <c r="H357" s="11">
        <v>25</v>
      </c>
      <c r="I357" s="13">
        <v>5.86</v>
      </c>
      <c r="J357" t="s">
        <v>1121</v>
      </c>
      <c r="K357" t="s">
        <v>2509</v>
      </c>
      <c r="L357" s="7" t="s">
        <v>1414</v>
      </c>
      <c r="M357" s="7" t="s">
        <v>1422</v>
      </c>
      <c r="N357" s="14">
        <f>Greenleaf[[#This Row],[Unit Price]]*Greenleaf[[#This Row],[Quantity Sold]]</f>
        <v>75</v>
      </c>
      <c r="O357" s="13">
        <f>Greenleaf[[#This Row],[Unit Cost]]*Greenleaf[[#This Row],[Quantity Sold]]</f>
        <v>17.580000000000002</v>
      </c>
      <c r="P357" s="13">
        <f>Greenleaf[[#This Row],[ Unit  price per quantity]]-Greenleaf[[#This Row],[ Unit cost per quantity]]</f>
        <v>57.42</v>
      </c>
    </row>
    <row r="358" spans="1:16" x14ac:dyDescent="0.3">
      <c r="A358" t="s">
        <v>1784</v>
      </c>
      <c r="B358" s="5">
        <v>45412</v>
      </c>
      <c r="C358" s="5" t="str">
        <f>TEXT(Greenleaf[[#This Row],[Order Date]],"MMM")</f>
        <v>Apr</v>
      </c>
      <c r="D358" s="5" t="str">
        <f>TEXT(Greenleaf[[#This Row],[Order Date]],"YYYY")</f>
        <v>2024</v>
      </c>
      <c r="E358" t="s">
        <v>2464</v>
      </c>
      <c r="F358" s="7" t="s">
        <v>1012</v>
      </c>
      <c r="G358" s="9">
        <v>10</v>
      </c>
      <c r="H358" s="11">
        <v>40</v>
      </c>
      <c r="I358" s="13">
        <v>12.59</v>
      </c>
      <c r="J358" t="s">
        <v>1026</v>
      </c>
      <c r="K358" t="s">
        <v>2486</v>
      </c>
      <c r="L358" s="7" t="s">
        <v>1414</v>
      </c>
      <c r="M358" s="7" t="s">
        <v>1419</v>
      </c>
      <c r="N358" s="14">
        <f>Greenleaf[[#This Row],[Unit Price]]*Greenleaf[[#This Row],[Quantity Sold]]</f>
        <v>400</v>
      </c>
      <c r="O358" s="13">
        <f>Greenleaf[[#This Row],[Unit Cost]]*Greenleaf[[#This Row],[Quantity Sold]]</f>
        <v>125.9</v>
      </c>
      <c r="P358" s="13">
        <f>Greenleaf[[#This Row],[ Unit  price per quantity]]-Greenleaf[[#This Row],[ Unit cost per quantity]]</f>
        <v>274.10000000000002</v>
      </c>
    </row>
    <row r="359" spans="1:16" x14ac:dyDescent="0.3">
      <c r="A359" t="s">
        <v>1785</v>
      </c>
      <c r="B359" s="5">
        <v>45414</v>
      </c>
      <c r="C359" s="5" t="str">
        <f>TEXT(Greenleaf[[#This Row],[Order Date]],"MMM")</f>
        <v>May</v>
      </c>
      <c r="D359" s="5" t="str">
        <f>TEXT(Greenleaf[[#This Row],[Order Date]],"YYYY")</f>
        <v>2024</v>
      </c>
      <c r="E359" t="s">
        <v>2462</v>
      </c>
      <c r="F359" s="7" t="s">
        <v>1013</v>
      </c>
      <c r="G359" s="9">
        <v>2</v>
      </c>
      <c r="H359" s="11">
        <v>25</v>
      </c>
      <c r="I359" s="13">
        <v>8.5500000000000007</v>
      </c>
      <c r="J359" t="s">
        <v>1146</v>
      </c>
      <c r="K359" t="s">
        <v>2575</v>
      </c>
      <c r="L359" s="7" t="s">
        <v>1416</v>
      </c>
      <c r="M359" s="7" t="s">
        <v>1426</v>
      </c>
      <c r="N359" s="14">
        <f>Greenleaf[[#This Row],[Unit Price]]*Greenleaf[[#This Row],[Quantity Sold]]</f>
        <v>50</v>
      </c>
      <c r="O359" s="13">
        <f>Greenleaf[[#This Row],[Unit Cost]]*Greenleaf[[#This Row],[Quantity Sold]]</f>
        <v>17.100000000000001</v>
      </c>
      <c r="P359" s="13">
        <f>Greenleaf[[#This Row],[ Unit  price per quantity]]-Greenleaf[[#This Row],[ Unit cost per quantity]]</f>
        <v>32.9</v>
      </c>
    </row>
    <row r="360" spans="1:16" x14ac:dyDescent="0.3">
      <c r="A360" t="s">
        <v>1786</v>
      </c>
      <c r="B360" s="5">
        <v>45414</v>
      </c>
      <c r="C360" s="5" t="str">
        <f>TEXT(Greenleaf[[#This Row],[Order Date]],"MMM")</f>
        <v>May</v>
      </c>
      <c r="D360" s="5" t="str">
        <f>TEXT(Greenleaf[[#This Row],[Order Date]],"YYYY")</f>
        <v>2024</v>
      </c>
      <c r="E360" t="s">
        <v>2461</v>
      </c>
      <c r="F360" s="7" t="s">
        <v>1011</v>
      </c>
      <c r="G360" s="9">
        <v>1</v>
      </c>
      <c r="H360" s="11">
        <v>12</v>
      </c>
      <c r="I360" s="13">
        <v>3</v>
      </c>
      <c r="J360" t="s">
        <v>1209</v>
      </c>
      <c r="K360" t="s">
        <v>2576</v>
      </c>
      <c r="L360" s="7" t="s">
        <v>1414</v>
      </c>
      <c r="M360" s="7" t="s">
        <v>1422</v>
      </c>
      <c r="N360" s="14">
        <f>Greenleaf[[#This Row],[Unit Price]]*Greenleaf[[#This Row],[Quantity Sold]]</f>
        <v>12</v>
      </c>
      <c r="O360" s="13">
        <f>Greenleaf[[#This Row],[Unit Cost]]*Greenleaf[[#This Row],[Quantity Sold]]</f>
        <v>3</v>
      </c>
      <c r="P360" s="13">
        <f>Greenleaf[[#This Row],[ Unit  price per quantity]]-Greenleaf[[#This Row],[ Unit cost per quantity]]</f>
        <v>9</v>
      </c>
    </row>
    <row r="361" spans="1:16" x14ac:dyDescent="0.3">
      <c r="A361" t="s">
        <v>1787</v>
      </c>
      <c r="B361" s="5">
        <v>45414</v>
      </c>
      <c r="C361" s="5" t="str">
        <f>TEXT(Greenleaf[[#This Row],[Order Date]],"MMM")</f>
        <v>May</v>
      </c>
      <c r="D361" s="5" t="str">
        <f>TEXT(Greenleaf[[#This Row],[Order Date]],"YYYY")</f>
        <v>2024</v>
      </c>
      <c r="E361" t="s">
        <v>2460</v>
      </c>
      <c r="F361" s="7" t="s">
        <v>1015</v>
      </c>
      <c r="G361" s="9">
        <v>7</v>
      </c>
      <c r="H361" s="11">
        <v>10</v>
      </c>
      <c r="I361" s="13">
        <v>3.06</v>
      </c>
      <c r="J361" t="s">
        <v>1210</v>
      </c>
      <c r="K361" t="s">
        <v>2577</v>
      </c>
      <c r="L361" s="7" t="s">
        <v>1414</v>
      </c>
      <c r="M361" s="7" t="s">
        <v>1426</v>
      </c>
      <c r="N361" s="14">
        <f>Greenleaf[[#This Row],[Unit Price]]*Greenleaf[[#This Row],[Quantity Sold]]</f>
        <v>70</v>
      </c>
      <c r="O361" s="13">
        <f>Greenleaf[[#This Row],[Unit Cost]]*Greenleaf[[#This Row],[Quantity Sold]]</f>
        <v>21.42</v>
      </c>
      <c r="P361" s="13">
        <f>Greenleaf[[#This Row],[ Unit  price per quantity]]-Greenleaf[[#This Row],[ Unit cost per quantity]]</f>
        <v>48.58</v>
      </c>
    </row>
    <row r="362" spans="1:16" x14ac:dyDescent="0.3">
      <c r="A362" t="s">
        <v>1788</v>
      </c>
      <c r="B362" s="5">
        <v>45414</v>
      </c>
      <c r="C362" s="5" t="str">
        <f>TEXT(Greenleaf[[#This Row],[Order Date]],"MMM")</f>
        <v>May</v>
      </c>
      <c r="D362" s="5" t="str">
        <f>TEXT(Greenleaf[[#This Row],[Order Date]],"YYYY")</f>
        <v>2024</v>
      </c>
      <c r="E362" t="s">
        <v>2464</v>
      </c>
      <c r="F362" s="7" t="s">
        <v>1012</v>
      </c>
      <c r="G362" s="9">
        <v>9</v>
      </c>
      <c r="H362" s="11">
        <v>40</v>
      </c>
      <c r="I362" s="13">
        <v>9.19</v>
      </c>
      <c r="J362" t="s">
        <v>1088</v>
      </c>
      <c r="K362" t="s">
        <v>2578</v>
      </c>
      <c r="L362" s="7" t="s">
        <v>1416</v>
      </c>
      <c r="M362" s="7" t="s">
        <v>1418</v>
      </c>
      <c r="N362" s="14">
        <f>Greenleaf[[#This Row],[Unit Price]]*Greenleaf[[#This Row],[Quantity Sold]]</f>
        <v>360</v>
      </c>
      <c r="O362" s="13">
        <f>Greenleaf[[#This Row],[Unit Cost]]*Greenleaf[[#This Row],[Quantity Sold]]</f>
        <v>82.71</v>
      </c>
      <c r="P362" s="13">
        <f>Greenleaf[[#This Row],[ Unit  price per quantity]]-Greenleaf[[#This Row],[ Unit cost per quantity]]</f>
        <v>277.29000000000002</v>
      </c>
    </row>
    <row r="363" spans="1:16" x14ac:dyDescent="0.3">
      <c r="A363" t="s">
        <v>1789</v>
      </c>
      <c r="B363" s="5">
        <v>45415</v>
      </c>
      <c r="C363" s="5" t="str">
        <f>TEXT(Greenleaf[[#This Row],[Order Date]],"MMM")</f>
        <v>May</v>
      </c>
      <c r="D363" s="5" t="str">
        <f>TEXT(Greenleaf[[#This Row],[Order Date]],"YYYY")</f>
        <v>2024</v>
      </c>
      <c r="E363" t="s">
        <v>2464</v>
      </c>
      <c r="F363" s="7" t="s">
        <v>1012</v>
      </c>
      <c r="G363" s="9">
        <v>4</v>
      </c>
      <c r="H363" s="11">
        <v>40</v>
      </c>
      <c r="I363" s="13">
        <v>13.33</v>
      </c>
      <c r="J363" t="s">
        <v>1173</v>
      </c>
      <c r="K363" t="s">
        <v>2543</v>
      </c>
      <c r="L363" s="7" t="s">
        <v>1417</v>
      </c>
      <c r="M363" s="7" t="s">
        <v>1426</v>
      </c>
      <c r="N363" s="14">
        <f>Greenleaf[[#This Row],[Unit Price]]*Greenleaf[[#This Row],[Quantity Sold]]</f>
        <v>160</v>
      </c>
      <c r="O363" s="13">
        <f>Greenleaf[[#This Row],[Unit Cost]]*Greenleaf[[#This Row],[Quantity Sold]]</f>
        <v>53.32</v>
      </c>
      <c r="P363" s="13">
        <f>Greenleaf[[#This Row],[ Unit  price per quantity]]-Greenleaf[[#This Row],[ Unit cost per quantity]]</f>
        <v>106.68</v>
      </c>
    </row>
    <row r="364" spans="1:16" x14ac:dyDescent="0.3">
      <c r="A364" t="s">
        <v>1790</v>
      </c>
      <c r="B364" s="5">
        <v>45415</v>
      </c>
      <c r="C364" s="5" t="str">
        <f>TEXT(Greenleaf[[#This Row],[Order Date]],"MMM")</f>
        <v>May</v>
      </c>
      <c r="D364" s="5" t="str">
        <f>TEXT(Greenleaf[[#This Row],[Order Date]],"YYYY")</f>
        <v>2024</v>
      </c>
      <c r="E364" t="s">
        <v>2464</v>
      </c>
      <c r="F364" s="7" t="s">
        <v>1012</v>
      </c>
      <c r="G364" s="9">
        <v>1</v>
      </c>
      <c r="H364" s="11">
        <v>40</v>
      </c>
      <c r="I364" s="13">
        <v>9.2200000000000006</v>
      </c>
      <c r="J364" t="s">
        <v>1081</v>
      </c>
      <c r="K364" t="s">
        <v>2541</v>
      </c>
      <c r="L364" s="7" t="s">
        <v>1414</v>
      </c>
      <c r="M364" s="7" t="s">
        <v>1419</v>
      </c>
      <c r="N364" s="14">
        <f>Greenleaf[[#This Row],[Unit Price]]*Greenleaf[[#This Row],[Quantity Sold]]</f>
        <v>40</v>
      </c>
      <c r="O364" s="13">
        <f>Greenleaf[[#This Row],[Unit Cost]]*Greenleaf[[#This Row],[Quantity Sold]]</f>
        <v>9.2200000000000006</v>
      </c>
      <c r="P364" s="13">
        <f>Greenleaf[[#This Row],[ Unit  price per quantity]]-Greenleaf[[#This Row],[ Unit cost per quantity]]</f>
        <v>30.78</v>
      </c>
    </row>
    <row r="365" spans="1:16" x14ac:dyDescent="0.3">
      <c r="A365" t="s">
        <v>1791</v>
      </c>
      <c r="B365" s="5">
        <v>45415</v>
      </c>
      <c r="C365" s="5" t="str">
        <f>TEXT(Greenleaf[[#This Row],[Order Date]],"MMM")</f>
        <v>May</v>
      </c>
      <c r="D365" s="5" t="str">
        <f>TEXT(Greenleaf[[#This Row],[Order Date]],"YYYY")</f>
        <v>2024</v>
      </c>
      <c r="E365" t="s">
        <v>2462</v>
      </c>
      <c r="F365" s="7" t="s">
        <v>1013</v>
      </c>
      <c r="G365" s="9">
        <v>7</v>
      </c>
      <c r="H365" s="11">
        <v>25</v>
      </c>
      <c r="I365" s="13">
        <v>7.3</v>
      </c>
      <c r="J365" t="s">
        <v>1183</v>
      </c>
      <c r="K365" t="s">
        <v>2501</v>
      </c>
      <c r="L365" s="7" t="s">
        <v>1414</v>
      </c>
      <c r="M365" s="7" t="s">
        <v>1419</v>
      </c>
      <c r="N365" s="14">
        <f>Greenleaf[[#This Row],[Unit Price]]*Greenleaf[[#This Row],[Quantity Sold]]</f>
        <v>175</v>
      </c>
      <c r="O365" s="13">
        <f>Greenleaf[[#This Row],[Unit Cost]]*Greenleaf[[#This Row],[Quantity Sold]]</f>
        <v>51.1</v>
      </c>
      <c r="P365" s="13">
        <f>Greenleaf[[#This Row],[ Unit  price per quantity]]-Greenleaf[[#This Row],[ Unit cost per quantity]]</f>
        <v>123.9</v>
      </c>
    </row>
    <row r="366" spans="1:16" x14ac:dyDescent="0.3">
      <c r="A366" t="s">
        <v>1792</v>
      </c>
      <c r="B366" s="5">
        <v>45415</v>
      </c>
      <c r="C366" s="5" t="str">
        <f>TEXT(Greenleaf[[#This Row],[Order Date]],"MMM")</f>
        <v>May</v>
      </c>
      <c r="D366" s="5" t="str">
        <f>TEXT(Greenleaf[[#This Row],[Order Date]],"YYYY")</f>
        <v>2024</v>
      </c>
      <c r="E366" t="s">
        <v>2463</v>
      </c>
      <c r="F366" s="7" t="s">
        <v>1014</v>
      </c>
      <c r="G366" s="9">
        <v>4</v>
      </c>
      <c r="H366" s="11">
        <v>15</v>
      </c>
      <c r="I366" s="13">
        <v>3.43</v>
      </c>
      <c r="J366" t="s">
        <v>1183</v>
      </c>
      <c r="K366" t="s">
        <v>2501</v>
      </c>
      <c r="L366" s="7" t="s">
        <v>1414</v>
      </c>
      <c r="M366" s="7" t="s">
        <v>1421</v>
      </c>
      <c r="N366" s="14">
        <f>Greenleaf[[#This Row],[Unit Price]]*Greenleaf[[#This Row],[Quantity Sold]]</f>
        <v>60</v>
      </c>
      <c r="O366" s="13">
        <f>Greenleaf[[#This Row],[Unit Cost]]*Greenleaf[[#This Row],[Quantity Sold]]</f>
        <v>13.72</v>
      </c>
      <c r="P366" s="13">
        <f>Greenleaf[[#This Row],[ Unit  price per quantity]]-Greenleaf[[#This Row],[ Unit cost per quantity]]</f>
        <v>46.28</v>
      </c>
    </row>
    <row r="367" spans="1:16" x14ac:dyDescent="0.3">
      <c r="A367" t="s">
        <v>1793</v>
      </c>
      <c r="B367" s="5">
        <v>45415</v>
      </c>
      <c r="C367" s="5" t="str">
        <f>TEXT(Greenleaf[[#This Row],[Order Date]],"MMM")</f>
        <v>May</v>
      </c>
      <c r="D367" s="5" t="str">
        <f>TEXT(Greenleaf[[#This Row],[Order Date]],"YYYY")</f>
        <v>2024</v>
      </c>
      <c r="E367" t="s">
        <v>2461</v>
      </c>
      <c r="F367" s="7" t="s">
        <v>1011</v>
      </c>
      <c r="G367" s="9">
        <v>5</v>
      </c>
      <c r="H367" s="11">
        <v>12</v>
      </c>
      <c r="I367" s="13">
        <v>3.51</v>
      </c>
      <c r="J367" t="s">
        <v>1034</v>
      </c>
      <c r="K367" t="s">
        <v>2473</v>
      </c>
      <c r="L367" s="7" t="s">
        <v>1415</v>
      </c>
      <c r="M367" s="7" t="s">
        <v>1421</v>
      </c>
      <c r="N367" s="14">
        <f>Greenleaf[[#This Row],[Unit Price]]*Greenleaf[[#This Row],[Quantity Sold]]</f>
        <v>60</v>
      </c>
      <c r="O367" s="13">
        <f>Greenleaf[[#This Row],[Unit Cost]]*Greenleaf[[#This Row],[Quantity Sold]]</f>
        <v>17.549999999999997</v>
      </c>
      <c r="P367" s="13">
        <f>Greenleaf[[#This Row],[ Unit  price per quantity]]-Greenleaf[[#This Row],[ Unit cost per quantity]]</f>
        <v>42.45</v>
      </c>
    </row>
    <row r="368" spans="1:16" x14ac:dyDescent="0.3">
      <c r="A368" t="s">
        <v>1794</v>
      </c>
      <c r="B368" s="5">
        <v>45415</v>
      </c>
      <c r="C368" s="5" t="str">
        <f>TEXT(Greenleaf[[#This Row],[Order Date]],"MMM")</f>
        <v>May</v>
      </c>
      <c r="D368" s="5" t="str">
        <f>TEXT(Greenleaf[[#This Row],[Order Date]],"YYYY")</f>
        <v>2024</v>
      </c>
      <c r="E368" t="s">
        <v>2463</v>
      </c>
      <c r="F368" s="7" t="s">
        <v>1014</v>
      </c>
      <c r="G368" s="9">
        <v>8</v>
      </c>
      <c r="H368" s="11">
        <v>15</v>
      </c>
      <c r="I368" s="13">
        <v>4.95</v>
      </c>
      <c r="J368" t="s">
        <v>1031</v>
      </c>
      <c r="K368" t="s">
        <v>2491</v>
      </c>
      <c r="L368" s="7" t="s">
        <v>1414</v>
      </c>
      <c r="M368" s="7" t="s">
        <v>1427</v>
      </c>
      <c r="N368" s="14">
        <f>Greenleaf[[#This Row],[Unit Price]]*Greenleaf[[#This Row],[Quantity Sold]]</f>
        <v>120</v>
      </c>
      <c r="O368" s="13">
        <f>Greenleaf[[#This Row],[Unit Cost]]*Greenleaf[[#This Row],[Quantity Sold]]</f>
        <v>39.6</v>
      </c>
      <c r="P368" s="13">
        <f>Greenleaf[[#This Row],[ Unit  price per quantity]]-Greenleaf[[#This Row],[ Unit cost per quantity]]</f>
        <v>80.400000000000006</v>
      </c>
    </row>
    <row r="369" spans="1:16" x14ac:dyDescent="0.3">
      <c r="A369" t="s">
        <v>1795</v>
      </c>
      <c r="B369" s="5">
        <v>45416</v>
      </c>
      <c r="C369" s="5" t="str">
        <f>TEXT(Greenleaf[[#This Row],[Order Date]],"MMM")</f>
        <v>May</v>
      </c>
      <c r="D369" s="5" t="str">
        <f>TEXT(Greenleaf[[#This Row],[Order Date]],"YYYY")</f>
        <v>2024</v>
      </c>
      <c r="E369" t="s">
        <v>2463</v>
      </c>
      <c r="F369" s="7" t="s">
        <v>1014</v>
      </c>
      <c r="G369" s="9">
        <v>1</v>
      </c>
      <c r="H369" s="11">
        <v>15</v>
      </c>
      <c r="I369" s="13">
        <v>4</v>
      </c>
      <c r="J369" t="s">
        <v>1020</v>
      </c>
      <c r="K369" t="s">
        <v>2533</v>
      </c>
      <c r="L369" s="7" t="s">
        <v>1415</v>
      </c>
      <c r="M369" s="7" t="s">
        <v>1424</v>
      </c>
      <c r="N369" s="14">
        <f>Greenleaf[[#This Row],[Unit Price]]*Greenleaf[[#This Row],[Quantity Sold]]</f>
        <v>15</v>
      </c>
      <c r="O369" s="13">
        <f>Greenleaf[[#This Row],[Unit Cost]]*Greenleaf[[#This Row],[Quantity Sold]]</f>
        <v>4</v>
      </c>
      <c r="P369" s="13">
        <f>Greenleaf[[#This Row],[ Unit  price per quantity]]-Greenleaf[[#This Row],[ Unit cost per quantity]]</f>
        <v>11</v>
      </c>
    </row>
    <row r="370" spans="1:16" x14ac:dyDescent="0.3">
      <c r="A370" t="s">
        <v>1796</v>
      </c>
      <c r="B370" s="5">
        <v>45416</v>
      </c>
      <c r="C370" s="5" t="str">
        <f>TEXT(Greenleaf[[#This Row],[Order Date]],"MMM")</f>
        <v>May</v>
      </c>
      <c r="D370" s="5" t="str">
        <f>TEXT(Greenleaf[[#This Row],[Order Date]],"YYYY")</f>
        <v>2024</v>
      </c>
      <c r="E370" t="s">
        <v>2462</v>
      </c>
      <c r="F370" s="7" t="s">
        <v>1013</v>
      </c>
      <c r="G370" s="9">
        <v>3</v>
      </c>
      <c r="H370" s="11">
        <v>25</v>
      </c>
      <c r="I370" s="13">
        <v>5.04</v>
      </c>
      <c r="J370" t="s">
        <v>1146</v>
      </c>
      <c r="K370" t="s">
        <v>2575</v>
      </c>
      <c r="L370" s="7" t="s">
        <v>1416</v>
      </c>
      <c r="M370" s="7" t="s">
        <v>1424</v>
      </c>
      <c r="N370" s="14">
        <f>Greenleaf[[#This Row],[Unit Price]]*Greenleaf[[#This Row],[Quantity Sold]]</f>
        <v>75</v>
      </c>
      <c r="O370" s="13">
        <f>Greenleaf[[#This Row],[Unit Cost]]*Greenleaf[[#This Row],[Quantity Sold]]</f>
        <v>15.120000000000001</v>
      </c>
      <c r="P370" s="13">
        <f>Greenleaf[[#This Row],[ Unit  price per quantity]]-Greenleaf[[#This Row],[ Unit cost per quantity]]</f>
        <v>59.879999999999995</v>
      </c>
    </row>
    <row r="371" spans="1:16" x14ac:dyDescent="0.3">
      <c r="A371" t="s">
        <v>1797</v>
      </c>
      <c r="B371" s="5">
        <v>45416</v>
      </c>
      <c r="C371" s="5" t="str">
        <f>TEXT(Greenleaf[[#This Row],[Order Date]],"MMM")</f>
        <v>May</v>
      </c>
      <c r="D371" s="5" t="str">
        <f>TEXT(Greenleaf[[#This Row],[Order Date]],"YYYY")</f>
        <v>2024</v>
      </c>
      <c r="E371" t="s">
        <v>2461</v>
      </c>
      <c r="F371" s="7" t="s">
        <v>1011</v>
      </c>
      <c r="G371" s="9">
        <v>3</v>
      </c>
      <c r="H371" s="11">
        <v>12</v>
      </c>
      <c r="I371" s="13">
        <v>4.1399999999999997</v>
      </c>
      <c r="J371" t="s">
        <v>1038</v>
      </c>
      <c r="K371" t="s">
        <v>2572</v>
      </c>
      <c r="L371" s="7" t="s">
        <v>1416</v>
      </c>
      <c r="M371" s="7" t="s">
        <v>1425</v>
      </c>
      <c r="N371" s="14">
        <f>Greenleaf[[#This Row],[Unit Price]]*Greenleaf[[#This Row],[Quantity Sold]]</f>
        <v>36</v>
      </c>
      <c r="O371" s="13">
        <f>Greenleaf[[#This Row],[Unit Cost]]*Greenleaf[[#This Row],[Quantity Sold]]</f>
        <v>12.419999999999998</v>
      </c>
      <c r="P371" s="13">
        <f>Greenleaf[[#This Row],[ Unit  price per quantity]]-Greenleaf[[#This Row],[ Unit cost per quantity]]</f>
        <v>23.580000000000002</v>
      </c>
    </row>
    <row r="372" spans="1:16" x14ac:dyDescent="0.3">
      <c r="A372" t="s">
        <v>1798</v>
      </c>
      <c r="B372" s="5">
        <v>45417</v>
      </c>
      <c r="C372" s="5" t="str">
        <f>TEXT(Greenleaf[[#This Row],[Order Date]],"MMM")</f>
        <v>May</v>
      </c>
      <c r="D372" s="5" t="str">
        <f>TEXT(Greenleaf[[#This Row],[Order Date]],"YYYY")</f>
        <v>2024</v>
      </c>
      <c r="E372" t="s">
        <v>2462</v>
      </c>
      <c r="F372" s="7" t="s">
        <v>1013</v>
      </c>
      <c r="G372" s="9">
        <v>2</v>
      </c>
      <c r="H372" s="11">
        <v>25</v>
      </c>
      <c r="I372" s="13">
        <v>9.6199999999999992</v>
      </c>
      <c r="J372" t="s">
        <v>1037</v>
      </c>
      <c r="K372" t="s">
        <v>2544</v>
      </c>
      <c r="L372" s="7" t="s">
        <v>1416</v>
      </c>
      <c r="M372" s="7" t="s">
        <v>1422</v>
      </c>
      <c r="N372" s="14">
        <f>Greenleaf[[#This Row],[Unit Price]]*Greenleaf[[#This Row],[Quantity Sold]]</f>
        <v>50</v>
      </c>
      <c r="O372" s="13">
        <f>Greenleaf[[#This Row],[Unit Cost]]*Greenleaf[[#This Row],[Quantity Sold]]</f>
        <v>19.239999999999998</v>
      </c>
      <c r="P372" s="13">
        <f>Greenleaf[[#This Row],[ Unit  price per quantity]]-Greenleaf[[#This Row],[ Unit cost per quantity]]</f>
        <v>30.76</v>
      </c>
    </row>
    <row r="373" spans="1:16" x14ac:dyDescent="0.3">
      <c r="A373" t="s">
        <v>1799</v>
      </c>
      <c r="B373" s="5">
        <v>45417</v>
      </c>
      <c r="C373" s="5" t="str">
        <f>TEXT(Greenleaf[[#This Row],[Order Date]],"MMM")</f>
        <v>May</v>
      </c>
      <c r="D373" s="5" t="str">
        <f>TEXT(Greenleaf[[#This Row],[Order Date]],"YYYY")</f>
        <v>2024</v>
      </c>
      <c r="E373" t="s">
        <v>2464</v>
      </c>
      <c r="F373" s="7" t="s">
        <v>1012</v>
      </c>
      <c r="G373" s="9">
        <v>6</v>
      </c>
      <c r="H373" s="11">
        <v>40</v>
      </c>
      <c r="I373" s="13">
        <v>15.42</v>
      </c>
      <c r="J373" t="s">
        <v>1043</v>
      </c>
      <c r="K373" t="s">
        <v>2474</v>
      </c>
      <c r="L373" s="7" t="s">
        <v>1414</v>
      </c>
      <c r="M373" s="7" t="s">
        <v>1422</v>
      </c>
      <c r="N373" s="14">
        <f>Greenleaf[[#This Row],[Unit Price]]*Greenleaf[[#This Row],[Quantity Sold]]</f>
        <v>240</v>
      </c>
      <c r="O373" s="13">
        <f>Greenleaf[[#This Row],[Unit Cost]]*Greenleaf[[#This Row],[Quantity Sold]]</f>
        <v>92.52</v>
      </c>
      <c r="P373" s="13">
        <f>Greenleaf[[#This Row],[ Unit  price per quantity]]-Greenleaf[[#This Row],[ Unit cost per quantity]]</f>
        <v>147.48000000000002</v>
      </c>
    </row>
    <row r="374" spans="1:16" x14ac:dyDescent="0.3">
      <c r="A374" t="s">
        <v>1800</v>
      </c>
      <c r="B374" s="5">
        <v>45417</v>
      </c>
      <c r="C374" s="5" t="str">
        <f>TEXT(Greenleaf[[#This Row],[Order Date]],"MMM")</f>
        <v>May</v>
      </c>
      <c r="D374" s="5" t="str">
        <f>TEXT(Greenleaf[[#This Row],[Order Date]],"YYYY")</f>
        <v>2024</v>
      </c>
      <c r="E374" t="s">
        <v>2460</v>
      </c>
      <c r="F374" s="7" t="s">
        <v>1015</v>
      </c>
      <c r="G374" s="9">
        <v>9</v>
      </c>
      <c r="H374" s="11">
        <v>10</v>
      </c>
      <c r="I374" s="13">
        <v>3.13</v>
      </c>
      <c r="J374" t="s">
        <v>1121</v>
      </c>
      <c r="K374" t="s">
        <v>2509</v>
      </c>
      <c r="L374" s="7" t="s">
        <v>1414</v>
      </c>
      <c r="M374" s="7" t="s">
        <v>1419</v>
      </c>
      <c r="N374" s="14">
        <f>Greenleaf[[#This Row],[Unit Price]]*Greenleaf[[#This Row],[Quantity Sold]]</f>
        <v>90</v>
      </c>
      <c r="O374" s="13">
        <f>Greenleaf[[#This Row],[Unit Cost]]*Greenleaf[[#This Row],[Quantity Sold]]</f>
        <v>28.169999999999998</v>
      </c>
      <c r="P374" s="13">
        <f>Greenleaf[[#This Row],[ Unit  price per quantity]]-Greenleaf[[#This Row],[ Unit cost per quantity]]</f>
        <v>61.83</v>
      </c>
    </row>
    <row r="375" spans="1:16" x14ac:dyDescent="0.3">
      <c r="A375" t="s">
        <v>1801</v>
      </c>
      <c r="B375" s="5">
        <v>45417</v>
      </c>
      <c r="C375" s="5" t="str">
        <f>TEXT(Greenleaf[[#This Row],[Order Date]],"MMM")</f>
        <v>May</v>
      </c>
      <c r="D375" s="5" t="str">
        <f>TEXT(Greenleaf[[#This Row],[Order Date]],"YYYY")</f>
        <v>2024</v>
      </c>
      <c r="E375" t="s">
        <v>2463</v>
      </c>
      <c r="F375" s="7" t="s">
        <v>1014</v>
      </c>
      <c r="G375" s="9">
        <v>10</v>
      </c>
      <c r="H375" s="11">
        <v>15</v>
      </c>
      <c r="I375" s="13">
        <v>4.9800000000000004</v>
      </c>
      <c r="J375" t="s">
        <v>1034</v>
      </c>
      <c r="K375" t="s">
        <v>2473</v>
      </c>
      <c r="L375" s="7" t="s">
        <v>1414</v>
      </c>
      <c r="M375" s="7" t="s">
        <v>1419</v>
      </c>
      <c r="N375" s="14">
        <f>Greenleaf[[#This Row],[Unit Price]]*Greenleaf[[#This Row],[Quantity Sold]]</f>
        <v>150</v>
      </c>
      <c r="O375" s="13">
        <f>Greenleaf[[#This Row],[Unit Cost]]*Greenleaf[[#This Row],[Quantity Sold]]</f>
        <v>49.800000000000004</v>
      </c>
      <c r="P375" s="13">
        <f>Greenleaf[[#This Row],[ Unit  price per quantity]]-Greenleaf[[#This Row],[ Unit cost per quantity]]</f>
        <v>100.19999999999999</v>
      </c>
    </row>
    <row r="376" spans="1:16" x14ac:dyDescent="0.3">
      <c r="A376" t="s">
        <v>1802</v>
      </c>
      <c r="B376" s="5">
        <v>45418</v>
      </c>
      <c r="C376" s="5" t="str">
        <f>TEXT(Greenleaf[[#This Row],[Order Date]],"MMM")</f>
        <v>May</v>
      </c>
      <c r="D376" s="5" t="str">
        <f>TEXT(Greenleaf[[#This Row],[Order Date]],"YYYY")</f>
        <v>2024</v>
      </c>
      <c r="E376" t="s">
        <v>2462</v>
      </c>
      <c r="F376" s="7" t="s">
        <v>1013</v>
      </c>
      <c r="G376" s="9">
        <v>2</v>
      </c>
      <c r="H376" s="11">
        <v>25</v>
      </c>
      <c r="I376" s="13">
        <v>9.25</v>
      </c>
      <c r="J376" t="s">
        <v>1043</v>
      </c>
      <c r="K376" t="s">
        <v>2474</v>
      </c>
      <c r="L376" s="7" t="s">
        <v>1415</v>
      </c>
      <c r="M376" s="7" t="s">
        <v>1420</v>
      </c>
      <c r="N376" s="14">
        <f>Greenleaf[[#This Row],[Unit Price]]*Greenleaf[[#This Row],[Quantity Sold]]</f>
        <v>50</v>
      </c>
      <c r="O376" s="13">
        <f>Greenleaf[[#This Row],[Unit Cost]]*Greenleaf[[#This Row],[Quantity Sold]]</f>
        <v>18.5</v>
      </c>
      <c r="P376" s="13">
        <f>Greenleaf[[#This Row],[ Unit  price per quantity]]-Greenleaf[[#This Row],[ Unit cost per quantity]]</f>
        <v>31.5</v>
      </c>
    </row>
    <row r="377" spans="1:16" x14ac:dyDescent="0.3">
      <c r="A377" t="s">
        <v>1803</v>
      </c>
      <c r="B377" s="5">
        <v>45419</v>
      </c>
      <c r="C377" s="5" t="str">
        <f>TEXT(Greenleaf[[#This Row],[Order Date]],"MMM")</f>
        <v>May</v>
      </c>
      <c r="D377" s="5" t="str">
        <f>TEXT(Greenleaf[[#This Row],[Order Date]],"YYYY")</f>
        <v>2024</v>
      </c>
      <c r="E377" t="s">
        <v>2461</v>
      </c>
      <c r="F377" s="7" t="s">
        <v>1011</v>
      </c>
      <c r="G377" s="9">
        <v>4</v>
      </c>
      <c r="H377" s="11">
        <v>12</v>
      </c>
      <c r="I377" s="13">
        <v>4.3600000000000003</v>
      </c>
      <c r="J377" t="s">
        <v>1017</v>
      </c>
      <c r="K377" t="s">
        <v>2512</v>
      </c>
      <c r="L377" s="7" t="s">
        <v>1415</v>
      </c>
      <c r="M377" s="7" t="s">
        <v>1419</v>
      </c>
      <c r="N377" s="14">
        <f>Greenleaf[[#This Row],[Unit Price]]*Greenleaf[[#This Row],[Quantity Sold]]</f>
        <v>48</v>
      </c>
      <c r="O377" s="13">
        <f>Greenleaf[[#This Row],[Unit Cost]]*Greenleaf[[#This Row],[Quantity Sold]]</f>
        <v>17.440000000000001</v>
      </c>
      <c r="P377" s="13">
        <f>Greenleaf[[#This Row],[ Unit  price per quantity]]-Greenleaf[[#This Row],[ Unit cost per quantity]]</f>
        <v>30.56</v>
      </c>
    </row>
    <row r="378" spans="1:16" x14ac:dyDescent="0.3">
      <c r="A378" t="s">
        <v>1804</v>
      </c>
      <c r="B378" s="5">
        <v>45419</v>
      </c>
      <c r="C378" s="5" t="str">
        <f>TEXT(Greenleaf[[#This Row],[Order Date]],"MMM")</f>
        <v>May</v>
      </c>
      <c r="D378" s="5" t="str">
        <f>TEXT(Greenleaf[[#This Row],[Order Date]],"YYYY")</f>
        <v>2024</v>
      </c>
      <c r="E378" t="s">
        <v>2462</v>
      </c>
      <c r="F378" s="7" t="s">
        <v>1013</v>
      </c>
      <c r="G378" s="9">
        <v>7</v>
      </c>
      <c r="H378" s="11">
        <v>25</v>
      </c>
      <c r="I378" s="13">
        <v>5.6</v>
      </c>
      <c r="J378" t="s">
        <v>1065</v>
      </c>
      <c r="K378" t="s">
        <v>2579</v>
      </c>
      <c r="L378" s="7" t="s">
        <v>1416</v>
      </c>
      <c r="M378" s="7" t="s">
        <v>1420</v>
      </c>
      <c r="N378" s="14">
        <f>Greenleaf[[#This Row],[Unit Price]]*Greenleaf[[#This Row],[Quantity Sold]]</f>
        <v>175</v>
      </c>
      <c r="O378" s="13">
        <f>Greenleaf[[#This Row],[Unit Cost]]*Greenleaf[[#This Row],[Quantity Sold]]</f>
        <v>39.199999999999996</v>
      </c>
      <c r="P378" s="13">
        <f>Greenleaf[[#This Row],[ Unit  price per quantity]]-Greenleaf[[#This Row],[ Unit cost per quantity]]</f>
        <v>135.80000000000001</v>
      </c>
    </row>
    <row r="379" spans="1:16" x14ac:dyDescent="0.3">
      <c r="A379" t="s">
        <v>1805</v>
      </c>
      <c r="B379" s="5">
        <v>45419</v>
      </c>
      <c r="C379" s="5" t="str">
        <f>TEXT(Greenleaf[[#This Row],[Order Date]],"MMM")</f>
        <v>May</v>
      </c>
      <c r="D379" s="5" t="str">
        <f>TEXT(Greenleaf[[#This Row],[Order Date]],"YYYY")</f>
        <v>2024</v>
      </c>
      <c r="E379" t="s">
        <v>2464</v>
      </c>
      <c r="F379" s="7" t="s">
        <v>1012</v>
      </c>
      <c r="G379" s="9">
        <v>5</v>
      </c>
      <c r="H379" s="11">
        <v>40</v>
      </c>
      <c r="I379" s="13">
        <v>13.32</v>
      </c>
      <c r="J379" t="s">
        <v>1125</v>
      </c>
      <c r="K379" t="s">
        <v>2532</v>
      </c>
      <c r="L379" s="7" t="s">
        <v>1414</v>
      </c>
      <c r="M379" s="7" t="s">
        <v>1421</v>
      </c>
      <c r="N379" s="14">
        <f>Greenleaf[[#This Row],[Unit Price]]*Greenleaf[[#This Row],[Quantity Sold]]</f>
        <v>200</v>
      </c>
      <c r="O379" s="13">
        <f>Greenleaf[[#This Row],[Unit Cost]]*Greenleaf[[#This Row],[Quantity Sold]]</f>
        <v>66.599999999999994</v>
      </c>
      <c r="P379" s="13">
        <f>Greenleaf[[#This Row],[ Unit  price per quantity]]-Greenleaf[[#This Row],[ Unit cost per quantity]]</f>
        <v>133.4</v>
      </c>
    </row>
    <row r="380" spans="1:16" x14ac:dyDescent="0.3">
      <c r="A380" t="s">
        <v>1806</v>
      </c>
      <c r="B380" s="5">
        <v>45419</v>
      </c>
      <c r="C380" s="5" t="str">
        <f>TEXT(Greenleaf[[#This Row],[Order Date]],"MMM")</f>
        <v>May</v>
      </c>
      <c r="D380" s="5" t="str">
        <f>TEXT(Greenleaf[[#This Row],[Order Date]],"YYYY")</f>
        <v>2024</v>
      </c>
      <c r="E380" t="s">
        <v>2461</v>
      </c>
      <c r="F380" s="7" t="s">
        <v>1011</v>
      </c>
      <c r="G380" s="9">
        <v>7</v>
      </c>
      <c r="H380" s="11">
        <v>12</v>
      </c>
      <c r="I380" s="13">
        <v>3.05</v>
      </c>
      <c r="J380" t="s">
        <v>1078</v>
      </c>
      <c r="K380" t="s">
        <v>2539</v>
      </c>
      <c r="L380" s="7" t="s">
        <v>1414</v>
      </c>
      <c r="M380" s="7" t="s">
        <v>1423</v>
      </c>
      <c r="N380" s="14">
        <f>Greenleaf[[#This Row],[Unit Price]]*Greenleaf[[#This Row],[Quantity Sold]]</f>
        <v>84</v>
      </c>
      <c r="O380" s="13">
        <f>Greenleaf[[#This Row],[Unit Cost]]*Greenleaf[[#This Row],[Quantity Sold]]</f>
        <v>21.349999999999998</v>
      </c>
      <c r="P380" s="13">
        <f>Greenleaf[[#This Row],[ Unit  price per quantity]]-Greenleaf[[#This Row],[ Unit cost per quantity]]</f>
        <v>62.650000000000006</v>
      </c>
    </row>
    <row r="381" spans="1:16" x14ac:dyDescent="0.3">
      <c r="A381" t="s">
        <v>1807</v>
      </c>
      <c r="B381" s="5">
        <v>45420</v>
      </c>
      <c r="C381" s="5" t="str">
        <f>TEXT(Greenleaf[[#This Row],[Order Date]],"MMM")</f>
        <v>May</v>
      </c>
      <c r="D381" s="5" t="str">
        <f>TEXT(Greenleaf[[#This Row],[Order Date]],"YYYY")</f>
        <v>2024</v>
      </c>
      <c r="E381" t="s">
        <v>2461</v>
      </c>
      <c r="F381" s="7" t="s">
        <v>1011</v>
      </c>
      <c r="G381" s="9">
        <v>8</v>
      </c>
      <c r="H381" s="11">
        <v>12</v>
      </c>
      <c r="I381" s="13">
        <v>4.37</v>
      </c>
      <c r="J381" t="s">
        <v>1041</v>
      </c>
      <c r="K381" t="s">
        <v>2538</v>
      </c>
      <c r="L381" s="7" t="s">
        <v>1414</v>
      </c>
      <c r="M381" s="7" t="s">
        <v>1418</v>
      </c>
      <c r="N381" s="14">
        <f>Greenleaf[[#This Row],[Unit Price]]*Greenleaf[[#This Row],[Quantity Sold]]</f>
        <v>96</v>
      </c>
      <c r="O381" s="13">
        <f>Greenleaf[[#This Row],[Unit Cost]]*Greenleaf[[#This Row],[Quantity Sold]]</f>
        <v>34.96</v>
      </c>
      <c r="P381" s="13">
        <f>Greenleaf[[#This Row],[ Unit  price per quantity]]-Greenleaf[[#This Row],[ Unit cost per quantity]]</f>
        <v>61.04</v>
      </c>
    </row>
    <row r="382" spans="1:16" x14ac:dyDescent="0.3">
      <c r="A382" t="s">
        <v>1808</v>
      </c>
      <c r="B382" s="5">
        <v>45420</v>
      </c>
      <c r="C382" s="5" t="str">
        <f>TEXT(Greenleaf[[#This Row],[Order Date]],"MMM")</f>
        <v>May</v>
      </c>
      <c r="D382" s="5" t="str">
        <f>TEXT(Greenleaf[[#This Row],[Order Date]],"YYYY")</f>
        <v>2024</v>
      </c>
      <c r="E382" t="s">
        <v>2464</v>
      </c>
      <c r="F382" s="7" t="s">
        <v>1012</v>
      </c>
      <c r="G382" s="9">
        <v>2</v>
      </c>
      <c r="H382" s="11">
        <v>40</v>
      </c>
      <c r="I382" s="13">
        <v>13.53</v>
      </c>
      <c r="J382" t="s">
        <v>1126</v>
      </c>
      <c r="K382" t="s">
        <v>2499</v>
      </c>
      <c r="L382" s="7" t="s">
        <v>1414</v>
      </c>
      <c r="M382" s="7" t="s">
        <v>1421</v>
      </c>
      <c r="N382" s="14">
        <f>Greenleaf[[#This Row],[Unit Price]]*Greenleaf[[#This Row],[Quantity Sold]]</f>
        <v>80</v>
      </c>
      <c r="O382" s="13">
        <f>Greenleaf[[#This Row],[Unit Cost]]*Greenleaf[[#This Row],[Quantity Sold]]</f>
        <v>27.06</v>
      </c>
      <c r="P382" s="13">
        <f>Greenleaf[[#This Row],[ Unit  price per quantity]]-Greenleaf[[#This Row],[ Unit cost per quantity]]</f>
        <v>52.94</v>
      </c>
    </row>
    <row r="383" spans="1:16" x14ac:dyDescent="0.3">
      <c r="A383" t="s">
        <v>1809</v>
      </c>
      <c r="B383" s="5">
        <v>45421</v>
      </c>
      <c r="C383" s="5" t="str">
        <f>TEXT(Greenleaf[[#This Row],[Order Date]],"MMM")</f>
        <v>May</v>
      </c>
      <c r="D383" s="5" t="str">
        <f>TEXT(Greenleaf[[#This Row],[Order Date]],"YYYY")</f>
        <v>2024</v>
      </c>
      <c r="E383" t="s">
        <v>2464</v>
      </c>
      <c r="F383" s="7" t="s">
        <v>1012</v>
      </c>
      <c r="G383" s="9">
        <v>6</v>
      </c>
      <c r="H383" s="11">
        <v>40</v>
      </c>
      <c r="I383" s="13">
        <v>13.84</v>
      </c>
      <c r="J383" t="s">
        <v>1024</v>
      </c>
      <c r="K383" t="s">
        <v>2518</v>
      </c>
      <c r="L383" s="7" t="s">
        <v>1414</v>
      </c>
      <c r="M383" s="7" t="s">
        <v>1426</v>
      </c>
      <c r="N383" s="14">
        <f>Greenleaf[[#This Row],[Unit Price]]*Greenleaf[[#This Row],[Quantity Sold]]</f>
        <v>240</v>
      </c>
      <c r="O383" s="13">
        <f>Greenleaf[[#This Row],[Unit Cost]]*Greenleaf[[#This Row],[Quantity Sold]]</f>
        <v>83.039999999999992</v>
      </c>
      <c r="P383" s="13">
        <f>Greenleaf[[#This Row],[ Unit  price per quantity]]-Greenleaf[[#This Row],[ Unit cost per quantity]]</f>
        <v>156.96</v>
      </c>
    </row>
    <row r="384" spans="1:16" x14ac:dyDescent="0.3">
      <c r="A384" t="s">
        <v>1810</v>
      </c>
      <c r="B384" s="5">
        <v>45421</v>
      </c>
      <c r="C384" s="5" t="str">
        <f>TEXT(Greenleaf[[#This Row],[Order Date]],"MMM")</f>
        <v>May</v>
      </c>
      <c r="D384" s="5" t="str">
        <f>TEXT(Greenleaf[[#This Row],[Order Date]],"YYYY")</f>
        <v>2024</v>
      </c>
      <c r="E384" t="s">
        <v>2460</v>
      </c>
      <c r="F384" s="7" t="s">
        <v>1015</v>
      </c>
      <c r="G384" s="9">
        <v>8</v>
      </c>
      <c r="H384" s="11">
        <v>10</v>
      </c>
      <c r="I384" s="13">
        <v>2.94</v>
      </c>
      <c r="J384" t="s">
        <v>1078</v>
      </c>
      <c r="K384" t="s">
        <v>2539</v>
      </c>
      <c r="L384" s="7" t="s">
        <v>1414</v>
      </c>
      <c r="M384" s="7" t="s">
        <v>1425</v>
      </c>
      <c r="N384" s="14">
        <f>Greenleaf[[#This Row],[Unit Price]]*Greenleaf[[#This Row],[Quantity Sold]]</f>
        <v>80</v>
      </c>
      <c r="O384" s="13">
        <f>Greenleaf[[#This Row],[Unit Cost]]*Greenleaf[[#This Row],[Quantity Sold]]</f>
        <v>23.52</v>
      </c>
      <c r="P384" s="13">
        <f>Greenleaf[[#This Row],[ Unit  price per quantity]]-Greenleaf[[#This Row],[ Unit cost per quantity]]</f>
        <v>56.480000000000004</v>
      </c>
    </row>
    <row r="385" spans="1:16" x14ac:dyDescent="0.3">
      <c r="A385" t="s">
        <v>1811</v>
      </c>
      <c r="B385" s="5">
        <v>45421</v>
      </c>
      <c r="C385" s="5" t="str">
        <f>TEXT(Greenleaf[[#This Row],[Order Date]],"MMM")</f>
        <v>May</v>
      </c>
      <c r="D385" s="5" t="str">
        <f>TEXT(Greenleaf[[#This Row],[Order Date]],"YYYY")</f>
        <v>2024</v>
      </c>
      <c r="E385" t="s">
        <v>2460</v>
      </c>
      <c r="F385" s="7" t="s">
        <v>1015</v>
      </c>
      <c r="G385" s="9">
        <v>9</v>
      </c>
      <c r="H385" s="11">
        <v>10</v>
      </c>
      <c r="I385" s="13">
        <v>2.81</v>
      </c>
      <c r="J385" t="s">
        <v>1037</v>
      </c>
      <c r="K385" t="s">
        <v>2544</v>
      </c>
      <c r="L385" s="7" t="s">
        <v>1416</v>
      </c>
      <c r="M385" s="7" t="s">
        <v>1420</v>
      </c>
      <c r="N385" s="14">
        <f>Greenleaf[[#This Row],[Unit Price]]*Greenleaf[[#This Row],[Quantity Sold]]</f>
        <v>90</v>
      </c>
      <c r="O385" s="13">
        <f>Greenleaf[[#This Row],[Unit Cost]]*Greenleaf[[#This Row],[Quantity Sold]]</f>
        <v>25.29</v>
      </c>
      <c r="P385" s="13">
        <f>Greenleaf[[#This Row],[ Unit  price per quantity]]-Greenleaf[[#This Row],[ Unit cost per quantity]]</f>
        <v>64.710000000000008</v>
      </c>
    </row>
    <row r="386" spans="1:16" x14ac:dyDescent="0.3">
      <c r="A386" t="s">
        <v>1812</v>
      </c>
      <c r="B386" s="5">
        <v>45422</v>
      </c>
      <c r="C386" s="5" t="str">
        <f>TEXT(Greenleaf[[#This Row],[Order Date]],"MMM")</f>
        <v>May</v>
      </c>
      <c r="D386" s="5" t="str">
        <f>TEXT(Greenleaf[[#This Row],[Order Date]],"YYYY")</f>
        <v>2024</v>
      </c>
      <c r="E386" t="s">
        <v>2463</v>
      </c>
      <c r="F386" s="7" t="s">
        <v>1014</v>
      </c>
      <c r="G386" s="9">
        <v>1</v>
      </c>
      <c r="H386" s="11">
        <v>15</v>
      </c>
      <c r="I386" s="13">
        <v>4.66</v>
      </c>
      <c r="J386" t="s">
        <v>1107</v>
      </c>
      <c r="K386" t="s">
        <v>2487</v>
      </c>
      <c r="L386" s="7" t="s">
        <v>1414</v>
      </c>
      <c r="M386" s="7" t="s">
        <v>1422</v>
      </c>
      <c r="N386" s="14">
        <f>Greenleaf[[#This Row],[Unit Price]]*Greenleaf[[#This Row],[Quantity Sold]]</f>
        <v>15</v>
      </c>
      <c r="O386" s="13">
        <f>Greenleaf[[#This Row],[Unit Cost]]*Greenleaf[[#This Row],[Quantity Sold]]</f>
        <v>4.66</v>
      </c>
      <c r="P386" s="13">
        <f>Greenleaf[[#This Row],[ Unit  price per quantity]]-Greenleaf[[#This Row],[ Unit cost per quantity]]</f>
        <v>10.34</v>
      </c>
    </row>
    <row r="387" spans="1:16" x14ac:dyDescent="0.3">
      <c r="A387" t="s">
        <v>1813</v>
      </c>
      <c r="B387" s="5">
        <v>45422</v>
      </c>
      <c r="C387" s="5" t="str">
        <f>TEXT(Greenleaf[[#This Row],[Order Date]],"MMM")</f>
        <v>May</v>
      </c>
      <c r="D387" s="5" t="str">
        <f>TEXT(Greenleaf[[#This Row],[Order Date]],"YYYY")</f>
        <v>2024</v>
      </c>
      <c r="E387" t="s">
        <v>2460</v>
      </c>
      <c r="F387" s="7" t="s">
        <v>1015</v>
      </c>
      <c r="G387" s="9">
        <v>3</v>
      </c>
      <c r="H387" s="11">
        <v>10</v>
      </c>
      <c r="I387" s="13">
        <v>3.02</v>
      </c>
      <c r="J387" t="s">
        <v>1173</v>
      </c>
      <c r="K387" t="s">
        <v>2543</v>
      </c>
      <c r="L387" s="7" t="s">
        <v>1416</v>
      </c>
      <c r="M387" s="7" t="s">
        <v>1425</v>
      </c>
      <c r="N387" s="14">
        <f>Greenleaf[[#This Row],[Unit Price]]*Greenleaf[[#This Row],[Quantity Sold]]</f>
        <v>30</v>
      </c>
      <c r="O387" s="13">
        <f>Greenleaf[[#This Row],[Unit Cost]]*Greenleaf[[#This Row],[Quantity Sold]]</f>
        <v>9.06</v>
      </c>
      <c r="P387" s="13">
        <f>Greenleaf[[#This Row],[ Unit  price per quantity]]-Greenleaf[[#This Row],[ Unit cost per quantity]]</f>
        <v>20.939999999999998</v>
      </c>
    </row>
    <row r="388" spans="1:16" x14ac:dyDescent="0.3">
      <c r="A388" t="s">
        <v>1814</v>
      </c>
      <c r="B388" s="5">
        <v>45422</v>
      </c>
      <c r="C388" s="5" t="str">
        <f>TEXT(Greenleaf[[#This Row],[Order Date]],"MMM")</f>
        <v>May</v>
      </c>
      <c r="D388" s="5" t="str">
        <f>TEXT(Greenleaf[[#This Row],[Order Date]],"YYYY")</f>
        <v>2024</v>
      </c>
      <c r="E388" t="s">
        <v>2463</v>
      </c>
      <c r="F388" s="7" t="s">
        <v>1014</v>
      </c>
      <c r="G388" s="9">
        <v>6</v>
      </c>
      <c r="H388" s="11">
        <v>15</v>
      </c>
      <c r="I388" s="13">
        <v>4.8</v>
      </c>
      <c r="J388" t="s">
        <v>1169</v>
      </c>
      <c r="K388" t="s">
        <v>2514</v>
      </c>
      <c r="L388" s="7" t="s">
        <v>1414</v>
      </c>
      <c r="M388" s="7" t="s">
        <v>1427</v>
      </c>
      <c r="N388" s="14">
        <f>Greenleaf[[#This Row],[Unit Price]]*Greenleaf[[#This Row],[Quantity Sold]]</f>
        <v>90</v>
      </c>
      <c r="O388" s="13">
        <f>Greenleaf[[#This Row],[Unit Cost]]*Greenleaf[[#This Row],[Quantity Sold]]</f>
        <v>28.799999999999997</v>
      </c>
      <c r="P388" s="13">
        <f>Greenleaf[[#This Row],[ Unit  price per quantity]]-Greenleaf[[#This Row],[ Unit cost per quantity]]</f>
        <v>61.2</v>
      </c>
    </row>
    <row r="389" spans="1:16" x14ac:dyDescent="0.3">
      <c r="A389" t="s">
        <v>1815</v>
      </c>
      <c r="B389" s="5">
        <v>45422</v>
      </c>
      <c r="C389" s="5" t="str">
        <f>TEXT(Greenleaf[[#This Row],[Order Date]],"MMM")</f>
        <v>May</v>
      </c>
      <c r="D389" s="5" t="str">
        <f>TEXT(Greenleaf[[#This Row],[Order Date]],"YYYY")</f>
        <v>2024</v>
      </c>
      <c r="E389" t="s">
        <v>2464</v>
      </c>
      <c r="F389" s="7" t="s">
        <v>1012</v>
      </c>
      <c r="G389" s="9">
        <v>9</v>
      </c>
      <c r="H389" s="11">
        <v>40</v>
      </c>
      <c r="I389" s="13">
        <v>14.62</v>
      </c>
      <c r="J389" t="s">
        <v>1142</v>
      </c>
      <c r="K389" t="s">
        <v>2489</v>
      </c>
      <c r="L389" s="7" t="s">
        <v>1417</v>
      </c>
      <c r="M389" s="7" t="s">
        <v>1425</v>
      </c>
      <c r="N389" s="14">
        <f>Greenleaf[[#This Row],[Unit Price]]*Greenleaf[[#This Row],[Quantity Sold]]</f>
        <v>360</v>
      </c>
      <c r="O389" s="13">
        <f>Greenleaf[[#This Row],[Unit Cost]]*Greenleaf[[#This Row],[Quantity Sold]]</f>
        <v>131.57999999999998</v>
      </c>
      <c r="P389" s="13">
        <f>Greenleaf[[#This Row],[ Unit  price per quantity]]-Greenleaf[[#This Row],[ Unit cost per quantity]]</f>
        <v>228.42000000000002</v>
      </c>
    </row>
    <row r="390" spans="1:16" x14ac:dyDescent="0.3">
      <c r="A390" t="s">
        <v>1816</v>
      </c>
      <c r="B390" s="5">
        <v>45423</v>
      </c>
      <c r="C390" s="5" t="str">
        <f>TEXT(Greenleaf[[#This Row],[Order Date]],"MMM")</f>
        <v>May</v>
      </c>
      <c r="D390" s="5" t="str">
        <f>TEXT(Greenleaf[[#This Row],[Order Date]],"YYYY")</f>
        <v>2024</v>
      </c>
      <c r="E390" t="s">
        <v>2463</v>
      </c>
      <c r="F390" s="7" t="s">
        <v>1014</v>
      </c>
      <c r="G390" s="9">
        <v>5</v>
      </c>
      <c r="H390" s="11">
        <v>15</v>
      </c>
      <c r="I390" s="13">
        <v>3.13</v>
      </c>
      <c r="J390" t="s">
        <v>1112</v>
      </c>
      <c r="K390" t="s">
        <v>2495</v>
      </c>
      <c r="L390" s="7" t="s">
        <v>1414</v>
      </c>
      <c r="M390" s="7" t="s">
        <v>1425</v>
      </c>
      <c r="N390" s="14">
        <f>Greenleaf[[#This Row],[Unit Price]]*Greenleaf[[#This Row],[Quantity Sold]]</f>
        <v>75</v>
      </c>
      <c r="O390" s="13">
        <f>Greenleaf[[#This Row],[Unit Cost]]*Greenleaf[[#This Row],[Quantity Sold]]</f>
        <v>15.649999999999999</v>
      </c>
      <c r="P390" s="13">
        <f>Greenleaf[[#This Row],[ Unit  price per quantity]]-Greenleaf[[#This Row],[ Unit cost per quantity]]</f>
        <v>59.35</v>
      </c>
    </row>
    <row r="391" spans="1:16" x14ac:dyDescent="0.3">
      <c r="A391" t="s">
        <v>1817</v>
      </c>
      <c r="B391" s="5">
        <v>45423</v>
      </c>
      <c r="C391" s="5" t="str">
        <f>TEXT(Greenleaf[[#This Row],[Order Date]],"MMM")</f>
        <v>May</v>
      </c>
      <c r="D391" s="5" t="str">
        <f>TEXT(Greenleaf[[#This Row],[Order Date]],"YYYY")</f>
        <v>2024</v>
      </c>
      <c r="E391" t="s">
        <v>2464</v>
      </c>
      <c r="F391" s="7" t="s">
        <v>1012</v>
      </c>
      <c r="G391" s="9">
        <v>1</v>
      </c>
      <c r="H391" s="11">
        <v>40</v>
      </c>
      <c r="I391" s="13">
        <v>13.15</v>
      </c>
      <c r="J391" t="s">
        <v>1121</v>
      </c>
      <c r="K391" t="s">
        <v>2509</v>
      </c>
      <c r="L391" s="7" t="s">
        <v>1414</v>
      </c>
      <c r="M391" s="7" t="s">
        <v>1418</v>
      </c>
      <c r="N391" s="14">
        <f>Greenleaf[[#This Row],[Unit Price]]*Greenleaf[[#This Row],[Quantity Sold]]</f>
        <v>40</v>
      </c>
      <c r="O391" s="13">
        <f>Greenleaf[[#This Row],[Unit Cost]]*Greenleaf[[#This Row],[Quantity Sold]]</f>
        <v>13.15</v>
      </c>
      <c r="P391" s="13">
        <f>Greenleaf[[#This Row],[ Unit  price per quantity]]-Greenleaf[[#This Row],[ Unit cost per quantity]]</f>
        <v>26.85</v>
      </c>
    </row>
    <row r="392" spans="1:16" x14ac:dyDescent="0.3">
      <c r="A392" t="s">
        <v>1818</v>
      </c>
      <c r="B392" s="5">
        <v>45423</v>
      </c>
      <c r="C392" s="5" t="str">
        <f>TEXT(Greenleaf[[#This Row],[Order Date]],"MMM")</f>
        <v>May</v>
      </c>
      <c r="D392" s="5" t="str">
        <f>TEXT(Greenleaf[[#This Row],[Order Date]],"YYYY")</f>
        <v>2024</v>
      </c>
      <c r="E392" t="s">
        <v>2464</v>
      </c>
      <c r="F392" s="7" t="s">
        <v>1012</v>
      </c>
      <c r="G392" s="9">
        <v>9</v>
      </c>
      <c r="H392" s="11">
        <v>40</v>
      </c>
      <c r="I392" s="13">
        <v>13.31</v>
      </c>
      <c r="J392" t="s">
        <v>1081</v>
      </c>
      <c r="K392" t="s">
        <v>2541</v>
      </c>
      <c r="L392" s="7" t="s">
        <v>1414</v>
      </c>
      <c r="M392" s="7" t="s">
        <v>1424</v>
      </c>
      <c r="N392" s="14">
        <f>Greenleaf[[#This Row],[Unit Price]]*Greenleaf[[#This Row],[Quantity Sold]]</f>
        <v>360</v>
      </c>
      <c r="O392" s="13">
        <f>Greenleaf[[#This Row],[Unit Cost]]*Greenleaf[[#This Row],[Quantity Sold]]</f>
        <v>119.79</v>
      </c>
      <c r="P392" s="13">
        <f>Greenleaf[[#This Row],[ Unit  price per quantity]]-Greenleaf[[#This Row],[ Unit cost per quantity]]</f>
        <v>240.20999999999998</v>
      </c>
    </row>
    <row r="393" spans="1:16" x14ac:dyDescent="0.3">
      <c r="A393" t="s">
        <v>1819</v>
      </c>
      <c r="B393" s="5">
        <v>45423</v>
      </c>
      <c r="C393" s="5" t="str">
        <f>TEXT(Greenleaf[[#This Row],[Order Date]],"MMM")</f>
        <v>May</v>
      </c>
      <c r="D393" s="5" t="str">
        <f>TEXT(Greenleaf[[#This Row],[Order Date]],"YYYY")</f>
        <v>2024</v>
      </c>
      <c r="E393" t="s">
        <v>2461</v>
      </c>
      <c r="F393" s="7" t="s">
        <v>1011</v>
      </c>
      <c r="G393" s="9">
        <v>10</v>
      </c>
      <c r="H393" s="11">
        <v>12</v>
      </c>
      <c r="I393" s="13">
        <v>3.7</v>
      </c>
      <c r="J393" t="s">
        <v>1112</v>
      </c>
      <c r="K393" t="s">
        <v>2495</v>
      </c>
      <c r="L393" s="7" t="s">
        <v>1414</v>
      </c>
      <c r="M393" s="7" t="s">
        <v>1422</v>
      </c>
      <c r="N393" s="14">
        <f>Greenleaf[[#This Row],[Unit Price]]*Greenleaf[[#This Row],[Quantity Sold]]</f>
        <v>120</v>
      </c>
      <c r="O393" s="13">
        <f>Greenleaf[[#This Row],[Unit Cost]]*Greenleaf[[#This Row],[Quantity Sold]]</f>
        <v>37</v>
      </c>
      <c r="P393" s="13">
        <f>Greenleaf[[#This Row],[ Unit  price per quantity]]-Greenleaf[[#This Row],[ Unit cost per quantity]]</f>
        <v>83</v>
      </c>
    </row>
    <row r="394" spans="1:16" x14ac:dyDescent="0.3">
      <c r="A394" t="s">
        <v>1820</v>
      </c>
      <c r="B394" s="5">
        <v>45423</v>
      </c>
      <c r="C394" s="5" t="str">
        <f>TEXT(Greenleaf[[#This Row],[Order Date]],"MMM")</f>
        <v>May</v>
      </c>
      <c r="D394" s="5" t="str">
        <f>TEXT(Greenleaf[[#This Row],[Order Date]],"YYYY")</f>
        <v>2024</v>
      </c>
      <c r="E394" t="s">
        <v>2460</v>
      </c>
      <c r="F394" s="7" t="s">
        <v>1015</v>
      </c>
      <c r="G394" s="9">
        <v>3</v>
      </c>
      <c r="H394" s="11">
        <v>10</v>
      </c>
      <c r="I394" s="13">
        <v>3.68</v>
      </c>
      <c r="J394" t="s">
        <v>1076</v>
      </c>
      <c r="K394" t="s">
        <v>2525</v>
      </c>
      <c r="L394" s="7" t="s">
        <v>1415</v>
      </c>
      <c r="M394" s="7" t="s">
        <v>1427</v>
      </c>
      <c r="N394" s="14">
        <f>Greenleaf[[#This Row],[Unit Price]]*Greenleaf[[#This Row],[Quantity Sold]]</f>
        <v>30</v>
      </c>
      <c r="O394" s="13">
        <f>Greenleaf[[#This Row],[Unit Cost]]*Greenleaf[[#This Row],[Quantity Sold]]</f>
        <v>11.040000000000001</v>
      </c>
      <c r="P394" s="13">
        <f>Greenleaf[[#This Row],[ Unit  price per quantity]]-Greenleaf[[#This Row],[ Unit cost per quantity]]</f>
        <v>18.96</v>
      </c>
    </row>
    <row r="395" spans="1:16" x14ac:dyDescent="0.3">
      <c r="A395" t="s">
        <v>1821</v>
      </c>
      <c r="B395" s="5">
        <v>45424</v>
      </c>
      <c r="C395" s="5" t="str">
        <f>TEXT(Greenleaf[[#This Row],[Order Date]],"MMM")</f>
        <v>May</v>
      </c>
      <c r="D395" s="5" t="str">
        <f>TEXT(Greenleaf[[#This Row],[Order Date]],"YYYY")</f>
        <v>2024</v>
      </c>
      <c r="E395" t="s">
        <v>2462</v>
      </c>
      <c r="F395" s="7" t="s">
        <v>1013</v>
      </c>
      <c r="G395" s="9">
        <v>7</v>
      </c>
      <c r="H395" s="11">
        <v>25</v>
      </c>
      <c r="I395" s="13">
        <v>5.54</v>
      </c>
      <c r="J395" t="s">
        <v>1047</v>
      </c>
      <c r="K395" t="s">
        <v>2476</v>
      </c>
      <c r="L395" s="7" t="s">
        <v>1414</v>
      </c>
      <c r="M395" s="7" t="s">
        <v>1418</v>
      </c>
      <c r="N395" s="14">
        <f>Greenleaf[[#This Row],[Unit Price]]*Greenleaf[[#This Row],[Quantity Sold]]</f>
        <v>175</v>
      </c>
      <c r="O395" s="13">
        <f>Greenleaf[[#This Row],[Unit Cost]]*Greenleaf[[#This Row],[Quantity Sold]]</f>
        <v>38.78</v>
      </c>
      <c r="P395" s="13">
        <f>Greenleaf[[#This Row],[ Unit  price per quantity]]-Greenleaf[[#This Row],[ Unit cost per quantity]]</f>
        <v>136.22</v>
      </c>
    </row>
    <row r="396" spans="1:16" x14ac:dyDescent="0.3">
      <c r="A396" t="s">
        <v>1822</v>
      </c>
      <c r="B396" s="5">
        <v>45424</v>
      </c>
      <c r="C396" s="5" t="str">
        <f>TEXT(Greenleaf[[#This Row],[Order Date]],"MMM")</f>
        <v>May</v>
      </c>
      <c r="D396" s="5" t="str">
        <f>TEXT(Greenleaf[[#This Row],[Order Date]],"YYYY")</f>
        <v>2024</v>
      </c>
      <c r="E396" t="s">
        <v>2463</v>
      </c>
      <c r="F396" s="7" t="s">
        <v>1014</v>
      </c>
      <c r="G396" s="9">
        <v>2</v>
      </c>
      <c r="H396" s="11">
        <v>15</v>
      </c>
      <c r="I396" s="13">
        <v>3.17</v>
      </c>
      <c r="J396" t="s">
        <v>1066</v>
      </c>
      <c r="K396" t="s">
        <v>2487</v>
      </c>
      <c r="L396" s="7" t="s">
        <v>1416</v>
      </c>
      <c r="M396" s="7" t="s">
        <v>1426</v>
      </c>
      <c r="N396" s="14">
        <f>Greenleaf[[#This Row],[Unit Price]]*Greenleaf[[#This Row],[Quantity Sold]]</f>
        <v>30</v>
      </c>
      <c r="O396" s="13">
        <f>Greenleaf[[#This Row],[Unit Cost]]*Greenleaf[[#This Row],[Quantity Sold]]</f>
        <v>6.34</v>
      </c>
      <c r="P396" s="13">
        <f>Greenleaf[[#This Row],[ Unit  price per quantity]]-Greenleaf[[#This Row],[ Unit cost per quantity]]</f>
        <v>23.66</v>
      </c>
    </row>
    <row r="397" spans="1:16" x14ac:dyDescent="0.3">
      <c r="A397" t="s">
        <v>1823</v>
      </c>
      <c r="B397" s="5">
        <v>45424</v>
      </c>
      <c r="C397" s="5" t="str">
        <f>TEXT(Greenleaf[[#This Row],[Order Date]],"MMM")</f>
        <v>May</v>
      </c>
      <c r="D397" s="5" t="str">
        <f>TEXT(Greenleaf[[#This Row],[Order Date]],"YYYY")</f>
        <v>2024</v>
      </c>
      <c r="E397" t="s">
        <v>2464</v>
      </c>
      <c r="F397" s="7" t="s">
        <v>1012</v>
      </c>
      <c r="G397" s="9">
        <v>8</v>
      </c>
      <c r="H397" s="11">
        <v>40</v>
      </c>
      <c r="I397" s="13">
        <v>13.61</v>
      </c>
      <c r="J397" t="s">
        <v>1146</v>
      </c>
      <c r="K397" t="s">
        <v>2575</v>
      </c>
      <c r="L397" s="7" t="s">
        <v>1414</v>
      </c>
      <c r="M397" s="7" t="s">
        <v>1427</v>
      </c>
      <c r="N397" s="14">
        <f>Greenleaf[[#This Row],[Unit Price]]*Greenleaf[[#This Row],[Quantity Sold]]</f>
        <v>320</v>
      </c>
      <c r="O397" s="13">
        <f>Greenleaf[[#This Row],[Unit Cost]]*Greenleaf[[#This Row],[Quantity Sold]]</f>
        <v>108.88</v>
      </c>
      <c r="P397" s="13">
        <f>Greenleaf[[#This Row],[ Unit  price per quantity]]-Greenleaf[[#This Row],[ Unit cost per quantity]]</f>
        <v>211.12</v>
      </c>
    </row>
    <row r="398" spans="1:16" x14ac:dyDescent="0.3">
      <c r="A398" t="s">
        <v>1824</v>
      </c>
      <c r="B398" s="5">
        <v>45425</v>
      </c>
      <c r="C398" s="5" t="str">
        <f>TEXT(Greenleaf[[#This Row],[Order Date]],"MMM")</f>
        <v>May</v>
      </c>
      <c r="D398" s="5" t="str">
        <f>TEXT(Greenleaf[[#This Row],[Order Date]],"YYYY")</f>
        <v>2024</v>
      </c>
      <c r="E398" t="s">
        <v>2460</v>
      </c>
      <c r="F398" s="7" t="s">
        <v>1015</v>
      </c>
      <c r="G398" s="9">
        <v>1</v>
      </c>
      <c r="H398" s="11">
        <v>10</v>
      </c>
      <c r="I398" s="13">
        <v>2.72</v>
      </c>
      <c r="J398" t="s">
        <v>1026</v>
      </c>
      <c r="K398" t="s">
        <v>2486</v>
      </c>
      <c r="L398" s="7" t="s">
        <v>1417</v>
      </c>
      <c r="M398" s="7" t="s">
        <v>1418</v>
      </c>
      <c r="N398" s="14">
        <f>Greenleaf[[#This Row],[Unit Price]]*Greenleaf[[#This Row],[Quantity Sold]]</f>
        <v>10</v>
      </c>
      <c r="O398" s="13">
        <f>Greenleaf[[#This Row],[Unit Cost]]*Greenleaf[[#This Row],[Quantity Sold]]</f>
        <v>2.72</v>
      </c>
      <c r="P398" s="13">
        <f>Greenleaf[[#This Row],[ Unit  price per quantity]]-Greenleaf[[#This Row],[ Unit cost per quantity]]</f>
        <v>7.2799999999999994</v>
      </c>
    </row>
    <row r="399" spans="1:16" x14ac:dyDescent="0.3">
      <c r="A399" t="s">
        <v>1825</v>
      </c>
      <c r="B399" s="5">
        <v>45425</v>
      </c>
      <c r="C399" s="5" t="str">
        <f>TEXT(Greenleaf[[#This Row],[Order Date]],"MMM")</f>
        <v>May</v>
      </c>
      <c r="D399" s="5" t="str">
        <f>TEXT(Greenleaf[[#This Row],[Order Date]],"YYYY")</f>
        <v>2024</v>
      </c>
      <c r="E399" t="s">
        <v>2460</v>
      </c>
      <c r="F399" s="7" t="s">
        <v>1015</v>
      </c>
      <c r="G399" s="9">
        <v>3</v>
      </c>
      <c r="H399" s="11">
        <v>10</v>
      </c>
      <c r="I399" s="13">
        <v>2.4700000000000002</v>
      </c>
      <c r="J399" t="s">
        <v>1020</v>
      </c>
      <c r="K399" t="s">
        <v>2533</v>
      </c>
      <c r="L399" s="7" t="s">
        <v>1414</v>
      </c>
      <c r="M399" s="7" t="s">
        <v>1420</v>
      </c>
      <c r="N399" s="14">
        <f>Greenleaf[[#This Row],[Unit Price]]*Greenleaf[[#This Row],[Quantity Sold]]</f>
        <v>30</v>
      </c>
      <c r="O399" s="13">
        <f>Greenleaf[[#This Row],[Unit Cost]]*Greenleaf[[#This Row],[Quantity Sold]]</f>
        <v>7.41</v>
      </c>
      <c r="P399" s="13">
        <f>Greenleaf[[#This Row],[ Unit  price per quantity]]-Greenleaf[[#This Row],[ Unit cost per quantity]]</f>
        <v>22.59</v>
      </c>
    </row>
    <row r="400" spans="1:16" x14ac:dyDescent="0.3">
      <c r="A400" t="s">
        <v>1826</v>
      </c>
      <c r="B400" s="5">
        <v>45426</v>
      </c>
      <c r="C400" s="5" t="str">
        <f>TEXT(Greenleaf[[#This Row],[Order Date]],"MMM")</f>
        <v>May</v>
      </c>
      <c r="D400" s="5" t="str">
        <f>TEXT(Greenleaf[[#This Row],[Order Date]],"YYYY")</f>
        <v>2024</v>
      </c>
      <c r="E400" t="s">
        <v>2463</v>
      </c>
      <c r="F400" s="7" t="s">
        <v>1014</v>
      </c>
      <c r="G400" s="9">
        <v>6</v>
      </c>
      <c r="H400" s="11">
        <v>15</v>
      </c>
      <c r="I400" s="13">
        <v>5.97</v>
      </c>
      <c r="J400" t="s">
        <v>1067</v>
      </c>
      <c r="K400" t="s">
        <v>2475</v>
      </c>
      <c r="L400" s="7" t="s">
        <v>1414</v>
      </c>
      <c r="M400" s="7" t="s">
        <v>1426</v>
      </c>
      <c r="N400" s="14">
        <f>Greenleaf[[#This Row],[Unit Price]]*Greenleaf[[#This Row],[Quantity Sold]]</f>
        <v>90</v>
      </c>
      <c r="O400" s="13">
        <f>Greenleaf[[#This Row],[Unit Cost]]*Greenleaf[[#This Row],[Quantity Sold]]</f>
        <v>35.82</v>
      </c>
      <c r="P400" s="13">
        <f>Greenleaf[[#This Row],[ Unit  price per quantity]]-Greenleaf[[#This Row],[ Unit cost per quantity]]</f>
        <v>54.18</v>
      </c>
    </row>
    <row r="401" spans="1:16" x14ac:dyDescent="0.3">
      <c r="A401" t="s">
        <v>1827</v>
      </c>
      <c r="B401" s="5">
        <v>45426</v>
      </c>
      <c r="C401" s="5" t="str">
        <f>TEXT(Greenleaf[[#This Row],[Order Date]],"MMM")</f>
        <v>May</v>
      </c>
      <c r="D401" s="5" t="str">
        <f>TEXT(Greenleaf[[#This Row],[Order Date]],"YYYY")</f>
        <v>2024</v>
      </c>
      <c r="E401" t="s">
        <v>2460</v>
      </c>
      <c r="F401" s="7" t="s">
        <v>1015</v>
      </c>
      <c r="G401" s="9">
        <v>7</v>
      </c>
      <c r="H401" s="11">
        <v>10</v>
      </c>
      <c r="I401" s="13">
        <v>2.06</v>
      </c>
      <c r="J401" t="s">
        <v>1157</v>
      </c>
      <c r="K401" t="s">
        <v>2491</v>
      </c>
      <c r="L401" s="7" t="s">
        <v>1414</v>
      </c>
      <c r="M401" s="7" t="s">
        <v>1419</v>
      </c>
      <c r="N401" s="14">
        <f>Greenleaf[[#This Row],[Unit Price]]*Greenleaf[[#This Row],[Quantity Sold]]</f>
        <v>70</v>
      </c>
      <c r="O401" s="13">
        <f>Greenleaf[[#This Row],[Unit Cost]]*Greenleaf[[#This Row],[Quantity Sold]]</f>
        <v>14.42</v>
      </c>
      <c r="P401" s="13">
        <f>Greenleaf[[#This Row],[ Unit  price per quantity]]-Greenleaf[[#This Row],[ Unit cost per quantity]]</f>
        <v>55.58</v>
      </c>
    </row>
    <row r="402" spans="1:16" x14ac:dyDescent="0.3">
      <c r="A402" t="s">
        <v>1828</v>
      </c>
      <c r="B402" s="5">
        <v>45426</v>
      </c>
      <c r="C402" s="5" t="str">
        <f>TEXT(Greenleaf[[#This Row],[Order Date]],"MMM")</f>
        <v>May</v>
      </c>
      <c r="D402" s="5" t="str">
        <f>TEXT(Greenleaf[[#This Row],[Order Date]],"YYYY")</f>
        <v>2024</v>
      </c>
      <c r="E402" t="s">
        <v>2464</v>
      </c>
      <c r="F402" s="7" t="s">
        <v>1012</v>
      </c>
      <c r="G402" s="9">
        <v>3</v>
      </c>
      <c r="H402" s="11">
        <v>40</v>
      </c>
      <c r="I402" s="13">
        <v>9.3000000000000007</v>
      </c>
      <c r="J402" t="s">
        <v>1087</v>
      </c>
      <c r="K402" t="s">
        <v>2521</v>
      </c>
      <c r="L402" s="7" t="s">
        <v>1414</v>
      </c>
      <c r="M402" s="7" t="s">
        <v>1422</v>
      </c>
      <c r="N402" s="14">
        <f>Greenleaf[[#This Row],[Unit Price]]*Greenleaf[[#This Row],[Quantity Sold]]</f>
        <v>120</v>
      </c>
      <c r="O402" s="13">
        <f>Greenleaf[[#This Row],[Unit Cost]]*Greenleaf[[#This Row],[Quantity Sold]]</f>
        <v>27.900000000000002</v>
      </c>
      <c r="P402" s="13">
        <f>Greenleaf[[#This Row],[ Unit  price per quantity]]-Greenleaf[[#This Row],[ Unit cost per quantity]]</f>
        <v>92.1</v>
      </c>
    </row>
    <row r="403" spans="1:16" x14ac:dyDescent="0.3">
      <c r="A403" t="s">
        <v>1829</v>
      </c>
      <c r="B403" s="5">
        <v>45426</v>
      </c>
      <c r="C403" s="5" t="str">
        <f>TEXT(Greenleaf[[#This Row],[Order Date]],"MMM")</f>
        <v>May</v>
      </c>
      <c r="D403" s="5" t="str">
        <f>TEXT(Greenleaf[[#This Row],[Order Date]],"YYYY")</f>
        <v>2024</v>
      </c>
      <c r="E403" t="s">
        <v>2462</v>
      </c>
      <c r="F403" s="7" t="s">
        <v>1013</v>
      </c>
      <c r="G403" s="9">
        <v>9</v>
      </c>
      <c r="H403" s="11">
        <v>25</v>
      </c>
      <c r="I403" s="13">
        <v>8.24</v>
      </c>
      <c r="J403" t="s">
        <v>1076</v>
      </c>
      <c r="K403" t="s">
        <v>2525</v>
      </c>
      <c r="L403" s="7" t="s">
        <v>1416</v>
      </c>
      <c r="M403" s="7" t="s">
        <v>1421</v>
      </c>
      <c r="N403" s="14">
        <f>Greenleaf[[#This Row],[Unit Price]]*Greenleaf[[#This Row],[Quantity Sold]]</f>
        <v>225</v>
      </c>
      <c r="O403" s="13">
        <f>Greenleaf[[#This Row],[Unit Cost]]*Greenleaf[[#This Row],[Quantity Sold]]</f>
        <v>74.16</v>
      </c>
      <c r="P403" s="13">
        <f>Greenleaf[[#This Row],[ Unit  price per quantity]]-Greenleaf[[#This Row],[ Unit cost per quantity]]</f>
        <v>150.84</v>
      </c>
    </row>
    <row r="404" spans="1:16" x14ac:dyDescent="0.3">
      <c r="A404" t="s">
        <v>1830</v>
      </c>
      <c r="B404" s="5">
        <v>45426</v>
      </c>
      <c r="C404" s="5" t="str">
        <f>TEXT(Greenleaf[[#This Row],[Order Date]],"MMM")</f>
        <v>May</v>
      </c>
      <c r="D404" s="5" t="str">
        <f>TEXT(Greenleaf[[#This Row],[Order Date]],"YYYY")</f>
        <v>2024</v>
      </c>
      <c r="E404" t="s">
        <v>2461</v>
      </c>
      <c r="F404" s="7" t="s">
        <v>1011</v>
      </c>
      <c r="G404" s="9">
        <v>2</v>
      </c>
      <c r="H404" s="11">
        <v>12</v>
      </c>
      <c r="I404" s="13">
        <v>4.5999999999999996</v>
      </c>
      <c r="J404" t="s">
        <v>1082</v>
      </c>
      <c r="K404" t="s">
        <v>2532</v>
      </c>
      <c r="L404" s="7" t="s">
        <v>1414</v>
      </c>
      <c r="M404" s="7" t="s">
        <v>1420</v>
      </c>
      <c r="N404" s="14">
        <f>Greenleaf[[#This Row],[Unit Price]]*Greenleaf[[#This Row],[Quantity Sold]]</f>
        <v>24</v>
      </c>
      <c r="O404" s="13">
        <f>Greenleaf[[#This Row],[Unit Cost]]*Greenleaf[[#This Row],[Quantity Sold]]</f>
        <v>9.1999999999999993</v>
      </c>
      <c r="P404" s="13">
        <f>Greenleaf[[#This Row],[ Unit  price per quantity]]-Greenleaf[[#This Row],[ Unit cost per quantity]]</f>
        <v>14.8</v>
      </c>
    </row>
    <row r="405" spans="1:16" x14ac:dyDescent="0.3">
      <c r="A405" t="s">
        <v>1831</v>
      </c>
      <c r="B405" s="5">
        <v>45426</v>
      </c>
      <c r="C405" s="5" t="str">
        <f>TEXT(Greenleaf[[#This Row],[Order Date]],"MMM")</f>
        <v>May</v>
      </c>
      <c r="D405" s="5" t="str">
        <f>TEXT(Greenleaf[[#This Row],[Order Date]],"YYYY")</f>
        <v>2024</v>
      </c>
      <c r="E405" t="s">
        <v>2464</v>
      </c>
      <c r="F405" s="7" t="s">
        <v>1012</v>
      </c>
      <c r="G405" s="9">
        <v>4</v>
      </c>
      <c r="H405" s="11">
        <v>40</v>
      </c>
      <c r="I405" s="13">
        <v>14.68</v>
      </c>
      <c r="J405" t="s">
        <v>1140</v>
      </c>
      <c r="K405" t="s">
        <v>2545</v>
      </c>
      <c r="L405" s="7" t="s">
        <v>1414</v>
      </c>
      <c r="M405" s="7" t="s">
        <v>1423</v>
      </c>
      <c r="N405" s="14">
        <f>Greenleaf[[#This Row],[Unit Price]]*Greenleaf[[#This Row],[Quantity Sold]]</f>
        <v>160</v>
      </c>
      <c r="O405" s="13">
        <f>Greenleaf[[#This Row],[Unit Cost]]*Greenleaf[[#This Row],[Quantity Sold]]</f>
        <v>58.72</v>
      </c>
      <c r="P405" s="13">
        <f>Greenleaf[[#This Row],[ Unit  price per quantity]]-Greenleaf[[#This Row],[ Unit cost per quantity]]</f>
        <v>101.28</v>
      </c>
    </row>
    <row r="406" spans="1:16" x14ac:dyDescent="0.3">
      <c r="A406" t="s">
        <v>1832</v>
      </c>
      <c r="B406" s="5">
        <v>45426</v>
      </c>
      <c r="C406" s="5" t="str">
        <f>TEXT(Greenleaf[[#This Row],[Order Date]],"MMM")</f>
        <v>May</v>
      </c>
      <c r="D406" s="5" t="str">
        <f>TEXT(Greenleaf[[#This Row],[Order Date]],"YYYY")</f>
        <v>2024</v>
      </c>
      <c r="E406" t="s">
        <v>2461</v>
      </c>
      <c r="F406" s="7" t="s">
        <v>1011</v>
      </c>
      <c r="G406" s="9">
        <v>6</v>
      </c>
      <c r="H406" s="11">
        <v>12</v>
      </c>
      <c r="I406" s="13">
        <v>3.84</v>
      </c>
      <c r="J406" t="s">
        <v>1154</v>
      </c>
      <c r="K406" t="s">
        <v>2490</v>
      </c>
      <c r="L406" s="7" t="s">
        <v>1417</v>
      </c>
      <c r="M406" s="7" t="s">
        <v>1421</v>
      </c>
      <c r="N406" s="14">
        <f>Greenleaf[[#This Row],[Unit Price]]*Greenleaf[[#This Row],[Quantity Sold]]</f>
        <v>72</v>
      </c>
      <c r="O406" s="13">
        <f>Greenleaf[[#This Row],[Unit Cost]]*Greenleaf[[#This Row],[Quantity Sold]]</f>
        <v>23.04</v>
      </c>
      <c r="P406" s="13">
        <f>Greenleaf[[#This Row],[ Unit  price per quantity]]-Greenleaf[[#This Row],[ Unit cost per quantity]]</f>
        <v>48.96</v>
      </c>
    </row>
    <row r="407" spans="1:16" x14ac:dyDescent="0.3">
      <c r="A407" t="s">
        <v>1833</v>
      </c>
      <c r="B407" s="5">
        <v>45427</v>
      </c>
      <c r="C407" s="5" t="str">
        <f>TEXT(Greenleaf[[#This Row],[Order Date]],"MMM")</f>
        <v>May</v>
      </c>
      <c r="D407" s="5" t="str">
        <f>TEXT(Greenleaf[[#This Row],[Order Date]],"YYYY")</f>
        <v>2024</v>
      </c>
      <c r="E407" t="s">
        <v>2464</v>
      </c>
      <c r="F407" s="7" t="s">
        <v>1012</v>
      </c>
      <c r="G407" s="9">
        <v>7</v>
      </c>
      <c r="H407" s="11">
        <v>40</v>
      </c>
      <c r="I407" s="13">
        <v>11.74</v>
      </c>
      <c r="J407" t="s">
        <v>1154</v>
      </c>
      <c r="K407" t="s">
        <v>2490</v>
      </c>
      <c r="L407" s="7" t="s">
        <v>1414</v>
      </c>
      <c r="M407" s="7" t="s">
        <v>1422</v>
      </c>
      <c r="N407" s="14">
        <f>Greenleaf[[#This Row],[Unit Price]]*Greenleaf[[#This Row],[Quantity Sold]]</f>
        <v>280</v>
      </c>
      <c r="O407" s="13">
        <f>Greenleaf[[#This Row],[Unit Cost]]*Greenleaf[[#This Row],[Quantity Sold]]</f>
        <v>82.18</v>
      </c>
      <c r="P407" s="13">
        <f>Greenleaf[[#This Row],[ Unit  price per quantity]]-Greenleaf[[#This Row],[ Unit cost per quantity]]</f>
        <v>197.82</v>
      </c>
    </row>
    <row r="408" spans="1:16" x14ac:dyDescent="0.3">
      <c r="A408" t="s">
        <v>1834</v>
      </c>
      <c r="B408" s="5">
        <v>45428</v>
      </c>
      <c r="C408" s="5" t="str">
        <f>TEXT(Greenleaf[[#This Row],[Order Date]],"MMM")</f>
        <v>May</v>
      </c>
      <c r="D408" s="5" t="str">
        <f>TEXT(Greenleaf[[#This Row],[Order Date]],"YYYY")</f>
        <v>2024</v>
      </c>
      <c r="E408" t="s">
        <v>2460</v>
      </c>
      <c r="F408" s="7" t="s">
        <v>1015</v>
      </c>
      <c r="G408" s="9">
        <v>2</v>
      </c>
      <c r="H408" s="11">
        <v>10</v>
      </c>
      <c r="I408" s="13">
        <v>2.6</v>
      </c>
      <c r="J408" t="s">
        <v>1107</v>
      </c>
      <c r="K408" t="s">
        <v>2487</v>
      </c>
      <c r="L408" s="7" t="s">
        <v>1414</v>
      </c>
      <c r="M408" s="7" t="s">
        <v>1422</v>
      </c>
      <c r="N408" s="14">
        <f>Greenleaf[[#This Row],[Unit Price]]*Greenleaf[[#This Row],[Quantity Sold]]</f>
        <v>20</v>
      </c>
      <c r="O408" s="13">
        <f>Greenleaf[[#This Row],[Unit Cost]]*Greenleaf[[#This Row],[Quantity Sold]]</f>
        <v>5.2</v>
      </c>
      <c r="P408" s="13">
        <f>Greenleaf[[#This Row],[ Unit  price per quantity]]-Greenleaf[[#This Row],[ Unit cost per quantity]]</f>
        <v>14.8</v>
      </c>
    </row>
    <row r="409" spans="1:16" x14ac:dyDescent="0.3">
      <c r="A409" t="s">
        <v>1835</v>
      </c>
      <c r="B409" s="5">
        <v>45428</v>
      </c>
      <c r="C409" s="5" t="str">
        <f>TEXT(Greenleaf[[#This Row],[Order Date]],"MMM")</f>
        <v>May</v>
      </c>
      <c r="D409" s="5" t="str">
        <f>TEXT(Greenleaf[[#This Row],[Order Date]],"YYYY")</f>
        <v>2024</v>
      </c>
      <c r="E409" t="s">
        <v>2462</v>
      </c>
      <c r="F409" s="7" t="s">
        <v>1013</v>
      </c>
      <c r="G409" s="9">
        <v>6</v>
      </c>
      <c r="H409" s="11">
        <v>25</v>
      </c>
      <c r="I409" s="13">
        <v>5.69</v>
      </c>
      <c r="J409" t="s">
        <v>1047</v>
      </c>
      <c r="K409" t="s">
        <v>2476</v>
      </c>
      <c r="L409" s="7" t="s">
        <v>1414</v>
      </c>
      <c r="M409" s="7" t="s">
        <v>1422</v>
      </c>
      <c r="N409" s="14">
        <f>Greenleaf[[#This Row],[Unit Price]]*Greenleaf[[#This Row],[Quantity Sold]]</f>
        <v>150</v>
      </c>
      <c r="O409" s="13">
        <f>Greenleaf[[#This Row],[Unit Cost]]*Greenleaf[[#This Row],[Quantity Sold]]</f>
        <v>34.14</v>
      </c>
      <c r="P409" s="13">
        <f>Greenleaf[[#This Row],[ Unit  price per quantity]]-Greenleaf[[#This Row],[ Unit cost per quantity]]</f>
        <v>115.86</v>
      </c>
    </row>
    <row r="410" spans="1:16" x14ac:dyDescent="0.3">
      <c r="A410" t="s">
        <v>1836</v>
      </c>
      <c r="B410" s="5">
        <v>45428</v>
      </c>
      <c r="C410" s="5" t="str">
        <f>TEXT(Greenleaf[[#This Row],[Order Date]],"MMM")</f>
        <v>May</v>
      </c>
      <c r="D410" s="5" t="str">
        <f>TEXT(Greenleaf[[#This Row],[Order Date]],"YYYY")</f>
        <v>2024</v>
      </c>
      <c r="E410" t="s">
        <v>2462</v>
      </c>
      <c r="F410" s="7" t="s">
        <v>1013</v>
      </c>
      <c r="G410" s="9">
        <v>10</v>
      </c>
      <c r="H410" s="11">
        <v>25</v>
      </c>
      <c r="I410" s="13">
        <v>9.11</v>
      </c>
      <c r="J410" t="s">
        <v>1017</v>
      </c>
      <c r="K410" t="s">
        <v>2512</v>
      </c>
      <c r="L410" s="7" t="s">
        <v>1414</v>
      </c>
      <c r="M410" s="7" t="s">
        <v>1420</v>
      </c>
      <c r="N410" s="14">
        <f>Greenleaf[[#This Row],[Unit Price]]*Greenleaf[[#This Row],[Quantity Sold]]</f>
        <v>250</v>
      </c>
      <c r="O410" s="13">
        <f>Greenleaf[[#This Row],[Unit Cost]]*Greenleaf[[#This Row],[Quantity Sold]]</f>
        <v>91.1</v>
      </c>
      <c r="P410" s="13">
        <f>Greenleaf[[#This Row],[ Unit  price per quantity]]-Greenleaf[[#This Row],[ Unit cost per quantity]]</f>
        <v>158.9</v>
      </c>
    </row>
    <row r="411" spans="1:16" x14ac:dyDescent="0.3">
      <c r="A411" t="s">
        <v>1837</v>
      </c>
      <c r="B411" s="5">
        <v>45429</v>
      </c>
      <c r="C411" s="5" t="str">
        <f>TEXT(Greenleaf[[#This Row],[Order Date]],"MMM")</f>
        <v>May</v>
      </c>
      <c r="D411" s="5" t="str">
        <f>TEXT(Greenleaf[[#This Row],[Order Date]],"YYYY")</f>
        <v>2024</v>
      </c>
      <c r="E411" t="s">
        <v>2464</v>
      </c>
      <c r="F411" s="7" t="s">
        <v>1012</v>
      </c>
      <c r="G411" s="9">
        <v>8</v>
      </c>
      <c r="H411" s="11">
        <v>40</v>
      </c>
      <c r="I411" s="13">
        <v>14.14</v>
      </c>
      <c r="J411" t="s">
        <v>1092</v>
      </c>
      <c r="K411" t="s">
        <v>2547</v>
      </c>
      <c r="L411" s="7" t="s">
        <v>1416</v>
      </c>
      <c r="M411" s="7" t="s">
        <v>1419</v>
      </c>
      <c r="N411" s="14">
        <f>Greenleaf[[#This Row],[Unit Price]]*Greenleaf[[#This Row],[Quantity Sold]]</f>
        <v>320</v>
      </c>
      <c r="O411" s="13">
        <f>Greenleaf[[#This Row],[Unit Cost]]*Greenleaf[[#This Row],[Quantity Sold]]</f>
        <v>113.12</v>
      </c>
      <c r="P411" s="13">
        <f>Greenleaf[[#This Row],[ Unit  price per quantity]]-Greenleaf[[#This Row],[ Unit cost per quantity]]</f>
        <v>206.88</v>
      </c>
    </row>
    <row r="412" spans="1:16" x14ac:dyDescent="0.3">
      <c r="A412" t="s">
        <v>1838</v>
      </c>
      <c r="B412" s="5">
        <v>45430</v>
      </c>
      <c r="C412" s="5" t="str">
        <f>TEXT(Greenleaf[[#This Row],[Order Date]],"MMM")</f>
        <v>May</v>
      </c>
      <c r="D412" s="5" t="str">
        <f>TEXT(Greenleaf[[#This Row],[Order Date]],"YYYY")</f>
        <v>2024</v>
      </c>
      <c r="E412" t="s">
        <v>2460</v>
      </c>
      <c r="F412" s="7" t="s">
        <v>1015</v>
      </c>
      <c r="G412" s="9">
        <v>8</v>
      </c>
      <c r="H412" s="11">
        <v>10</v>
      </c>
      <c r="I412" s="13">
        <v>3.2</v>
      </c>
      <c r="J412" t="s">
        <v>1100</v>
      </c>
      <c r="K412" t="s">
        <v>2512</v>
      </c>
      <c r="L412" s="7" t="s">
        <v>1417</v>
      </c>
      <c r="M412" s="7" t="s">
        <v>1424</v>
      </c>
      <c r="N412" s="14">
        <f>Greenleaf[[#This Row],[Unit Price]]*Greenleaf[[#This Row],[Quantity Sold]]</f>
        <v>80</v>
      </c>
      <c r="O412" s="13">
        <f>Greenleaf[[#This Row],[Unit Cost]]*Greenleaf[[#This Row],[Quantity Sold]]</f>
        <v>25.6</v>
      </c>
      <c r="P412" s="13">
        <f>Greenleaf[[#This Row],[ Unit  price per quantity]]-Greenleaf[[#This Row],[ Unit cost per quantity]]</f>
        <v>54.4</v>
      </c>
    </row>
    <row r="413" spans="1:16" x14ac:dyDescent="0.3">
      <c r="A413" t="s">
        <v>1839</v>
      </c>
      <c r="B413" s="5">
        <v>45430</v>
      </c>
      <c r="C413" s="5" t="str">
        <f>TEXT(Greenleaf[[#This Row],[Order Date]],"MMM")</f>
        <v>May</v>
      </c>
      <c r="D413" s="5" t="str">
        <f>TEXT(Greenleaf[[#This Row],[Order Date]],"YYYY")</f>
        <v>2024</v>
      </c>
      <c r="E413" t="s">
        <v>2463</v>
      </c>
      <c r="F413" s="7" t="s">
        <v>1014</v>
      </c>
      <c r="G413" s="9">
        <v>8</v>
      </c>
      <c r="H413" s="11">
        <v>15</v>
      </c>
      <c r="I413" s="13">
        <v>5.1100000000000003</v>
      </c>
      <c r="J413" t="s">
        <v>1163</v>
      </c>
      <c r="K413" t="s">
        <v>2518</v>
      </c>
      <c r="L413" s="7" t="s">
        <v>1416</v>
      </c>
      <c r="M413" s="7" t="s">
        <v>1427</v>
      </c>
      <c r="N413" s="14">
        <f>Greenleaf[[#This Row],[Unit Price]]*Greenleaf[[#This Row],[Quantity Sold]]</f>
        <v>120</v>
      </c>
      <c r="O413" s="13">
        <f>Greenleaf[[#This Row],[Unit Cost]]*Greenleaf[[#This Row],[Quantity Sold]]</f>
        <v>40.880000000000003</v>
      </c>
      <c r="P413" s="13">
        <f>Greenleaf[[#This Row],[ Unit  price per quantity]]-Greenleaf[[#This Row],[ Unit cost per quantity]]</f>
        <v>79.12</v>
      </c>
    </row>
    <row r="414" spans="1:16" x14ac:dyDescent="0.3">
      <c r="A414" t="s">
        <v>1840</v>
      </c>
      <c r="B414" s="5">
        <v>45430</v>
      </c>
      <c r="C414" s="5" t="str">
        <f>TEXT(Greenleaf[[#This Row],[Order Date]],"MMM")</f>
        <v>May</v>
      </c>
      <c r="D414" s="5" t="str">
        <f>TEXT(Greenleaf[[#This Row],[Order Date]],"YYYY")</f>
        <v>2024</v>
      </c>
      <c r="E414" t="s">
        <v>2463</v>
      </c>
      <c r="F414" s="7" t="s">
        <v>1014</v>
      </c>
      <c r="G414" s="9">
        <v>1</v>
      </c>
      <c r="H414" s="11">
        <v>15</v>
      </c>
      <c r="I414" s="13">
        <v>3.13</v>
      </c>
      <c r="J414" t="s">
        <v>1044</v>
      </c>
      <c r="K414" t="s">
        <v>2513</v>
      </c>
      <c r="L414" s="7" t="s">
        <v>1414</v>
      </c>
      <c r="M414" s="7" t="s">
        <v>1422</v>
      </c>
      <c r="N414" s="14">
        <f>Greenleaf[[#This Row],[Unit Price]]*Greenleaf[[#This Row],[Quantity Sold]]</f>
        <v>15</v>
      </c>
      <c r="O414" s="13">
        <f>Greenleaf[[#This Row],[Unit Cost]]*Greenleaf[[#This Row],[Quantity Sold]]</f>
        <v>3.13</v>
      </c>
      <c r="P414" s="13">
        <f>Greenleaf[[#This Row],[ Unit  price per quantity]]-Greenleaf[[#This Row],[ Unit cost per quantity]]</f>
        <v>11.870000000000001</v>
      </c>
    </row>
    <row r="415" spans="1:16" x14ac:dyDescent="0.3">
      <c r="A415" t="s">
        <v>1841</v>
      </c>
      <c r="B415" s="5">
        <v>45430</v>
      </c>
      <c r="C415" s="5" t="str">
        <f>TEXT(Greenleaf[[#This Row],[Order Date]],"MMM")</f>
        <v>May</v>
      </c>
      <c r="D415" s="5" t="str">
        <f>TEXT(Greenleaf[[#This Row],[Order Date]],"YYYY")</f>
        <v>2024</v>
      </c>
      <c r="E415" t="s">
        <v>2462</v>
      </c>
      <c r="F415" s="7" t="s">
        <v>1013</v>
      </c>
      <c r="G415" s="9">
        <v>3</v>
      </c>
      <c r="H415" s="11">
        <v>25</v>
      </c>
      <c r="I415" s="13">
        <v>5.8</v>
      </c>
      <c r="J415" t="s">
        <v>1182</v>
      </c>
      <c r="K415" t="s">
        <v>2580</v>
      </c>
      <c r="L415" s="7" t="s">
        <v>1414</v>
      </c>
      <c r="M415" s="7" t="s">
        <v>1426</v>
      </c>
      <c r="N415" s="14">
        <f>Greenleaf[[#This Row],[Unit Price]]*Greenleaf[[#This Row],[Quantity Sold]]</f>
        <v>75</v>
      </c>
      <c r="O415" s="13">
        <f>Greenleaf[[#This Row],[Unit Cost]]*Greenleaf[[#This Row],[Quantity Sold]]</f>
        <v>17.399999999999999</v>
      </c>
      <c r="P415" s="13">
        <f>Greenleaf[[#This Row],[ Unit  price per quantity]]-Greenleaf[[#This Row],[ Unit cost per quantity]]</f>
        <v>57.6</v>
      </c>
    </row>
    <row r="416" spans="1:16" x14ac:dyDescent="0.3">
      <c r="A416" t="s">
        <v>1842</v>
      </c>
      <c r="B416" s="5">
        <v>45430</v>
      </c>
      <c r="C416" s="5" t="str">
        <f>TEXT(Greenleaf[[#This Row],[Order Date]],"MMM")</f>
        <v>May</v>
      </c>
      <c r="D416" s="5" t="str">
        <f>TEXT(Greenleaf[[#This Row],[Order Date]],"YYYY")</f>
        <v>2024</v>
      </c>
      <c r="E416" t="s">
        <v>2460</v>
      </c>
      <c r="F416" s="7" t="s">
        <v>1015</v>
      </c>
      <c r="G416" s="9">
        <v>10</v>
      </c>
      <c r="H416" s="11">
        <v>10</v>
      </c>
      <c r="I416" s="13">
        <v>3.45</v>
      </c>
      <c r="J416" t="s">
        <v>1207</v>
      </c>
      <c r="K416" t="s">
        <v>2575</v>
      </c>
      <c r="L416" s="7" t="s">
        <v>1414</v>
      </c>
      <c r="M416" s="7" t="s">
        <v>1425</v>
      </c>
      <c r="N416" s="14">
        <f>Greenleaf[[#This Row],[Unit Price]]*Greenleaf[[#This Row],[Quantity Sold]]</f>
        <v>100</v>
      </c>
      <c r="O416" s="13">
        <f>Greenleaf[[#This Row],[Unit Cost]]*Greenleaf[[#This Row],[Quantity Sold]]</f>
        <v>34.5</v>
      </c>
      <c r="P416" s="13">
        <f>Greenleaf[[#This Row],[ Unit  price per quantity]]-Greenleaf[[#This Row],[ Unit cost per quantity]]</f>
        <v>65.5</v>
      </c>
    </row>
    <row r="417" spans="1:16" x14ac:dyDescent="0.3">
      <c r="A417" t="s">
        <v>1843</v>
      </c>
      <c r="B417" s="5">
        <v>45431</v>
      </c>
      <c r="C417" s="5" t="str">
        <f>TEXT(Greenleaf[[#This Row],[Order Date]],"MMM")</f>
        <v>May</v>
      </c>
      <c r="D417" s="5" t="str">
        <f>TEXT(Greenleaf[[#This Row],[Order Date]],"YYYY")</f>
        <v>2024</v>
      </c>
      <c r="E417" t="s">
        <v>2464</v>
      </c>
      <c r="F417" s="7" t="s">
        <v>1012</v>
      </c>
      <c r="G417" s="9">
        <v>8</v>
      </c>
      <c r="H417" s="11">
        <v>40</v>
      </c>
      <c r="I417" s="13">
        <v>11.29</v>
      </c>
      <c r="J417" t="s">
        <v>1035</v>
      </c>
      <c r="K417" t="s">
        <v>2483</v>
      </c>
      <c r="L417" s="7" t="s">
        <v>1415</v>
      </c>
      <c r="M417" s="7" t="s">
        <v>1421</v>
      </c>
      <c r="N417" s="14">
        <f>Greenleaf[[#This Row],[Unit Price]]*Greenleaf[[#This Row],[Quantity Sold]]</f>
        <v>320</v>
      </c>
      <c r="O417" s="13">
        <f>Greenleaf[[#This Row],[Unit Cost]]*Greenleaf[[#This Row],[Quantity Sold]]</f>
        <v>90.32</v>
      </c>
      <c r="P417" s="13">
        <f>Greenleaf[[#This Row],[ Unit  price per quantity]]-Greenleaf[[#This Row],[ Unit cost per quantity]]</f>
        <v>229.68</v>
      </c>
    </row>
    <row r="418" spans="1:16" x14ac:dyDescent="0.3">
      <c r="A418" t="s">
        <v>1844</v>
      </c>
      <c r="B418" s="5">
        <v>45431</v>
      </c>
      <c r="C418" s="5" t="str">
        <f>TEXT(Greenleaf[[#This Row],[Order Date]],"MMM")</f>
        <v>May</v>
      </c>
      <c r="D418" s="5" t="str">
        <f>TEXT(Greenleaf[[#This Row],[Order Date]],"YYYY")</f>
        <v>2024</v>
      </c>
      <c r="E418" t="s">
        <v>2461</v>
      </c>
      <c r="F418" s="7" t="s">
        <v>1011</v>
      </c>
      <c r="G418" s="9">
        <v>6</v>
      </c>
      <c r="H418" s="11">
        <v>12</v>
      </c>
      <c r="I418" s="13">
        <v>3.5</v>
      </c>
      <c r="J418" t="s">
        <v>1022</v>
      </c>
      <c r="K418" t="s">
        <v>2551</v>
      </c>
      <c r="L418" s="7" t="s">
        <v>1414</v>
      </c>
      <c r="M418" s="7" t="s">
        <v>1424</v>
      </c>
      <c r="N418" s="14">
        <f>Greenleaf[[#This Row],[Unit Price]]*Greenleaf[[#This Row],[Quantity Sold]]</f>
        <v>72</v>
      </c>
      <c r="O418" s="13">
        <f>Greenleaf[[#This Row],[Unit Cost]]*Greenleaf[[#This Row],[Quantity Sold]]</f>
        <v>21</v>
      </c>
      <c r="P418" s="13">
        <f>Greenleaf[[#This Row],[ Unit  price per quantity]]-Greenleaf[[#This Row],[ Unit cost per quantity]]</f>
        <v>51</v>
      </c>
    </row>
    <row r="419" spans="1:16" x14ac:dyDescent="0.3">
      <c r="A419" t="s">
        <v>1845</v>
      </c>
      <c r="B419" s="5">
        <v>45431</v>
      </c>
      <c r="C419" s="5" t="str">
        <f>TEXT(Greenleaf[[#This Row],[Order Date]],"MMM")</f>
        <v>May</v>
      </c>
      <c r="D419" s="5" t="str">
        <f>TEXT(Greenleaf[[#This Row],[Order Date]],"YYYY")</f>
        <v>2024</v>
      </c>
      <c r="E419" t="s">
        <v>2463</v>
      </c>
      <c r="F419" s="7" t="s">
        <v>1014</v>
      </c>
      <c r="G419" s="9">
        <v>8</v>
      </c>
      <c r="H419" s="11">
        <v>15</v>
      </c>
      <c r="I419" s="13">
        <v>5.56</v>
      </c>
      <c r="J419" t="s">
        <v>1114</v>
      </c>
      <c r="K419" t="s">
        <v>2520</v>
      </c>
      <c r="L419" s="7" t="s">
        <v>1416</v>
      </c>
      <c r="M419" s="7" t="s">
        <v>1424</v>
      </c>
      <c r="N419" s="14">
        <f>Greenleaf[[#This Row],[Unit Price]]*Greenleaf[[#This Row],[Quantity Sold]]</f>
        <v>120</v>
      </c>
      <c r="O419" s="13">
        <f>Greenleaf[[#This Row],[Unit Cost]]*Greenleaf[[#This Row],[Quantity Sold]]</f>
        <v>44.48</v>
      </c>
      <c r="P419" s="13">
        <f>Greenleaf[[#This Row],[ Unit  price per quantity]]-Greenleaf[[#This Row],[ Unit cost per quantity]]</f>
        <v>75.52000000000001</v>
      </c>
    </row>
    <row r="420" spans="1:16" x14ac:dyDescent="0.3">
      <c r="A420" t="s">
        <v>1846</v>
      </c>
      <c r="B420" s="5">
        <v>45431</v>
      </c>
      <c r="C420" s="5" t="str">
        <f>TEXT(Greenleaf[[#This Row],[Order Date]],"MMM")</f>
        <v>May</v>
      </c>
      <c r="D420" s="5" t="str">
        <f>TEXT(Greenleaf[[#This Row],[Order Date]],"YYYY")</f>
        <v>2024</v>
      </c>
      <c r="E420" t="s">
        <v>2461</v>
      </c>
      <c r="F420" s="7" t="s">
        <v>1011</v>
      </c>
      <c r="G420" s="9">
        <v>3</v>
      </c>
      <c r="H420" s="11">
        <v>12</v>
      </c>
      <c r="I420" s="13">
        <v>3.51</v>
      </c>
      <c r="J420" t="s">
        <v>1109</v>
      </c>
      <c r="K420" t="s">
        <v>2560</v>
      </c>
      <c r="L420" s="7" t="s">
        <v>1414</v>
      </c>
      <c r="M420" s="7" t="s">
        <v>1422</v>
      </c>
      <c r="N420" s="14">
        <f>Greenleaf[[#This Row],[Unit Price]]*Greenleaf[[#This Row],[Quantity Sold]]</f>
        <v>36</v>
      </c>
      <c r="O420" s="13">
        <f>Greenleaf[[#This Row],[Unit Cost]]*Greenleaf[[#This Row],[Quantity Sold]]</f>
        <v>10.53</v>
      </c>
      <c r="P420" s="13">
        <f>Greenleaf[[#This Row],[ Unit  price per quantity]]-Greenleaf[[#This Row],[ Unit cost per quantity]]</f>
        <v>25.47</v>
      </c>
    </row>
    <row r="421" spans="1:16" x14ac:dyDescent="0.3">
      <c r="A421" t="s">
        <v>1847</v>
      </c>
      <c r="B421" s="5">
        <v>45431</v>
      </c>
      <c r="C421" s="5" t="str">
        <f>TEXT(Greenleaf[[#This Row],[Order Date]],"MMM")</f>
        <v>May</v>
      </c>
      <c r="D421" s="5" t="str">
        <f>TEXT(Greenleaf[[#This Row],[Order Date]],"YYYY")</f>
        <v>2024</v>
      </c>
      <c r="E421" t="s">
        <v>2462</v>
      </c>
      <c r="F421" s="7" t="s">
        <v>1013</v>
      </c>
      <c r="G421" s="9">
        <v>6</v>
      </c>
      <c r="H421" s="11">
        <v>25</v>
      </c>
      <c r="I421" s="13">
        <v>6.75</v>
      </c>
      <c r="J421" t="s">
        <v>1066</v>
      </c>
      <c r="K421" t="s">
        <v>2487</v>
      </c>
      <c r="L421" s="7" t="s">
        <v>1416</v>
      </c>
      <c r="M421" s="7" t="s">
        <v>1425</v>
      </c>
      <c r="N421" s="14">
        <f>Greenleaf[[#This Row],[Unit Price]]*Greenleaf[[#This Row],[Quantity Sold]]</f>
        <v>150</v>
      </c>
      <c r="O421" s="13">
        <f>Greenleaf[[#This Row],[Unit Cost]]*Greenleaf[[#This Row],[Quantity Sold]]</f>
        <v>40.5</v>
      </c>
      <c r="P421" s="13">
        <f>Greenleaf[[#This Row],[ Unit  price per quantity]]-Greenleaf[[#This Row],[ Unit cost per quantity]]</f>
        <v>109.5</v>
      </c>
    </row>
    <row r="422" spans="1:16" x14ac:dyDescent="0.3">
      <c r="A422" t="s">
        <v>1848</v>
      </c>
      <c r="B422" s="5">
        <v>45432</v>
      </c>
      <c r="C422" s="5" t="str">
        <f>TEXT(Greenleaf[[#This Row],[Order Date]],"MMM")</f>
        <v>May</v>
      </c>
      <c r="D422" s="5" t="str">
        <f>TEXT(Greenleaf[[#This Row],[Order Date]],"YYYY")</f>
        <v>2024</v>
      </c>
      <c r="E422" t="s">
        <v>2461</v>
      </c>
      <c r="F422" s="7" t="s">
        <v>1011</v>
      </c>
      <c r="G422" s="9">
        <v>1</v>
      </c>
      <c r="H422" s="11">
        <v>12</v>
      </c>
      <c r="I422" s="13">
        <v>4</v>
      </c>
      <c r="J422" t="s">
        <v>1159</v>
      </c>
      <c r="K422" t="s">
        <v>2480</v>
      </c>
      <c r="L422" s="7" t="s">
        <v>1416</v>
      </c>
      <c r="M422" s="7" t="s">
        <v>1425</v>
      </c>
      <c r="N422" s="14">
        <f>Greenleaf[[#This Row],[Unit Price]]*Greenleaf[[#This Row],[Quantity Sold]]</f>
        <v>12</v>
      </c>
      <c r="O422" s="13">
        <f>Greenleaf[[#This Row],[Unit Cost]]*Greenleaf[[#This Row],[Quantity Sold]]</f>
        <v>4</v>
      </c>
      <c r="P422" s="13">
        <f>Greenleaf[[#This Row],[ Unit  price per quantity]]-Greenleaf[[#This Row],[ Unit cost per quantity]]</f>
        <v>8</v>
      </c>
    </row>
    <row r="423" spans="1:16" x14ac:dyDescent="0.3">
      <c r="A423" t="s">
        <v>1849</v>
      </c>
      <c r="B423" s="5">
        <v>45433</v>
      </c>
      <c r="C423" s="5" t="str">
        <f>TEXT(Greenleaf[[#This Row],[Order Date]],"MMM")</f>
        <v>May</v>
      </c>
      <c r="D423" s="5" t="str">
        <f>TEXT(Greenleaf[[#This Row],[Order Date]],"YYYY")</f>
        <v>2024</v>
      </c>
      <c r="E423" t="s">
        <v>2464</v>
      </c>
      <c r="F423" s="7" t="s">
        <v>1012</v>
      </c>
      <c r="G423" s="9">
        <v>7</v>
      </c>
      <c r="H423" s="11">
        <v>40</v>
      </c>
      <c r="I423" s="13">
        <v>14.84</v>
      </c>
      <c r="J423" t="s">
        <v>1049</v>
      </c>
      <c r="K423" t="s">
        <v>2546</v>
      </c>
      <c r="L423" s="7" t="s">
        <v>1414</v>
      </c>
      <c r="M423" s="7" t="s">
        <v>1421</v>
      </c>
      <c r="N423" s="14">
        <f>Greenleaf[[#This Row],[Unit Price]]*Greenleaf[[#This Row],[Quantity Sold]]</f>
        <v>280</v>
      </c>
      <c r="O423" s="13">
        <f>Greenleaf[[#This Row],[Unit Cost]]*Greenleaf[[#This Row],[Quantity Sold]]</f>
        <v>103.88</v>
      </c>
      <c r="P423" s="13">
        <f>Greenleaf[[#This Row],[ Unit  price per quantity]]-Greenleaf[[#This Row],[ Unit cost per quantity]]</f>
        <v>176.12</v>
      </c>
    </row>
    <row r="424" spans="1:16" x14ac:dyDescent="0.3">
      <c r="A424" t="s">
        <v>1850</v>
      </c>
      <c r="B424" s="5">
        <v>45433</v>
      </c>
      <c r="C424" s="5" t="str">
        <f>TEXT(Greenleaf[[#This Row],[Order Date]],"MMM")</f>
        <v>May</v>
      </c>
      <c r="D424" s="5" t="str">
        <f>TEXT(Greenleaf[[#This Row],[Order Date]],"YYYY")</f>
        <v>2024</v>
      </c>
      <c r="E424" t="s">
        <v>2464</v>
      </c>
      <c r="F424" s="7" t="s">
        <v>1012</v>
      </c>
      <c r="G424" s="9">
        <v>5</v>
      </c>
      <c r="H424" s="11">
        <v>40</v>
      </c>
      <c r="I424" s="13">
        <v>10.58</v>
      </c>
      <c r="J424" t="s">
        <v>1131</v>
      </c>
      <c r="K424" t="s">
        <v>2479</v>
      </c>
      <c r="L424" s="7" t="s">
        <v>1414</v>
      </c>
      <c r="M424" s="7" t="s">
        <v>1422</v>
      </c>
      <c r="N424" s="14">
        <f>Greenleaf[[#This Row],[Unit Price]]*Greenleaf[[#This Row],[Quantity Sold]]</f>
        <v>200</v>
      </c>
      <c r="O424" s="13">
        <f>Greenleaf[[#This Row],[Unit Cost]]*Greenleaf[[#This Row],[Quantity Sold]]</f>
        <v>52.9</v>
      </c>
      <c r="P424" s="13">
        <f>Greenleaf[[#This Row],[ Unit  price per quantity]]-Greenleaf[[#This Row],[ Unit cost per quantity]]</f>
        <v>147.1</v>
      </c>
    </row>
    <row r="425" spans="1:16" x14ac:dyDescent="0.3">
      <c r="A425" t="s">
        <v>1851</v>
      </c>
      <c r="B425" s="5">
        <v>45433</v>
      </c>
      <c r="C425" s="5" t="str">
        <f>TEXT(Greenleaf[[#This Row],[Order Date]],"MMM")</f>
        <v>May</v>
      </c>
      <c r="D425" s="5" t="str">
        <f>TEXT(Greenleaf[[#This Row],[Order Date]],"YYYY")</f>
        <v>2024</v>
      </c>
      <c r="E425" t="s">
        <v>2463</v>
      </c>
      <c r="F425" s="7" t="s">
        <v>1014</v>
      </c>
      <c r="G425" s="9">
        <v>9</v>
      </c>
      <c r="H425" s="11">
        <v>15</v>
      </c>
      <c r="I425" s="13">
        <v>5.77</v>
      </c>
      <c r="J425" t="s">
        <v>1114</v>
      </c>
      <c r="K425" t="s">
        <v>2520</v>
      </c>
      <c r="L425" s="7" t="s">
        <v>1414</v>
      </c>
      <c r="M425" s="7" t="s">
        <v>1418</v>
      </c>
      <c r="N425" s="14">
        <f>Greenleaf[[#This Row],[Unit Price]]*Greenleaf[[#This Row],[Quantity Sold]]</f>
        <v>135</v>
      </c>
      <c r="O425" s="13">
        <f>Greenleaf[[#This Row],[Unit Cost]]*Greenleaf[[#This Row],[Quantity Sold]]</f>
        <v>51.929999999999993</v>
      </c>
      <c r="P425" s="13">
        <f>Greenleaf[[#This Row],[ Unit  price per quantity]]-Greenleaf[[#This Row],[ Unit cost per quantity]]</f>
        <v>83.070000000000007</v>
      </c>
    </row>
    <row r="426" spans="1:16" x14ac:dyDescent="0.3">
      <c r="A426" t="s">
        <v>1852</v>
      </c>
      <c r="B426" s="5">
        <v>45434</v>
      </c>
      <c r="C426" s="5" t="str">
        <f>TEXT(Greenleaf[[#This Row],[Order Date]],"MMM")</f>
        <v>May</v>
      </c>
      <c r="D426" s="5" t="str">
        <f>TEXT(Greenleaf[[#This Row],[Order Date]],"YYYY")</f>
        <v>2024</v>
      </c>
      <c r="E426" t="s">
        <v>2463</v>
      </c>
      <c r="F426" s="7" t="s">
        <v>1014</v>
      </c>
      <c r="G426" s="9">
        <v>5</v>
      </c>
      <c r="H426" s="11">
        <v>15</v>
      </c>
      <c r="I426" s="13">
        <v>5.92</v>
      </c>
      <c r="J426" t="s">
        <v>1102</v>
      </c>
      <c r="K426" t="s">
        <v>2564</v>
      </c>
      <c r="L426" s="7" t="s">
        <v>1414</v>
      </c>
      <c r="M426" s="7" t="s">
        <v>1426</v>
      </c>
      <c r="N426" s="14">
        <f>Greenleaf[[#This Row],[Unit Price]]*Greenleaf[[#This Row],[Quantity Sold]]</f>
        <v>75</v>
      </c>
      <c r="O426" s="13">
        <f>Greenleaf[[#This Row],[Unit Cost]]*Greenleaf[[#This Row],[Quantity Sold]]</f>
        <v>29.6</v>
      </c>
      <c r="P426" s="13">
        <f>Greenleaf[[#This Row],[ Unit  price per quantity]]-Greenleaf[[#This Row],[ Unit cost per quantity]]</f>
        <v>45.4</v>
      </c>
    </row>
    <row r="427" spans="1:16" x14ac:dyDescent="0.3">
      <c r="A427" t="s">
        <v>1853</v>
      </c>
      <c r="B427" s="5">
        <v>45435</v>
      </c>
      <c r="C427" s="5" t="str">
        <f>TEXT(Greenleaf[[#This Row],[Order Date]],"MMM")</f>
        <v>May</v>
      </c>
      <c r="D427" s="5" t="str">
        <f>TEXT(Greenleaf[[#This Row],[Order Date]],"YYYY")</f>
        <v>2024</v>
      </c>
      <c r="E427" t="s">
        <v>2464</v>
      </c>
      <c r="F427" s="7" t="s">
        <v>1012</v>
      </c>
      <c r="G427" s="9">
        <v>9</v>
      </c>
      <c r="H427" s="11">
        <v>40</v>
      </c>
      <c r="I427" s="13">
        <v>10.53</v>
      </c>
      <c r="J427" t="s">
        <v>1055</v>
      </c>
      <c r="K427" t="s">
        <v>2553</v>
      </c>
      <c r="L427" s="7" t="s">
        <v>1416</v>
      </c>
      <c r="M427" s="7" t="s">
        <v>1418</v>
      </c>
      <c r="N427" s="14">
        <f>Greenleaf[[#This Row],[Unit Price]]*Greenleaf[[#This Row],[Quantity Sold]]</f>
        <v>360</v>
      </c>
      <c r="O427" s="13">
        <f>Greenleaf[[#This Row],[Unit Cost]]*Greenleaf[[#This Row],[Quantity Sold]]</f>
        <v>94.77</v>
      </c>
      <c r="P427" s="13">
        <f>Greenleaf[[#This Row],[ Unit  price per quantity]]-Greenleaf[[#This Row],[ Unit cost per quantity]]</f>
        <v>265.23</v>
      </c>
    </row>
    <row r="428" spans="1:16" x14ac:dyDescent="0.3">
      <c r="A428" t="s">
        <v>1854</v>
      </c>
      <c r="B428" s="5">
        <v>45435</v>
      </c>
      <c r="C428" s="5" t="str">
        <f>TEXT(Greenleaf[[#This Row],[Order Date]],"MMM")</f>
        <v>May</v>
      </c>
      <c r="D428" s="5" t="str">
        <f>TEXT(Greenleaf[[#This Row],[Order Date]],"YYYY")</f>
        <v>2024</v>
      </c>
      <c r="E428" t="s">
        <v>2463</v>
      </c>
      <c r="F428" s="7" t="s">
        <v>1014</v>
      </c>
      <c r="G428" s="9">
        <v>10</v>
      </c>
      <c r="H428" s="11">
        <v>15</v>
      </c>
      <c r="I428" s="13">
        <v>3.43</v>
      </c>
      <c r="J428" t="s">
        <v>1145</v>
      </c>
      <c r="K428" t="s">
        <v>2581</v>
      </c>
      <c r="L428" s="7" t="s">
        <v>1414</v>
      </c>
      <c r="M428" s="7" t="s">
        <v>1422</v>
      </c>
      <c r="N428" s="14">
        <f>Greenleaf[[#This Row],[Unit Price]]*Greenleaf[[#This Row],[Quantity Sold]]</f>
        <v>150</v>
      </c>
      <c r="O428" s="13">
        <f>Greenleaf[[#This Row],[Unit Cost]]*Greenleaf[[#This Row],[Quantity Sold]]</f>
        <v>34.300000000000004</v>
      </c>
      <c r="P428" s="13">
        <f>Greenleaf[[#This Row],[ Unit  price per quantity]]-Greenleaf[[#This Row],[ Unit cost per quantity]]</f>
        <v>115.69999999999999</v>
      </c>
    </row>
    <row r="429" spans="1:16" x14ac:dyDescent="0.3">
      <c r="A429" t="s">
        <v>1855</v>
      </c>
      <c r="B429" s="5">
        <v>45435</v>
      </c>
      <c r="C429" s="5" t="str">
        <f>TEXT(Greenleaf[[#This Row],[Order Date]],"MMM")</f>
        <v>May</v>
      </c>
      <c r="D429" s="5" t="str">
        <f>TEXT(Greenleaf[[#This Row],[Order Date]],"YYYY")</f>
        <v>2024</v>
      </c>
      <c r="E429" t="s">
        <v>2464</v>
      </c>
      <c r="F429" s="7" t="s">
        <v>1012</v>
      </c>
      <c r="G429" s="9">
        <v>1</v>
      </c>
      <c r="H429" s="11">
        <v>40</v>
      </c>
      <c r="I429" s="13">
        <v>12.59</v>
      </c>
      <c r="J429" t="s">
        <v>1097</v>
      </c>
      <c r="K429" t="s">
        <v>2557</v>
      </c>
      <c r="L429" s="7" t="s">
        <v>1414</v>
      </c>
      <c r="M429" s="7" t="s">
        <v>1425</v>
      </c>
      <c r="N429" s="14">
        <f>Greenleaf[[#This Row],[Unit Price]]*Greenleaf[[#This Row],[Quantity Sold]]</f>
        <v>40</v>
      </c>
      <c r="O429" s="13">
        <f>Greenleaf[[#This Row],[Unit Cost]]*Greenleaf[[#This Row],[Quantity Sold]]</f>
        <v>12.59</v>
      </c>
      <c r="P429" s="13">
        <f>Greenleaf[[#This Row],[ Unit  price per quantity]]-Greenleaf[[#This Row],[ Unit cost per quantity]]</f>
        <v>27.41</v>
      </c>
    </row>
    <row r="430" spans="1:16" x14ac:dyDescent="0.3">
      <c r="A430" t="s">
        <v>1856</v>
      </c>
      <c r="B430" s="5">
        <v>45435</v>
      </c>
      <c r="C430" s="5" t="str">
        <f>TEXT(Greenleaf[[#This Row],[Order Date]],"MMM")</f>
        <v>May</v>
      </c>
      <c r="D430" s="5" t="str">
        <f>TEXT(Greenleaf[[#This Row],[Order Date]],"YYYY")</f>
        <v>2024</v>
      </c>
      <c r="E430" t="s">
        <v>2461</v>
      </c>
      <c r="F430" s="7" t="s">
        <v>1011</v>
      </c>
      <c r="G430" s="9">
        <v>3</v>
      </c>
      <c r="H430" s="11">
        <v>12</v>
      </c>
      <c r="I430" s="13">
        <v>3.18</v>
      </c>
      <c r="J430" t="s">
        <v>1122</v>
      </c>
      <c r="K430" t="s">
        <v>2531</v>
      </c>
      <c r="L430" s="7" t="s">
        <v>1414</v>
      </c>
      <c r="M430" s="7" t="s">
        <v>1423</v>
      </c>
      <c r="N430" s="14">
        <f>Greenleaf[[#This Row],[Unit Price]]*Greenleaf[[#This Row],[Quantity Sold]]</f>
        <v>36</v>
      </c>
      <c r="O430" s="13">
        <f>Greenleaf[[#This Row],[Unit Cost]]*Greenleaf[[#This Row],[Quantity Sold]]</f>
        <v>9.5400000000000009</v>
      </c>
      <c r="P430" s="13">
        <f>Greenleaf[[#This Row],[ Unit  price per quantity]]-Greenleaf[[#This Row],[ Unit cost per quantity]]</f>
        <v>26.46</v>
      </c>
    </row>
    <row r="431" spans="1:16" x14ac:dyDescent="0.3">
      <c r="A431" t="s">
        <v>1857</v>
      </c>
      <c r="B431" s="5">
        <v>45435</v>
      </c>
      <c r="C431" s="5" t="str">
        <f>TEXT(Greenleaf[[#This Row],[Order Date]],"MMM")</f>
        <v>May</v>
      </c>
      <c r="D431" s="5" t="str">
        <f>TEXT(Greenleaf[[#This Row],[Order Date]],"YYYY")</f>
        <v>2024</v>
      </c>
      <c r="E431" t="s">
        <v>2464</v>
      </c>
      <c r="F431" s="7" t="s">
        <v>1012</v>
      </c>
      <c r="G431" s="9">
        <v>9</v>
      </c>
      <c r="H431" s="11">
        <v>40</v>
      </c>
      <c r="I431" s="13">
        <v>8.0399999999999991</v>
      </c>
      <c r="J431" t="s">
        <v>1202</v>
      </c>
      <c r="K431" t="s">
        <v>2565</v>
      </c>
      <c r="L431" s="7" t="s">
        <v>1415</v>
      </c>
      <c r="M431" s="7" t="s">
        <v>1421</v>
      </c>
      <c r="N431" s="14">
        <f>Greenleaf[[#This Row],[Unit Price]]*Greenleaf[[#This Row],[Quantity Sold]]</f>
        <v>360</v>
      </c>
      <c r="O431" s="13">
        <f>Greenleaf[[#This Row],[Unit Cost]]*Greenleaf[[#This Row],[Quantity Sold]]</f>
        <v>72.359999999999985</v>
      </c>
      <c r="P431" s="13">
        <f>Greenleaf[[#This Row],[ Unit  price per quantity]]-Greenleaf[[#This Row],[ Unit cost per quantity]]</f>
        <v>287.64</v>
      </c>
    </row>
    <row r="432" spans="1:16" x14ac:dyDescent="0.3">
      <c r="A432" t="s">
        <v>1858</v>
      </c>
      <c r="B432" s="5">
        <v>45436</v>
      </c>
      <c r="C432" s="5" t="str">
        <f>TEXT(Greenleaf[[#This Row],[Order Date]],"MMM")</f>
        <v>May</v>
      </c>
      <c r="D432" s="5" t="str">
        <f>TEXT(Greenleaf[[#This Row],[Order Date]],"YYYY")</f>
        <v>2024</v>
      </c>
      <c r="E432" t="s">
        <v>2462</v>
      </c>
      <c r="F432" s="7" t="s">
        <v>1013</v>
      </c>
      <c r="G432" s="9">
        <v>6</v>
      </c>
      <c r="H432" s="11">
        <v>25</v>
      </c>
      <c r="I432" s="13">
        <v>6.37</v>
      </c>
      <c r="J432" t="s">
        <v>1134</v>
      </c>
      <c r="K432" t="s">
        <v>2477</v>
      </c>
      <c r="L432" s="7" t="s">
        <v>1416</v>
      </c>
      <c r="M432" s="7" t="s">
        <v>1420</v>
      </c>
      <c r="N432" s="14">
        <f>Greenleaf[[#This Row],[Unit Price]]*Greenleaf[[#This Row],[Quantity Sold]]</f>
        <v>150</v>
      </c>
      <c r="O432" s="13">
        <f>Greenleaf[[#This Row],[Unit Cost]]*Greenleaf[[#This Row],[Quantity Sold]]</f>
        <v>38.22</v>
      </c>
      <c r="P432" s="13">
        <f>Greenleaf[[#This Row],[ Unit  price per quantity]]-Greenleaf[[#This Row],[ Unit cost per quantity]]</f>
        <v>111.78</v>
      </c>
    </row>
    <row r="433" spans="1:16" x14ac:dyDescent="0.3">
      <c r="A433" t="s">
        <v>1859</v>
      </c>
      <c r="B433" s="5">
        <v>45436</v>
      </c>
      <c r="C433" s="5" t="str">
        <f>TEXT(Greenleaf[[#This Row],[Order Date]],"MMM")</f>
        <v>May</v>
      </c>
      <c r="D433" s="5" t="str">
        <f>TEXT(Greenleaf[[#This Row],[Order Date]],"YYYY")</f>
        <v>2024</v>
      </c>
      <c r="E433" t="s">
        <v>2462</v>
      </c>
      <c r="F433" s="7" t="s">
        <v>1013</v>
      </c>
      <c r="G433" s="9">
        <v>2</v>
      </c>
      <c r="H433" s="11">
        <v>25</v>
      </c>
      <c r="I433" s="13">
        <v>9.68</v>
      </c>
      <c r="J433" t="s">
        <v>1207</v>
      </c>
      <c r="K433" t="s">
        <v>2575</v>
      </c>
      <c r="L433" s="7" t="s">
        <v>1416</v>
      </c>
      <c r="M433" s="7" t="s">
        <v>1423</v>
      </c>
      <c r="N433" s="14">
        <f>Greenleaf[[#This Row],[Unit Price]]*Greenleaf[[#This Row],[Quantity Sold]]</f>
        <v>50</v>
      </c>
      <c r="O433" s="13">
        <f>Greenleaf[[#This Row],[Unit Cost]]*Greenleaf[[#This Row],[Quantity Sold]]</f>
        <v>19.36</v>
      </c>
      <c r="P433" s="13">
        <f>Greenleaf[[#This Row],[ Unit  price per quantity]]-Greenleaf[[#This Row],[ Unit cost per quantity]]</f>
        <v>30.64</v>
      </c>
    </row>
    <row r="434" spans="1:16" x14ac:dyDescent="0.3">
      <c r="A434" t="s">
        <v>1860</v>
      </c>
      <c r="B434" s="5">
        <v>45437</v>
      </c>
      <c r="C434" s="5" t="str">
        <f>TEXT(Greenleaf[[#This Row],[Order Date]],"MMM")</f>
        <v>May</v>
      </c>
      <c r="D434" s="5" t="str">
        <f>TEXT(Greenleaf[[#This Row],[Order Date]],"YYYY")</f>
        <v>2024</v>
      </c>
      <c r="E434" t="s">
        <v>2462</v>
      </c>
      <c r="F434" s="7" t="s">
        <v>1013</v>
      </c>
      <c r="G434" s="9">
        <v>4</v>
      </c>
      <c r="H434" s="11">
        <v>25</v>
      </c>
      <c r="I434" s="13">
        <v>6.63</v>
      </c>
      <c r="J434" t="s">
        <v>1088</v>
      </c>
      <c r="K434" t="s">
        <v>2578</v>
      </c>
      <c r="L434" s="7" t="s">
        <v>1416</v>
      </c>
      <c r="M434" s="7" t="s">
        <v>1422</v>
      </c>
      <c r="N434" s="14">
        <f>Greenleaf[[#This Row],[Unit Price]]*Greenleaf[[#This Row],[Quantity Sold]]</f>
        <v>100</v>
      </c>
      <c r="O434" s="13">
        <f>Greenleaf[[#This Row],[Unit Cost]]*Greenleaf[[#This Row],[Quantity Sold]]</f>
        <v>26.52</v>
      </c>
      <c r="P434" s="13">
        <f>Greenleaf[[#This Row],[ Unit  price per quantity]]-Greenleaf[[#This Row],[ Unit cost per quantity]]</f>
        <v>73.48</v>
      </c>
    </row>
    <row r="435" spans="1:16" x14ac:dyDescent="0.3">
      <c r="A435" t="s">
        <v>1861</v>
      </c>
      <c r="B435" s="5">
        <v>45437</v>
      </c>
      <c r="C435" s="5" t="str">
        <f>TEXT(Greenleaf[[#This Row],[Order Date]],"MMM")</f>
        <v>May</v>
      </c>
      <c r="D435" s="5" t="str">
        <f>TEXT(Greenleaf[[#This Row],[Order Date]],"YYYY")</f>
        <v>2024</v>
      </c>
      <c r="E435" t="s">
        <v>2463</v>
      </c>
      <c r="F435" s="7" t="s">
        <v>1014</v>
      </c>
      <c r="G435" s="9">
        <v>5</v>
      </c>
      <c r="H435" s="11">
        <v>15</v>
      </c>
      <c r="I435" s="13">
        <v>5.99</v>
      </c>
      <c r="J435" t="s">
        <v>1072</v>
      </c>
      <c r="K435" t="s">
        <v>2571</v>
      </c>
      <c r="L435" s="7" t="s">
        <v>1414</v>
      </c>
      <c r="M435" s="7" t="s">
        <v>1424</v>
      </c>
      <c r="N435" s="14">
        <f>Greenleaf[[#This Row],[Unit Price]]*Greenleaf[[#This Row],[Quantity Sold]]</f>
        <v>75</v>
      </c>
      <c r="O435" s="13">
        <f>Greenleaf[[#This Row],[Unit Cost]]*Greenleaf[[#This Row],[Quantity Sold]]</f>
        <v>29.950000000000003</v>
      </c>
      <c r="P435" s="13">
        <f>Greenleaf[[#This Row],[ Unit  price per quantity]]-Greenleaf[[#This Row],[ Unit cost per quantity]]</f>
        <v>45.05</v>
      </c>
    </row>
    <row r="436" spans="1:16" x14ac:dyDescent="0.3">
      <c r="A436" t="s">
        <v>1862</v>
      </c>
      <c r="B436" s="5">
        <v>45437</v>
      </c>
      <c r="C436" s="5" t="str">
        <f>TEXT(Greenleaf[[#This Row],[Order Date]],"MMM")</f>
        <v>May</v>
      </c>
      <c r="D436" s="5" t="str">
        <f>TEXT(Greenleaf[[#This Row],[Order Date]],"YYYY")</f>
        <v>2024</v>
      </c>
      <c r="E436" t="s">
        <v>2463</v>
      </c>
      <c r="F436" s="7" t="s">
        <v>1014</v>
      </c>
      <c r="G436" s="9">
        <v>8</v>
      </c>
      <c r="H436" s="11">
        <v>15</v>
      </c>
      <c r="I436" s="13">
        <v>4.1100000000000003</v>
      </c>
      <c r="J436" t="s">
        <v>1166</v>
      </c>
      <c r="K436" t="s">
        <v>2496</v>
      </c>
      <c r="L436" s="7" t="s">
        <v>1417</v>
      </c>
      <c r="M436" s="7" t="s">
        <v>1418</v>
      </c>
      <c r="N436" s="14">
        <f>Greenleaf[[#This Row],[Unit Price]]*Greenleaf[[#This Row],[Quantity Sold]]</f>
        <v>120</v>
      </c>
      <c r="O436" s="13">
        <f>Greenleaf[[#This Row],[Unit Cost]]*Greenleaf[[#This Row],[Quantity Sold]]</f>
        <v>32.880000000000003</v>
      </c>
      <c r="P436" s="13">
        <f>Greenleaf[[#This Row],[ Unit  price per quantity]]-Greenleaf[[#This Row],[ Unit cost per quantity]]</f>
        <v>87.12</v>
      </c>
    </row>
    <row r="437" spans="1:16" x14ac:dyDescent="0.3">
      <c r="A437" t="s">
        <v>1863</v>
      </c>
      <c r="B437" s="5">
        <v>45438</v>
      </c>
      <c r="C437" s="5" t="str">
        <f>TEXT(Greenleaf[[#This Row],[Order Date]],"MMM")</f>
        <v>May</v>
      </c>
      <c r="D437" s="5" t="str">
        <f>TEXT(Greenleaf[[#This Row],[Order Date]],"YYYY")</f>
        <v>2024</v>
      </c>
      <c r="E437" t="s">
        <v>2460</v>
      </c>
      <c r="F437" s="7" t="s">
        <v>1015</v>
      </c>
      <c r="G437" s="9">
        <v>1</v>
      </c>
      <c r="H437" s="11">
        <v>10</v>
      </c>
      <c r="I437" s="13">
        <v>2.81</v>
      </c>
      <c r="J437" t="s">
        <v>1095</v>
      </c>
      <c r="K437" t="s">
        <v>2524</v>
      </c>
      <c r="L437" s="7" t="s">
        <v>1414</v>
      </c>
      <c r="M437" s="7" t="s">
        <v>1418</v>
      </c>
      <c r="N437" s="14">
        <f>Greenleaf[[#This Row],[Unit Price]]*Greenleaf[[#This Row],[Quantity Sold]]</f>
        <v>10</v>
      </c>
      <c r="O437" s="13">
        <f>Greenleaf[[#This Row],[Unit Cost]]*Greenleaf[[#This Row],[Quantity Sold]]</f>
        <v>2.81</v>
      </c>
      <c r="P437" s="13">
        <f>Greenleaf[[#This Row],[ Unit  price per quantity]]-Greenleaf[[#This Row],[ Unit cost per quantity]]</f>
        <v>7.1899999999999995</v>
      </c>
    </row>
    <row r="438" spans="1:16" x14ac:dyDescent="0.3">
      <c r="A438" t="s">
        <v>1864</v>
      </c>
      <c r="B438" s="5">
        <v>45439</v>
      </c>
      <c r="C438" s="5" t="str">
        <f>TEXT(Greenleaf[[#This Row],[Order Date]],"MMM")</f>
        <v>May</v>
      </c>
      <c r="D438" s="5" t="str">
        <f>TEXT(Greenleaf[[#This Row],[Order Date]],"YYYY")</f>
        <v>2024</v>
      </c>
      <c r="E438" t="s">
        <v>2464</v>
      </c>
      <c r="F438" s="7" t="s">
        <v>1012</v>
      </c>
      <c r="G438" s="9">
        <v>5</v>
      </c>
      <c r="H438" s="11">
        <v>40</v>
      </c>
      <c r="I438" s="13">
        <v>9.7200000000000006</v>
      </c>
      <c r="J438" t="s">
        <v>1161</v>
      </c>
      <c r="K438" t="s">
        <v>2515</v>
      </c>
      <c r="L438" s="7" t="s">
        <v>1415</v>
      </c>
      <c r="M438" s="7" t="s">
        <v>1421</v>
      </c>
      <c r="N438" s="14">
        <f>Greenleaf[[#This Row],[Unit Price]]*Greenleaf[[#This Row],[Quantity Sold]]</f>
        <v>200</v>
      </c>
      <c r="O438" s="13">
        <f>Greenleaf[[#This Row],[Unit Cost]]*Greenleaf[[#This Row],[Quantity Sold]]</f>
        <v>48.6</v>
      </c>
      <c r="P438" s="13">
        <f>Greenleaf[[#This Row],[ Unit  price per quantity]]-Greenleaf[[#This Row],[ Unit cost per quantity]]</f>
        <v>151.4</v>
      </c>
    </row>
    <row r="439" spans="1:16" x14ac:dyDescent="0.3">
      <c r="A439" t="s">
        <v>1865</v>
      </c>
      <c r="B439" s="5">
        <v>45439</v>
      </c>
      <c r="C439" s="5" t="str">
        <f>TEXT(Greenleaf[[#This Row],[Order Date]],"MMM")</f>
        <v>May</v>
      </c>
      <c r="D439" s="5" t="str">
        <f>TEXT(Greenleaf[[#This Row],[Order Date]],"YYYY")</f>
        <v>2024</v>
      </c>
      <c r="E439" t="s">
        <v>2461</v>
      </c>
      <c r="F439" s="7" t="s">
        <v>1011</v>
      </c>
      <c r="G439" s="9">
        <v>8</v>
      </c>
      <c r="H439" s="11">
        <v>12</v>
      </c>
      <c r="I439" s="13">
        <v>4.46</v>
      </c>
      <c r="J439" t="s">
        <v>1190</v>
      </c>
      <c r="K439" t="s">
        <v>2511</v>
      </c>
      <c r="L439" s="7" t="s">
        <v>1415</v>
      </c>
      <c r="M439" s="7" t="s">
        <v>1427</v>
      </c>
      <c r="N439" s="14">
        <f>Greenleaf[[#This Row],[Unit Price]]*Greenleaf[[#This Row],[Quantity Sold]]</f>
        <v>96</v>
      </c>
      <c r="O439" s="13">
        <f>Greenleaf[[#This Row],[Unit Cost]]*Greenleaf[[#This Row],[Quantity Sold]]</f>
        <v>35.68</v>
      </c>
      <c r="P439" s="13">
        <f>Greenleaf[[#This Row],[ Unit  price per quantity]]-Greenleaf[[#This Row],[ Unit cost per quantity]]</f>
        <v>60.32</v>
      </c>
    </row>
    <row r="440" spans="1:16" x14ac:dyDescent="0.3">
      <c r="A440" t="s">
        <v>1866</v>
      </c>
      <c r="B440" s="5">
        <v>45440</v>
      </c>
      <c r="C440" s="5" t="str">
        <f>TEXT(Greenleaf[[#This Row],[Order Date]],"MMM")</f>
        <v>May</v>
      </c>
      <c r="D440" s="5" t="str">
        <f>TEXT(Greenleaf[[#This Row],[Order Date]],"YYYY")</f>
        <v>2024</v>
      </c>
      <c r="E440" t="s">
        <v>2462</v>
      </c>
      <c r="F440" s="7" t="s">
        <v>1013</v>
      </c>
      <c r="G440" s="9">
        <v>5</v>
      </c>
      <c r="H440" s="11">
        <v>25</v>
      </c>
      <c r="I440" s="13">
        <v>7.88</v>
      </c>
      <c r="J440" t="s">
        <v>1131</v>
      </c>
      <c r="K440" t="s">
        <v>2479</v>
      </c>
      <c r="L440" s="7" t="s">
        <v>1414</v>
      </c>
      <c r="M440" s="7" t="s">
        <v>1421</v>
      </c>
      <c r="N440" s="14">
        <f>Greenleaf[[#This Row],[Unit Price]]*Greenleaf[[#This Row],[Quantity Sold]]</f>
        <v>125</v>
      </c>
      <c r="O440" s="13">
        <f>Greenleaf[[#This Row],[Unit Cost]]*Greenleaf[[#This Row],[Quantity Sold]]</f>
        <v>39.4</v>
      </c>
      <c r="P440" s="13">
        <f>Greenleaf[[#This Row],[ Unit  price per quantity]]-Greenleaf[[#This Row],[ Unit cost per quantity]]</f>
        <v>85.6</v>
      </c>
    </row>
    <row r="441" spans="1:16" x14ac:dyDescent="0.3">
      <c r="A441" t="s">
        <v>1867</v>
      </c>
      <c r="B441" s="5">
        <v>45440</v>
      </c>
      <c r="C441" s="5" t="str">
        <f>TEXT(Greenleaf[[#This Row],[Order Date]],"MMM")</f>
        <v>May</v>
      </c>
      <c r="D441" s="5" t="str">
        <f>TEXT(Greenleaf[[#This Row],[Order Date]],"YYYY")</f>
        <v>2024</v>
      </c>
      <c r="E441" t="s">
        <v>2463</v>
      </c>
      <c r="F441" s="7" t="s">
        <v>1014</v>
      </c>
      <c r="G441" s="9">
        <v>1</v>
      </c>
      <c r="H441" s="11">
        <v>15</v>
      </c>
      <c r="I441" s="13">
        <v>4.3499999999999996</v>
      </c>
      <c r="J441" t="s">
        <v>1175</v>
      </c>
      <c r="K441" t="s">
        <v>2518</v>
      </c>
      <c r="L441" s="7" t="s">
        <v>1414</v>
      </c>
      <c r="M441" s="7" t="s">
        <v>1423</v>
      </c>
      <c r="N441" s="14">
        <f>Greenleaf[[#This Row],[Unit Price]]*Greenleaf[[#This Row],[Quantity Sold]]</f>
        <v>15</v>
      </c>
      <c r="O441" s="13">
        <f>Greenleaf[[#This Row],[Unit Cost]]*Greenleaf[[#This Row],[Quantity Sold]]</f>
        <v>4.3499999999999996</v>
      </c>
      <c r="P441" s="13">
        <f>Greenleaf[[#This Row],[ Unit  price per quantity]]-Greenleaf[[#This Row],[ Unit cost per quantity]]</f>
        <v>10.65</v>
      </c>
    </row>
    <row r="442" spans="1:16" x14ac:dyDescent="0.3">
      <c r="A442" t="s">
        <v>1868</v>
      </c>
      <c r="B442" s="5">
        <v>45440</v>
      </c>
      <c r="C442" s="5" t="str">
        <f>TEXT(Greenleaf[[#This Row],[Order Date]],"MMM")</f>
        <v>May</v>
      </c>
      <c r="D442" s="5" t="str">
        <f>TEXT(Greenleaf[[#This Row],[Order Date]],"YYYY")</f>
        <v>2024</v>
      </c>
      <c r="E442" t="s">
        <v>2462</v>
      </c>
      <c r="F442" s="7" t="s">
        <v>1013</v>
      </c>
      <c r="G442" s="9">
        <v>2</v>
      </c>
      <c r="H442" s="11">
        <v>25</v>
      </c>
      <c r="I442" s="13">
        <v>6.85</v>
      </c>
      <c r="J442" t="s">
        <v>1110</v>
      </c>
      <c r="K442" t="s">
        <v>2516</v>
      </c>
      <c r="L442" s="7" t="s">
        <v>1416</v>
      </c>
      <c r="M442" s="7" t="s">
        <v>1421</v>
      </c>
      <c r="N442" s="14">
        <f>Greenleaf[[#This Row],[Unit Price]]*Greenleaf[[#This Row],[Quantity Sold]]</f>
        <v>50</v>
      </c>
      <c r="O442" s="13">
        <f>Greenleaf[[#This Row],[Unit Cost]]*Greenleaf[[#This Row],[Quantity Sold]]</f>
        <v>13.7</v>
      </c>
      <c r="P442" s="13">
        <f>Greenleaf[[#This Row],[ Unit  price per quantity]]-Greenleaf[[#This Row],[ Unit cost per quantity]]</f>
        <v>36.299999999999997</v>
      </c>
    </row>
    <row r="443" spans="1:16" x14ac:dyDescent="0.3">
      <c r="A443" t="s">
        <v>1869</v>
      </c>
      <c r="B443" s="5">
        <v>45440</v>
      </c>
      <c r="C443" s="5" t="str">
        <f>TEXT(Greenleaf[[#This Row],[Order Date]],"MMM")</f>
        <v>May</v>
      </c>
      <c r="D443" s="5" t="str">
        <f>TEXT(Greenleaf[[#This Row],[Order Date]],"YYYY")</f>
        <v>2024</v>
      </c>
      <c r="E443" t="s">
        <v>2461</v>
      </c>
      <c r="F443" s="7" t="s">
        <v>1011</v>
      </c>
      <c r="G443" s="9">
        <v>9</v>
      </c>
      <c r="H443" s="11">
        <v>12</v>
      </c>
      <c r="I443" s="13">
        <v>4.32</v>
      </c>
      <c r="J443" t="s">
        <v>1196</v>
      </c>
      <c r="K443" t="s">
        <v>2582</v>
      </c>
      <c r="L443" s="7" t="s">
        <v>1414</v>
      </c>
      <c r="M443" s="7" t="s">
        <v>1420</v>
      </c>
      <c r="N443" s="14">
        <f>Greenleaf[[#This Row],[Unit Price]]*Greenleaf[[#This Row],[Quantity Sold]]</f>
        <v>108</v>
      </c>
      <c r="O443" s="13">
        <f>Greenleaf[[#This Row],[Unit Cost]]*Greenleaf[[#This Row],[Quantity Sold]]</f>
        <v>38.880000000000003</v>
      </c>
      <c r="P443" s="13">
        <f>Greenleaf[[#This Row],[ Unit  price per quantity]]-Greenleaf[[#This Row],[ Unit cost per quantity]]</f>
        <v>69.12</v>
      </c>
    </row>
    <row r="444" spans="1:16" x14ac:dyDescent="0.3">
      <c r="A444" t="s">
        <v>1870</v>
      </c>
      <c r="B444" s="5">
        <v>45440</v>
      </c>
      <c r="C444" s="5" t="str">
        <f>TEXT(Greenleaf[[#This Row],[Order Date]],"MMM")</f>
        <v>May</v>
      </c>
      <c r="D444" s="5" t="str">
        <f>TEXT(Greenleaf[[#This Row],[Order Date]],"YYYY")</f>
        <v>2024</v>
      </c>
      <c r="E444" t="s">
        <v>2463</v>
      </c>
      <c r="F444" s="7" t="s">
        <v>1014</v>
      </c>
      <c r="G444" s="9">
        <v>4</v>
      </c>
      <c r="H444" s="11">
        <v>15</v>
      </c>
      <c r="I444" s="13">
        <v>5.41</v>
      </c>
      <c r="J444" t="s">
        <v>1079</v>
      </c>
      <c r="K444" t="s">
        <v>2525</v>
      </c>
      <c r="L444" s="7" t="s">
        <v>1416</v>
      </c>
      <c r="M444" s="7" t="s">
        <v>1420</v>
      </c>
      <c r="N444" s="14">
        <f>Greenleaf[[#This Row],[Unit Price]]*Greenleaf[[#This Row],[Quantity Sold]]</f>
        <v>60</v>
      </c>
      <c r="O444" s="13">
        <f>Greenleaf[[#This Row],[Unit Cost]]*Greenleaf[[#This Row],[Quantity Sold]]</f>
        <v>21.64</v>
      </c>
      <c r="P444" s="13">
        <f>Greenleaf[[#This Row],[ Unit  price per quantity]]-Greenleaf[[#This Row],[ Unit cost per quantity]]</f>
        <v>38.36</v>
      </c>
    </row>
    <row r="445" spans="1:16" x14ac:dyDescent="0.3">
      <c r="A445" t="s">
        <v>1871</v>
      </c>
      <c r="B445" s="5">
        <v>45441</v>
      </c>
      <c r="C445" s="5" t="str">
        <f>TEXT(Greenleaf[[#This Row],[Order Date]],"MMM")</f>
        <v>May</v>
      </c>
      <c r="D445" s="5" t="str">
        <f>TEXT(Greenleaf[[#This Row],[Order Date]],"YYYY")</f>
        <v>2024</v>
      </c>
      <c r="E445" t="s">
        <v>2464</v>
      </c>
      <c r="F445" s="7" t="s">
        <v>1012</v>
      </c>
      <c r="G445" s="9">
        <v>6</v>
      </c>
      <c r="H445" s="11">
        <v>40</v>
      </c>
      <c r="I445" s="13">
        <v>9.43</v>
      </c>
      <c r="J445" t="s">
        <v>1072</v>
      </c>
      <c r="K445" t="s">
        <v>2571</v>
      </c>
      <c r="L445" s="7" t="s">
        <v>1414</v>
      </c>
      <c r="M445" s="7" t="s">
        <v>1419</v>
      </c>
      <c r="N445" s="14">
        <f>Greenleaf[[#This Row],[Unit Price]]*Greenleaf[[#This Row],[Quantity Sold]]</f>
        <v>240</v>
      </c>
      <c r="O445" s="13">
        <f>Greenleaf[[#This Row],[Unit Cost]]*Greenleaf[[#This Row],[Quantity Sold]]</f>
        <v>56.58</v>
      </c>
      <c r="P445" s="13">
        <f>Greenleaf[[#This Row],[ Unit  price per quantity]]-Greenleaf[[#This Row],[ Unit cost per quantity]]</f>
        <v>183.42000000000002</v>
      </c>
    </row>
    <row r="446" spans="1:16" x14ac:dyDescent="0.3">
      <c r="A446" t="s">
        <v>1872</v>
      </c>
      <c r="B446" s="5">
        <v>45441</v>
      </c>
      <c r="C446" s="5" t="str">
        <f>TEXT(Greenleaf[[#This Row],[Order Date]],"MMM")</f>
        <v>May</v>
      </c>
      <c r="D446" s="5" t="str">
        <f>TEXT(Greenleaf[[#This Row],[Order Date]],"YYYY")</f>
        <v>2024</v>
      </c>
      <c r="E446" t="s">
        <v>2464</v>
      </c>
      <c r="F446" s="7" t="s">
        <v>1012</v>
      </c>
      <c r="G446" s="9">
        <v>4</v>
      </c>
      <c r="H446" s="11">
        <v>40</v>
      </c>
      <c r="I446" s="13">
        <v>13.02</v>
      </c>
      <c r="J446" t="s">
        <v>1039</v>
      </c>
      <c r="K446" t="s">
        <v>2472</v>
      </c>
      <c r="L446" s="7" t="s">
        <v>1414</v>
      </c>
      <c r="M446" s="7" t="s">
        <v>1418</v>
      </c>
      <c r="N446" s="14">
        <f>Greenleaf[[#This Row],[Unit Price]]*Greenleaf[[#This Row],[Quantity Sold]]</f>
        <v>160</v>
      </c>
      <c r="O446" s="13">
        <f>Greenleaf[[#This Row],[Unit Cost]]*Greenleaf[[#This Row],[Quantity Sold]]</f>
        <v>52.08</v>
      </c>
      <c r="P446" s="13">
        <f>Greenleaf[[#This Row],[ Unit  price per quantity]]-Greenleaf[[#This Row],[ Unit cost per quantity]]</f>
        <v>107.92</v>
      </c>
    </row>
    <row r="447" spans="1:16" x14ac:dyDescent="0.3">
      <c r="A447" t="s">
        <v>1873</v>
      </c>
      <c r="B447" s="5">
        <v>45442</v>
      </c>
      <c r="C447" s="5" t="str">
        <f>TEXT(Greenleaf[[#This Row],[Order Date]],"MMM")</f>
        <v>May</v>
      </c>
      <c r="D447" s="5" t="str">
        <f>TEXT(Greenleaf[[#This Row],[Order Date]],"YYYY")</f>
        <v>2024</v>
      </c>
      <c r="E447" t="s">
        <v>2463</v>
      </c>
      <c r="F447" s="7" t="s">
        <v>1014</v>
      </c>
      <c r="G447" s="9">
        <v>1</v>
      </c>
      <c r="H447" s="11">
        <v>15</v>
      </c>
      <c r="I447" s="13">
        <v>3.05</v>
      </c>
      <c r="J447" t="s">
        <v>1079</v>
      </c>
      <c r="K447" t="s">
        <v>2525</v>
      </c>
      <c r="L447" s="7" t="s">
        <v>1414</v>
      </c>
      <c r="M447" s="7" t="s">
        <v>1422</v>
      </c>
      <c r="N447" s="14">
        <f>Greenleaf[[#This Row],[Unit Price]]*Greenleaf[[#This Row],[Quantity Sold]]</f>
        <v>15</v>
      </c>
      <c r="O447" s="13">
        <f>Greenleaf[[#This Row],[Unit Cost]]*Greenleaf[[#This Row],[Quantity Sold]]</f>
        <v>3.05</v>
      </c>
      <c r="P447" s="13">
        <f>Greenleaf[[#This Row],[ Unit  price per quantity]]-Greenleaf[[#This Row],[ Unit cost per quantity]]</f>
        <v>11.95</v>
      </c>
    </row>
    <row r="448" spans="1:16" x14ac:dyDescent="0.3">
      <c r="A448" t="s">
        <v>1874</v>
      </c>
      <c r="B448" s="5">
        <v>45442</v>
      </c>
      <c r="C448" s="5" t="str">
        <f>TEXT(Greenleaf[[#This Row],[Order Date]],"MMM")</f>
        <v>May</v>
      </c>
      <c r="D448" s="5" t="str">
        <f>TEXT(Greenleaf[[#This Row],[Order Date]],"YYYY")</f>
        <v>2024</v>
      </c>
      <c r="E448" t="s">
        <v>2461</v>
      </c>
      <c r="F448" s="7" t="s">
        <v>1011</v>
      </c>
      <c r="G448" s="9">
        <v>7</v>
      </c>
      <c r="H448" s="11">
        <v>12</v>
      </c>
      <c r="I448" s="13">
        <v>4.2</v>
      </c>
      <c r="J448" t="s">
        <v>1096</v>
      </c>
      <c r="K448" t="s">
        <v>2526</v>
      </c>
      <c r="L448" s="7" t="s">
        <v>1414</v>
      </c>
      <c r="M448" s="7" t="s">
        <v>1424</v>
      </c>
      <c r="N448" s="14">
        <f>Greenleaf[[#This Row],[Unit Price]]*Greenleaf[[#This Row],[Quantity Sold]]</f>
        <v>84</v>
      </c>
      <c r="O448" s="13">
        <f>Greenleaf[[#This Row],[Unit Cost]]*Greenleaf[[#This Row],[Quantity Sold]]</f>
        <v>29.400000000000002</v>
      </c>
      <c r="P448" s="13">
        <f>Greenleaf[[#This Row],[ Unit  price per quantity]]-Greenleaf[[#This Row],[ Unit cost per quantity]]</f>
        <v>54.599999999999994</v>
      </c>
    </row>
    <row r="449" spans="1:16" x14ac:dyDescent="0.3">
      <c r="A449" t="s">
        <v>1875</v>
      </c>
      <c r="B449" s="5">
        <v>45443</v>
      </c>
      <c r="C449" s="5" t="str">
        <f>TEXT(Greenleaf[[#This Row],[Order Date]],"MMM")</f>
        <v>May</v>
      </c>
      <c r="D449" s="5" t="str">
        <f>TEXT(Greenleaf[[#This Row],[Order Date]],"YYYY")</f>
        <v>2024</v>
      </c>
      <c r="E449" t="s">
        <v>2464</v>
      </c>
      <c r="F449" s="7" t="s">
        <v>1012</v>
      </c>
      <c r="G449" s="9">
        <v>3</v>
      </c>
      <c r="H449" s="11">
        <v>40</v>
      </c>
      <c r="I449" s="13">
        <v>14.46</v>
      </c>
      <c r="J449" t="s">
        <v>1131</v>
      </c>
      <c r="K449" t="s">
        <v>2479</v>
      </c>
      <c r="L449" s="7" t="s">
        <v>1414</v>
      </c>
      <c r="M449" s="7" t="s">
        <v>1424</v>
      </c>
      <c r="N449" s="14">
        <f>Greenleaf[[#This Row],[Unit Price]]*Greenleaf[[#This Row],[Quantity Sold]]</f>
        <v>120</v>
      </c>
      <c r="O449" s="13">
        <f>Greenleaf[[#This Row],[Unit Cost]]*Greenleaf[[#This Row],[Quantity Sold]]</f>
        <v>43.38</v>
      </c>
      <c r="P449" s="13">
        <f>Greenleaf[[#This Row],[ Unit  price per quantity]]-Greenleaf[[#This Row],[ Unit cost per quantity]]</f>
        <v>76.62</v>
      </c>
    </row>
    <row r="450" spans="1:16" x14ac:dyDescent="0.3">
      <c r="A450" t="s">
        <v>1876</v>
      </c>
      <c r="B450" s="5">
        <v>45443</v>
      </c>
      <c r="C450" s="5" t="str">
        <f>TEXT(Greenleaf[[#This Row],[Order Date]],"MMM")</f>
        <v>May</v>
      </c>
      <c r="D450" s="5" t="str">
        <f>TEXT(Greenleaf[[#This Row],[Order Date]],"YYYY")</f>
        <v>2024</v>
      </c>
      <c r="E450" t="s">
        <v>2461</v>
      </c>
      <c r="F450" s="7" t="s">
        <v>1011</v>
      </c>
      <c r="G450" s="9">
        <v>10</v>
      </c>
      <c r="H450" s="11">
        <v>12</v>
      </c>
      <c r="I450" s="13">
        <v>4.5999999999999996</v>
      </c>
      <c r="J450" t="s">
        <v>1114</v>
      </c>
      <c r="K450" t="s">
        <v>2520</v>
      </c>
      <c r="L450" s="7" t="s">
        <v>1414</v>
      </c>
      <c r="M450" s="7" t="s">
        <v>1418</v>
      </c>
      <c r="N450" s="14">
        <f>Greenleaf[[#This Row],[Unit Price]]*Greenleaf[[#This Row],[Quantity Sold]]</f>
        <v>120</v>
      </c>
      <c r="O450" s="13">
        <f>Greenleaf[[#This Row],[Unit Cost]]*Greenleaf[[#This Row],[Quantity Sold]]</f>
        <v>46</v>
      </c>
      <c r="P450" s="13">
        <f>Greenleaf[[#This Row],[ Unit  price per quantity]]-Greenleaf[[#This Row],[ Unit cost per quantity]]</f>
        <v>74</v>
      </c>
    </row>
    <row r="451" spans="1:16" x14ac:dyDescent="0.3">
      <c r="A451" t="s">
        <v>1877</v>
      </c>
      <c r="B451" s="5">
        <v>45445</v>
      </c>
      <c r="C451" s="5" t="str">
        <f>TEXT(Greenleaf[[#This Row],[Order Date]],"MMM")</f>
        <v>Jun</v>
      </c>
      <c r="D451" s="5" t="str">
        <f>TEXT(Greenleaf[[#This Row],[Order Date]],"YYYY")</f>
        <v>2024</v>
      </c>
      <c r="E451" t="s">
        <v>2461</v>
      </c>
      <c r="F451" s="7" t="s">
        <v>1011</v>
      </c>
      <c r="G451" s="9">
        <v>4</v>
      </c>
      <c r="H451" s="11">
        <v>12</v>
      </c>
      <c r="I451" s="13">
        <v>4.3899999999999997</v>
      </c>
      <c r="J451" t="s">
        <v>1075</v>
      </c>
      <c r="K451" t="s">
        <v>2505</v>
      </c>
      <c r="L451" s="7" t="s">
        <v>1416</v>
      </c>
      <c r="M451" s="7" t="s">
        <v>1425</v>
      </c>
      <c r="N451" s="14">
        <f>Greenleaf[[#This Row],[Unit Price]]*Greenleaf[[#This Row],[Quantity Sold]]</f>
        <v>48</v>
      </c>
      <c r="O451" s="13">
        <f>Greenleaf[[#This Row],[Unit Cost]]*Greenleaf[[#This Row],[Quantity Sold]]</f>
        <v>17.559999999999999</v>
      </c>
      <c r="P451" s="13">
        <f>Greenleaf[[#This Row],[ Unit  price per quantity]]-Greenleaf[[#This Row],[ Unit cost per quantity]]</f>
        <v>30.44</v>
      </c>
    </row>
    <row r="452" spans="1:16" x14ac:dyDescent="0.3">
      <c r="A452" t="s">
        <v>1878</v>
      </c>
      <c r="B452" s="5">
        <v>45445</v>
      </c>
      <c r="C452" s="5" t="str">
        <f>TEXT(Greenleaf[[#This Row],[Order Date]],"MMM")</f>
        <v>Jun</v>
      </c>
      <c r="D452" s="5" t="str">
        <f>TEXT(Greenleaf[[#This Row],[Order Date]],"YYYY")</f>
        <v>2024</v>
      </c>
      <c r="E452" t="s">
        <v>2464</v>
      </c>
      <c r="F452" s="7" t="s">
        <v>1012</v>
      </c>
      <c r="G452" s="9">
        <v>10</v>
      </c>
      <c r="H452" s="11">
        <v>40</v>
      </c>
      <c r="I452" s="13">
        <v>9.85</v>
      </c>
      <c r="J452" t="s">
        <v>1134</v>
      </c>
      <c r="K452" t="s">
        <v>2477</v>
      </c>
      <c r="L452" s="7" t="s">
        <v>1414</v>
      </c>
      <c r="M452" s="7" t="s">
        <v>1418</v>
      </c>
      <c r="N452" s="14">
        <f>Greenleaf[[#This Row],[Unit Price]]*Greenleaf[[#This Row],[Quantity Sold]]</f>
        <v>400</v>
      </c>
      <c r="O452" s="13">
        <f>Greenleaf[[#This Row],[Unit Cost]]*Greenleaf[[#This Row],[Quantity Sold]]</f>
        <v>98.5</v>
      </c>
      <c r="P452" s="13">
        <f>Greenleaf[[#This Row],[ Unit  price per quantity]]-Greenleaf[[#This Row],[ Unit cost per quantity]]</f>
        <v>301.5</v>
      </c>
    </row>
    <row r="453" spans="1:16" x14ac:dyDescent="0.3">
      <c r="A453" t="s">
        <v>1879</v>
      </c>
      <c r="B453" s="5">
        <v>45446</v>
      </c>
      <c r="C453" s="5" t="str">
        <f>TEXT(Greenleaf[[#This Row],[Order Date]],"MMM")</f>
        <v>Jun</v>
      </c>
      <c r="D453" s="5" t="str">
        <f>TEXT(Greenleaf[[#This Row],[Order Date]],"YYYY")</f>
        <v>2024</v>
      </c>
      <c r="E453" t="s">
        <v>2461</v>
      </c>
      <c r="F453" s="7" t="s">
        <v>1011</v>
      </c>
      <c r="G453" s="9">
        <v>5</v>
      </c>
      <c r="H453" s="11">
        <v>12</v>
      </c>
      <c r="I453" s="13">
        <v>3.43</v>
      </c>
      <c r="J453" t="s">
        <v>1131</v>
      </c>
      <c r="K453" t="s">
        <v>2479</v>
      </c>
      <c r="L453" s="7" t="s">
        <v>1414</v>
      </c>
      <c r="M453" s="7" t="s">
        <v>1427</v>
      </c>
      <c r="N453" s="14">
        <f>Greenleaf[[#This Row],[Unit Price]]*Greenleaf[[#This Row],[Quantity Sold]]</f>
        <v>60</v>
      </c>
      <c r="O453" s="13">
        <f>Greenleaf[[#This Row],[Unit Cost]]*Greenleaf[[#This Row],[Quantity Sold]]</f>
        <v>17.150000000000002</v>
      </c>
      <c r="P453" s="13">
        <f>Greenleaf[[#This Row],[ Unit  price per quantity]]-Greenleaf[[#This Row],[ Unit cost per quantity]]</f>
        <v>42.849999999999994</v>
      </c>
    </row>
    <row r="454" spans="1:16" x14ac:dyDescent="0.3">
      <c r="A454" t="s">
        <v>1880</v>
      </c>
      <c r="B454" s="5">
        <v>45446</v>
      </c>
      <c r="C454" s="5" t="str">
        <f>TEXT(Greenleaf[[#This Row],[Order Date]],"MMM")</f>
        <v>Jun</v>
      </c>
      <c r="D454" s="5" t="str">
        <f>TEXT(Greenleaf[[#This Row],[Order Date]],"YYYY")</f>
        <v>2024</v>
      </c>
      <c r="E454" t="s">
        <v>2460</v>
      </c>
      <c r="F454" s="7" t="s">
        <v>1015</v>
      </c>
      <c r="G454" s="9">
        <v>5</v>
      </c>
      <c r="H454" s="11">
        <v>10</v>
      </c>
      <c r="I454" s="13">
        <v>3.46</v>
      </c>
      <c r="J454" t="s">
        <v>1152</v>
      </c>
      <c r="K454" t="s">
        <v>2544</v>
      </c>
      <c r="L454" s="7" t="s">
        <v>1414</v>
      </c>
      <c r="M454" s="7" t="s">
        <v>1418</v>
      </c>
      <c r="N454" s="14">
        <f>Greenleaf[[#This Row],[Unit Price]]*Greenleaf[[#This Row],[Quantity Sold]]</f>
        <v>50</v>
      </c>
      <c r="O454" s="13">
        <f>Greenleaf[[#This Row],[Unit Cost]]*Greenleaf[[#This Row],[Quantity Sold]]</f>
        <v>17.3</v>
      </c>
      <c r="P454" s="13">
        <f>Greenleaf[[#This Row],[ Unit  price per quantity]]-Greenleaf[[#This Row],[ Unit cost per quantity]]</f>
        <v>32.700000000000003</v>
      </c>
    </row>
    <row r="455" spans="1:16" x14ac:dyDescent="0.3">
      <c r="A455" t="s">
        <v>1881</v>
      </c>
      <c r="B455" s="5">
        <v>45446</v>
      </c>
      <c r="C455" s="5" t="str">
        <f>TEXT(Greenleaf[[#This Row],[Order Date]],"MMM")</f>
        <v>Jun</v>
      </c>
      <c r="D455" s="5" t="str">
        <f>TEXT(Greenleaf[[#This Row],[Order Date]],"YYYY")</f>
        <v>2024</v>
      </c>
      <c r="E455" t="s">
        <v>2462</v>
      </c>
      <c r="F455" s="7" t="s">
        <v>1013</v>
      </c>
      <c r="G455" s="9">
        <v>1</v>
      </c>
      <c r="H455" s="11">
        <v>25</v>
      </c>
      <c r="I455" s="13">
        <v>9.2100000000000009</v>
      </c>
      <c r="J455" t="s">
        <v>1092</v>
      </c>
      <c r="K455" t="s">
        <v>2547</v>
      </c>
      <c r="L455" s="7" t="s">
        <v>1416</v>
      </c>
      <c r="M455" s="7" t="s">
        <v>1418</v>
      </c>
      <c r="N455" s="14">
        <f>Greenleaf[[#This Row],[Unit Price]]*Greenleaf[[#This Row],[Quantity Sold]]</f>
        <v>25</v>
      </c>
      <c r="O455" s="13">
        <f>Greenleaf[[#This Row],[Unit Cost]]*Greenleaf[[#This Row],[Quantity Sold]]</f>
        <v>9.2100000000000009</v>
      </c>
      <c r="P455" s="13">
        <f>Greenleaf[[#This Row],[ Unit  price per quantity]]-Greenleaf[[#This Row],[ Unit cost per quantity]]</f>
        <v>15.79</v>
      </c>
    </row>
    <row r="456" spans="1:16" x14ac:dyDescent="0.3">
      <c r="A456" t="s">
        <v>1882</v>
      </c>
      <c r="B456" s="5">
        <v>45446</v>
      </c>
      <c r="C456" s="5" t="str">
        <f>TEXT(Greenleaf[[#This Row],[Order Date]],"MMM")</f>
        <v>Jun</v>
      </c>
      <c r="D456" s="5" t="str">
        <f>TEXT(Greenleaf[[#This Row],[Order Date]],"YYYY")</f>
        <v>2024</v>
      </c>
      <c r="E456" t="s">
        <v>2461</v>
      </c>
      <c r="F456" s="7" t="s">
        <v>1011</v>
      </c>
      <c r="G456" s="9">
        <v>7</v>
      </c>
      <c r="H456" s="11">
        <v>12</v>
      </c>
      <c r="I456" s="13">
        <v>3.5</v>
      </c>
      <c r="J456" t="s">
        <v>1069</v>
      </c>
      <c r="K456" t="s">
        <v>2471</v>
      </c>
      <c r="L456" s="7" t="s">
        <v>1414</v>
      </c>
      <c r="M456" s="7" t="s">
        <v>1423</v>
      </c>
      <c r="N456" s="14">
        <f>Greenleaf[[#This Row],[Unit Price]]*Greenleaf[[#This Row],[Quantity Sold]]</f>
        <v>84</v>
      </c>
      <c r="O456" s="13">
        <f>Greenleaf[[#This Row],[Unit Cost]]*Greenleaf[[#This Row],[Quantity Sold]]</f>
        <v>24.5</v>
      </c>
      <c r="P456" s="13">
        <f>Greenleaf[[#This Row],[ Unit  price per quantity]]-Greenleaf[[#This Row],[ Unit cost per quantity]]</f>
        <v>59.5</v>
      </c>
    </row>
    <row r="457" spans="1:16" x14ac:dyDescent="0.3">
      <c r="A457" t="s">
        <v>1883</v>
      </c>
      <c r="B457" s="5">
        <v>45446</v>
      </c>
      <c r="C457" s="5" t="str">
        <f>TEXT(Greenleaf[[#This Row],[Order Date]],"MMM")</f>
        <v>Jun</v>
      </c>
      <c r="D457" s="5" t="str">
        <f>TEXT(Greenleaf[[#This Row],[Order Date]],"YYYY")</f>
        <v>2024</v>
      </c>
      <c r="E457" t="s">
        <v>2463</v>
      </c>
      <c r="F457" s="7" t="s">
        <v>1014</v>
      </c>
      <c r="G457" s="9">
        <v>6</v>
      </c>
      <c r="H457" s="11">
        <v>15</v>
      </c>
      <c r="I457" s="13">
        <v>5.4</v>
      </c>
      <c r="J457" t="s">
        <v>1155</v>
      </c>
      <c r="K457" t="s">
        <v>2583</v>
      </c>
      <c r="L457" s="7" t="s">
        <v>1414</v>
      </c>
      <c r="M457" s="7" t="s">
        <v>1418</v>
      </c>
      <c r="N457" s="14">
        <f>Greenleaf[[#This Row],[Unit Price]]*Greenleaf[[#This Row],[Quantity Sold]]</f>
        <v>90</v>
      </c>
      <c r="O457" s="13">
        <f>Greenleaf[[#This Row],[Unit Cost]]*Greenleaf[[#This Row],[Quantity Sold]]</f>
        <v>32.400000000000006</v>
      </c>
      <c r="P457" s="13">
        <f>Greenleaf[[#This Row],[ Unit  price per quantity]]-Greenleaf[[#This Row],[ Unit cost per quantity]]</f>
        <v>57.599999999999994</v>
      </c>
    </row>
    <row r="458" spans="1:16" x14ac:dyDescent="0.3">
      <c r="A458" t="s">
        <v>1884</v>
      </c>
      <c r="B458" s="5">
        <v>45447</v>
      </c>
      <c r="C458" s="5" t="str">
        <f>TEXT(Greenleaf[[#This Row],[Order Date]],"MMM")</f>
        <v>Jun</v>
      </c>
      <c r="D458" s="5" t="str">
        <f>TEXT(Greenleaf[[#This Row],[Order Date]],"YYYY")</f>
        <v>2024</v>
      </c>
      <c r="E458" t="s">
        <v>2462</v>
      </c>
      <c r="F458" s="7" t="s">
        <v>1013</v>
      </c>
      <c r="G458" s="9">
        <v>6</v>
      </c>
      <c r="H458" s="11">
        <v>25</v>
      </c>
      <c r="I458" s="13">
        <v>6.04</v>
      </c>
      <c r="J458" t="s">
        <v>1030</v>
      </c>
      <c r="K458" t="s">
        <v>2496</v>
      </c>
      <c r="L458" s="7" t="s">
        <v>1414</v>
      </c>
      <c r="M458" s="7" t="s">
        <v>1426</v>
      </c>
      <c r="N458" s="14">
        <f>Greenleaf[[#This Row],[Unit Price]]*Greenleaf[[#This Row],[Quantity Sold]]</f>
        <v>150</v>
      </c>
      <c r="O458" s="13">
        <f>Greenleaf[[#This Row],[Unit Cost]]*Greenleaf[[#This Row],[Quantity Sold]]</f>
        <v>36.24</v>
      </c>
      <c r="P458" s="13">
        <f>Greenleaf[[#This Row],[ Unit  price per quantity]]-Greenleaf[[#This Row],[ Unit cost per quantity]]</f>
        <v>113.75999999999999</v>
      </c>
    </row>
    <row r="459" spans="1:16" x14ac:dyDescent="0.3">
      <c r="A459" t="s">
        <v>1885</v>
      </c>
      <c r="B459" s="5">
        <v>45447</v>
      </c>
      <c r="C459" s="5" t="str">
        <f>TEXT(Greenleaf[[#This Row],[Order Date]],"MMM")</f>
        <v>Jun</v>
      </c>
      <c r="D459" s="5" t="str">
        <f>TEXT(Greenleaf[[#This Row],[Order Date]],"YYYY")</f>
        <v>2024</v>
      </c>
      <c r="E459" t="s">
        <v>2460</v>
      </c>
      <c r="F459" s="7" t="s">
        <v>1015</v>
      </c>
      <c r="G459" s="9">
        <v>10</v>
      </c>
      <c r="H459" s="11">
        <v>10</v>
      </c>
      <c r="I459" s="13">
        <v>3.34</v>
      </c>
      <c r="J459" t="s">
        <v>1161</v>
      </c>
      <c r="K459" t="s">
        <v>2515</v>
      </c>
      <c r="L459" s="7" t="s">
        <v>1415</v>
      </c>
      <c r="M459" s="7" t="s">
        <v>1423</v>
      </c>
      <c r="N459" s="14">
        <f>Greenleaf[[#This Row],[Unit Price]]*Greenleaf[[#This Row],[Quantity Sold]]</f>
        <v>100</v>
      </c>
      <c r="O459" s="13">
        <f>Greenleaf[[#This Row],[Unit Cost]]*Greenleaf[[#This Row],[Quantity Sold]]</f>
        <v>33.4</v>
      </c>
      <c r="P459" s="13">
        <f>Greenleaf[[#This Row],[ Unit  price per quantity]]-Greenleaf[[#This Row],[ Unit cost per quantity]]</f>
        <v>66.599999999999994</v>
      </c>
    </row>
    <row r="460" spans="1:16" x14ac:dyDescent="0.3">
      <c r="A460" t="s">
        <v>1886</v>
      </c>
      <c r="B460" s="5">
        <v>45447</v>
      </c>
      <c r="C460" s="5" t="str">
        <f>TEXT(Greenleaf[[#This Row],[Order Date]],"MMM")</f>
        <v>Jun</v>
      </c>
      <c r="D460" s="5" t="str">
        <f>TEXT(Greenleaf[[#This Row],[Order Date]],"YYYY")</f>
        <v>2024</v>
      </c>
      <c r="E460" t="s">
        <v>2461</v>
      </c>
      <c r="F460" s="7" t="s">
        <v>1011</v>
      </c>
      <c r="G460" s="9">
        <v>3</v>
      </c>
      <c r="H460" s="11">
        <v>12</v>
      </c>
      <c r="I460" s="13">
        <v>3.94</v>
      </c>
      <c r="J460" t="s">
        <v>1026</v>
      </c>
      <c r="K460" t="s">
        <v>2486</v>
      </c>
      <c r="L460" s="7" t="s">
        <v>1417</v>
      </c>
      <c r="M460" s="7" t="s">
        <v>1421</v>
      </c>
      <c r="N460" s="14">
        <f>Greenleaf[[#This Row],[Unit Price]]*Greenleaf[[#This Row],[Quantity Sold]]</f>
        <v>36</v>
      </c>
      <c r="O460" s="13">
        <f>Greenleaf[[#This Row],[Unit Cost]]*Greenleaf[[#This Row],[Quantity Sold]]</f>
        <v>11.82</v>
      </c>
      <c r="P460" s="13">
        <f>Greenleaf[[#This Row],[ Unit  price per quantity]]-Greenleaf[[#This Row],[ Unit cost per quantity]]</f>
        <v>24.18</v>
      </c>
    </row>
    <row r="461" spans="1:16" x14ac:dyDescent="0.3">
      <c r="A461" t="s">
        <v>1887</v>
      </c>
      <c r="B461" s="5">
        <v>45448</v>
      </c>
      <c r="C461" s="5" t="str">
        <f>TEXT(Greenleaf[[#This Row],[Order Date]],"MMM")</f>
        <v>Jun</v>
      </c>
      <c r="D461" s="5" t="str">
        <f>TEXT(Greenleaf[[#This Row],[Order Date]],"YYYY")</f>
        <v>2024</v>
      </c>
      <c r="E461" t="s">
        <v>2460</v>
      </c>
      <c r="F461" s="7" t="s">
        <v>1015</v>
      </c>
      <c r="G461" s="9">
        <v>3</v>
      </c>
      <c r="H461" s="11">
        <v>10</v>
      </c>
      <c r="I461" s="13">
        <v>3.12</v>
      </c>
      <c r="J461" t="s">
        <v>1064</v>
      </c>
      <c r="K461" t="s">
        <v>2563</v>
      </c>
      <c r="L461" s="7" t="s">
        <v>1416</v>
      </c>
      <c r="M461" s="7" t="s">
        <v>1427</v>
      </c>
      <c r="N461" s="14">
        <f>Greenleaf[[#This Row],[Unit Price]]*Greenleaf[[#This Row],[Quantity Sold]]</f>
        <v>30</v>
      </c>
      <c r="O461" s="13">
        <f>Greenleaf[[#This Row],[Unit Cost]]*Greenleaf[[#This Row],[Quantity Sold]]</f>
        <v>9.36</v>
      </c>
      <c r="P461" s="13">
        <f>Greenleaf[[#This Row],[ Unit  price per quantity]]-Greenleaf[[#This Row],[ Unit cost per quantity]]</f>
        <v>20.64</v>
      </c>
    </row>
    <row r="462" spans="1:16" x14ac:dyDescent="0.3">
      <c r="A462" t="s">
        <v>1888</v>
      </c>
      <c r="B462" s="5">
        <v>45450</v>
      </c>
      <c r="C462" s="5" t="str">
        <f>TEXT(Greenleaf[[#This Row],[Order Date]],"MMM")</f>
        <v>Jun</v>
      </c>
      <c r="D462" s="5" t="str">
        <f>TEXT(Greenleaf[[#This Row],[Order Date]],"YYYY")</f>
        <v>2024</v>
      </c>
      <c r="E462" t="s">
        <v>2461</v>
      </c>
      <c r="F462" s="7" t="s">
        <v>1011</v>
      </c>
      <c r="G462" s="9">
        <v>7</v>
      </c>
      <c r="H462" s="11">
        <v>12</v>
      </c>
      <c r="I462" s="13">
        <v>4.5599999999999996</v>
      </c>
      <c r="J462" t="s">
        <v>1061</v>
      </c>
      <c r="K462" t="s">
        <v>2500</v>
      </c>
      <c r="L462" s="7" t="s">
        <v>1414</v>
      </c>
      <c r="M462" s="7" t="s">
        <v>1422</v>
      </c>
      <c r="N462" s="14">
        <f>Greenleaf[[#This Row],[Unit Price]]*Greenleaf[[#This Row],[Quantity Sold]]</f>
        <v>84</v>
      </c>
      <c r="O462" s="13">
        <f>Greenleaf[[#This Row],[Unit Cost]]*Greenleaf[[#This Row],[Quantity Sold]]</f>
        <v>31.919999999999998</v>
      </c>
      <c r="P462" s="13">
        <f>Greenleaf[[#This Row],[ Unit  price per quantity]]-Greenleaf[[#This Row],[ Unit cost per quantity]]</f>
        <v>52.08</v>
      </c>
    </row>
    <row r="463" spans="1:16" x14ac:dyDescent="0.3">
      <c r="A463" t="s">
        <v>1889</v>
      </c>
      <c r="B463" s="5">
        <v>45450</v>
      </c>
      <c r="C463" s="5" t="str">
        <f>TEXT(Greenleaf[[#This Row],[Order Date]],"MMM")</f>
        <v>Jun</v>
      </c>
      <c r="D463" s="5" t="str">
        <f>TEXT(Greenleaf[[#This Row],[Order Date]],"YYYY")</f>
        <v>2024</v>
      </c>
      <c r="E463" t="s">
        <v>2462</v>
      </c>
      <c r="F463" s="7" t="s">
        <v>1013</v>
      </c>
      <c r="G463" s="9">
        <v>3</v>
      </c>
      <c r="H463" s="11">
        <v>25</v>
      </c>
      <c r="I463" s="13">
        <v>6.29</v>
      </c>
      <c r="J463" t="s">
        <v>1037</v>
      </c>
      <c r="K463" t="s">
        <v>2544</v>
      </c>
      <c r="L463" s="7" t="s">
        <v>1414</v>
      </c>
      <c r="M463" s="7" t="s">
        <v>1419</v>
      </c>
      <c r="N463" s="14">
        <f>Greenleaf[[#This Row],[Unit Price]]*Greenleaf[[#This Row],[Quantity Sold]]</f>
        <v>75</v>
      </c>
      <c r="O463" s="13">
        <f>Greenleaf[[#This Row],[Unit Cost]]*Greenleaf[[#This Row],[Quantity Sold]]</f>
        <v>18.87</v>
      </c>
      <c r="P463" s="13">
        <f>Greenleaf[[#This Row],[ Unit  price per quantity]]-Greenleaf[[#This Row],[ Unit cost per quantity]]</f>
        <v>56.129999999999995</v>
      </c>
    </row>
    <row r="464" spans="1:16" x14ac:dyDescent="0.3">
      <c r="A464" t="s">
        <v>1890</v>
      </c>
      <c r="B464" s="5">
        <v>45450</v>
      </c>
      <c r="C464" s="5" t="str">
        <f>TEXT(Greenleaf[[#This Row],[Order Date]],"MMM")</f>
        <v>Jun</v>
      </c>
      <c r="D464" s="5" t="str">
        <f>TEXT(Greenleaf[[#This Row],[Order Date]],"YYYY")</f>
        <v>2024</v>
      </c>
      <c r="E464" t="s">
        <v>2464</v>
      </c>
      <c r="F464" s="7" t="s">
        <v>1012</v>
      </c>
      <c r="G464" s="9">
        <v>2</v>
      </c>
      <c r="H464" s="11">
        <v>40</v>
      </c>
      <c r="I464" s="13">
        <v>8.93</v>
      </c>
      <c r="J464" t="s">
        <v>1160</v>
      </c>
      <c r="K464" t="s">
        <v>2519</v>
      </c>
      <c r="L464" s="7" t="s">
        <v>1415</v>
      </c>
      <c r="M464" s="7" t="s">
        <v>1419</v>
      </c>
      <c r="N464" s="14">
        <f>Greenleaf[[#This Row],[Unit Price]]*Greenleaf[[#This Row],[Quantity Sold]]</f>
        <v>80</v>
      </c>
      <c r="O464" s="13">
        <f>Greenleaf[[#This Row],[Unit Cost]]*Greenleaf[[#This Row],[Quantity Sold]]</f>
        <v>17.86</v>
      </c>
      <c r="P464" s="13">
        <f>Greenleaf[[#This Row],[ Unit  price per quantity]]-Greenleaf[[#This Row],[ Unit cost per quantity]]</f>
        <v>62.14</v>
      </c>
    </row>
    <row r="465" spans="1:16" x14ac:dyDescent="0.3">
      <c r="A465" t="s">
        <v>1891</v>
      </c>
      <c r="B465" s="5">
        <v>45451</v>
      </c>
      <c r="C465" s="5" t="str">
        <f>TEXT(Greenleaf[[#This Row],[Order Date]],"MMM")</f>
        <v>Jun</v>
      </c>
      <c r="D465" s="5" t="str">
        <f>TEXT(Greenleaf[[#This Row],[Order Date]],"YYYY")</f>
        <v>2024</v>
      </c>
      <c r="E465" t="s">
        <v>2462</v>
      </c>
      <c r="F465" s="7" t="s">
        <v>1013</v>
      </c>
      <c r="G465" s="9">
        <v>3</v>
      </c>
      <c r="H465" s="11">
        <v>25</v>
      </c>
      <c r="I465" s="13">
        <v>9.02</v>
      </c>
      <c r="J465" t="s">
        <v>1046</v>
      </c>
      <c r="K465" t="s">
        <v>2500</v>
      </c>
      <c r="L465" s="7" t="s">
        <v>1416</v>
      </c>
      <c r="M465" s="7" t="s">
        <v>1423</v>
      </c>
      <c r="N465" s="14">
        <f>Greenleaf[[#This Row],[Unit Price]]*Greenleaf[[#This Row],[Quantity Sold]]</f>
        <v>75</v>
      </c>
      <c r="O465" s="13">
        <f>Greenleaf[[#This Row],[Unit Cost]]*Greenleaf[[#This Row],[Quantity Sold]]</f>
        <v>27.06</v>
      </c>
      <c r="P465" s="13">
        <f>Greenleaf[[#This Row],[ Unit  price per quantity]]-Greenleaf[[#This Row],[ Unit cost per quantity]]</f>
        <v>47.94</v>
      </c>
    </row>
    <row r="466" spans="1:16" x14ac:dyDescent="0.3">
      <c r="A466" t="s">
        <v>1892</v>
      </c>
      <c r="B466" s="5">
        <v>45451</v>
      </c>
      <c r="C466" s="5" t="str">
        <f>TEXT(Greenleaf[[#This Row],[Order Date]],"MMM")</f>
        <v>Jun</v>
      </c>
      <c r="D466" s="5" t="str">
        <f>TEXT(Greenleaf[[#This Row],[Order Date]],"YYYY")</f>
        <v>2024</v>
      </c>
      <c r="E466" t="s">
        <v>2461</v>
      </c>
      <c r="F466" s="7" t="s">
        <v>1011</v>
      </c>
      <c r="G466" s="9">
        <v>2</v>
      </c>
      <c r="H466" s="11">
        <v>12</v>
      </c>
      <c r="I466" s="13">
        <v>4.6100000000000003</v>
      </c>
      <c r="J466" t="s">
        <v>1076</v>
      </c>
      <c r="K466" t="s">
        <v>2525</v>
      </c>
      <c r="L466" s="7" t="s">
        <v>1416</v>
      </c>
      <c r="M466" s="7" t="s">
        <v>1425</v>
      </c>
      <c r="N466" s="14">
        <f>Greenleaf[[#This Row],[Unit Price]]*Greenleaf[[#This Row],[Quantity Sold]]</f>
        <v>24</v>
      </c>
      <c r="O466" s="13">
        <f>Greenleaf[[#This Row],[Unit Cost]]*Greenleaf[[#This Row],[Quantity Sold]]</f>
        <v>9.2200000000000006</v>
      </c>
      <c r="P466" s="13">
        <f>Greenleaf[[#This Row],[ Unit  price per quantity]]-Greenleaf[[#This Row],[ Unit cost per quantity]]</f>
        <v>14.78</v>
      </c>
    </row>
    <row r="467" spans="1:16" x14ac:dyDescent="0.3">
      <c r="A467" t="s">
        <v>1893</v>
      </c>
      <c r="B467" s="5">
        <v>45451</v>
      </c>
      <c r="C467" s="5" t="str">
        <f>TEXT(Greenleaf[[#This Row],[Order Date]],"MMM")</f>
        <v>Jun</v>
      </c>
      <c r="D467" s="5" t="str">
        <f>TEXT(Greenleaf[[#This Row],[Order Date]],"YYYY")</f>
        <v>2024</v>
      </c>
      <c r="E467" t="s">
        <v>2460</v>
      </c>
      <c r="F467" s="7" t="s">
        <v>1015</v>
      </c>
      <c r="G467" s="9">
        <v>6</v>
      </c>
      <c r="H467" s="11">
        <v>10</v>
      </c>
      <c r="I467" s="13">
        <v>3.13</v>
      </c>
      <c r="J467" t="s">
        <v>1084</v>
      </c>
      <c r="K467" t="s">
        <v>2553</v>
      </c>
      <c r="L467" s="7" t="s">
        <v>1414</v>
      </c>
      <c r="M467" s="7" t="s">
        <v>1422</v>
      </c>
      <c r="N467" s="14">
        <f>Greenleaf[[#This Row],[Unit Price]]*Greenleaf[[#This Row],[Quantity Sold]]</f>
        <v>60</v>
      </c>
      <c r="O467" s="13">
        <f>Greenleaf[[#This Row],[Unit Cost]]*Greenleaf[[#This Row],[Quantity Sold]]</f>
        <v>18.78</v>
      </c>
      <c r="P467" s="13">
        <f>Greenleaf[[#This Row],[ Unit  price per quantity]]-Greenleaf[[#This Row],[ Unit cost per quantity]]</f>
        <v>41.22</v>
      </c>
    </row>
    <row r="468" spans="1:16" x14ac:dyDescent="0.3">
      <c r="A468" t="s">
        <v>1894</v>
      </c>
      <c r="B468" s="5">
        <v>45451</v>
      </c>
      <c r="C468" s="5" t="str">
        <f>TEXT(Greenleaf[[#This Row],[Order Date]],"MMM")</f>
        <v>Jun</v>
      </c>
      <c r="D468" s="5" t="str">
        <f>TEXT(Greenleaf[[#This Row],[Order Date]],"YYYY")</f>
        <v>2024</v>
      </c>
      <c r="E468" t="s">
        <v>2464</v>
      </c>
      <c r="F468" s="7" t="s">
        <v>1012</v>
      </c>
      <c r="G468" s="9">
        <v>4</v>
      </c>
      <c r="H468" s="11">
        <v>40</v>
      </c>
      <c r="I468" s="13">
        <v>10.47</v>
      </c>
      <c r="J468" t="s">
        <v>1029</v>
      </c>
      <c r="K468" t="s">
        <v>2470</v>
      </c>
      <c r="L468" s="7" t="s">
        <v>1416</v>
      </c>
      <c r="M468" s="7" t="s">
        <v>1421</v>
      </c>
      <c r="N468" s="14">
        <f>Greenleaf[[#This Row],[Unit Price]]*Greenleaf[[#This Row],[Quantity Sold]]</f>
        <v>160</v>
      </c>
      <c r="O468" s="13">
        <f>Greenleaf[[#This Row],[Unit Cost]]*Greenleaf[[#This Row],[Quantity Sold]]</f>
        <v>41.88</v>
      </c>
      <c r="P468" s="13">
        <f>Greenleaf[[#This Row],[ Unit  price per quantity]]-Greenleaf[[#This Row],[ Unit cost per quantity]]</f>
        <v>118.12</v>
      </c>
    </row>
    <row r="469" spans="1:16" x14ac:dyDescent="0.3">
      <c r="A469" t="s">
        <v>1895</v>
      </c>
      <c r="B469" s="5">
        <v>45452</v>
      </c>
      <c r="C469" s="5" t="str">
        <f>TEXT(Greenleaf[[#This Row],[Order Date]],"MMM")</f>
        <v>Jun</v>
      </c>
      <c r="D469" s="5" t="str">
        <f>TEXT(Greenleaf[[#This Row],[Order Date]],"YYYY")</f>
        <v>2024</v>
      </c>
      <c r="E469" t="s">
        <v>2463</v>
      </c>
      <c r="F469" s="7" t="s">
        <v>1014</v>
      </c>
      <c r="G469" s="9">
        <v>9</v>
      </c>
      <c r="H469" s="11">
        <v>15</v>
      </c>
      <c r="I469" s="13">
        <v>4.75</v>
      </c>
      <c r="J469" t="s">
        <v>1147</v>
      </c>
      <c r="K469" t="s">
        <v>2484</v>
      </c>
      <c r="L469" s="7" t="s">
        <v>1417</v>
      </c>
      <c r="M469" s="7" t="s">
        <v>1422</v>
      </c>
      <c r="N469" s="14">
        <f>Greenleaf[[#This Row],[Unit Price]]*Greenleaf[[#This Row],[Quantity Sold]]</f>
        <v>135</v>
      </c>
      <c r="O469" s="13">
        <f>Greenleaf[[#This Row],[Unit Cost]]*Greenleaf[[#This Row],[Quantity Sold]]</f>
        <v>42.75</v>
      </c>
      <c r="P469" s="13">
        <f>Greenleaf[[#This Row],[ Unit  price per quantity]]-Greenleaf[[#This Row],[ Unit cost per quantity]]</f>
        <v>92.25</v>
      </c>
    </row>
    <row r="470" spans="1:16" x14ac:dyDescent="0.3">
      <c r="A470" t="s">
        <v>1896</v>
      </c>
      <c r="B470" s="5">
        <v>45453</v>
      </c>
      <c r="C470" s="5" t="str">
        <f>TEXT(Greenleaf[[#This Row],[Order Date]],"MMM")</f>
        <v>Jun</v>
      </c>
      <c r="D470" s="5" t="str">
        <f>TEXT(Greenleaf[[#This Row],[Order Date]],"YYYY")</f>
        <v>2024</v>
      </c>
      <c r="E470" t="s">
        <v>2463</v>
      </c>
      <c r="F470" s="7" t="s">
        <v>1014</v>
      </c>
      <c r="G470" s="9">
        <v>5</v>
      </c>
      <c r="H470" s="11">
        <v>15</v>
      </c>
      <c r="I470" s="13">
        <v>4.28</v>
      </c>
      <c r="J470" t="s">
        <v>1164</v>
      </c>
      <c r="K470" t="s">
        <v>2567</v>
      </c>
      <c r="L470" s="7" t="s">
        <v>1414</v>
      </c>
      <c r="M470" s="7" t="s">
        <v>1424</v>
      </c>
      <c r="N470" s="14">
        <f>Greenleaf[[#This Row],[Unit Price]]*Greenleaf[[#This Row],[Quantity Sold]]</f>
        <v>75</v>
      </c>
      <c r="O470" s="13">
        <f>Greenleaf[[#This Row],[Unit Cost]]*Greenleaf[[#This Row],[Quantity Sold]]</f>
        <v>21.400000000000002</v>
      </c>
      <c r="P470" s="13">
        <f>Greenleaf[[#This Row],[ Unit  price per quantity]]-Greenleaf[[#This Row],[ Unit cost per quantity]]</f>
        <v>53.599999999999994</v>
      </c>
    </row>
    <row r="471" spans="1:16" x14ac:dyDescent="0.3">
      <c r="A471" t="s">
        <v>1897</v>
      </c>
      <c r="B471" s="5">
        <v>45455</v>
      </c>
      <c r="C471" s="5" t="str">
        <f>TEXT(Greenleaf[[#This Row],[Order Date]],"MMM")</f>
        <v>Jun</v>
      </c>
      <c r="D471" s="5" t="str">
        <f>TEXT(Greenleaf[[#This Row],[Order Date]],"YYYY")</f>
        <v>2024</v>
      </c>
      <c r="E471" t="s">
        <v>2461</v>
      </c>
      <c r="F471" s="7" t="s">
        <v>1011</v>
      </c>
      <c r="G471" s="9">
        <v>1</v>
      </c>
      <c r="H471" s="11">
        <v>12</v>
      </c>
      <c r="I471" s="13">
        <v>3.81</v>
      </c>
      <c r="J471" t="s">
        <v>1127</v>
      </c>
      <c r="K471" t="s">
        <v>2509</v>
      </c>
      <c r="L471" s="7" t="s">
        <v>1414</v>
      </c>
      <c r="M471" s="7" t="s">
        <v>1423</v>
      </c>
      <c r="N471" s="14">
        <f>Greenleaf[[#This Row],[Unit Price]]*Greenleaf[[#This Row],[Quantity Sold]]</f>
        <v>12</v>
      </c>
      <c r="O471" s="13">
        <f>Greenleaf[[#This Row],[Unit Cost]]*Greenleaf[[#This Row],[Quantity Sold]]</f>
        <v>3.81</v>
      </c>
      <c r="P471" s="13">
        <f>Greenleaf[[#This Row],[ Unit  price per quantity]]-Greenleaf[[#This Row],[ Unit cost per quantity]]</f>
        <v>8.19</v>
      </c>
    </row>
    <row r="472" spans="1:16" x14ac:dyDescent="0.3">
      <c r="A472" t="s">
        <v>1898</v>
      </c>
      <c r="B472" s="5">
        <v>45455</v>
      </c>
      <c r="C472" s="5" t="str">
        <f>TEXT(Greenleaf[[#This Row],[Order Date]],"MMM")</f>
        <v>Jun</v>
      </c>
      <c r="D472" s="5" t="str">
        <f>TEXT(Greenleaf[[#This Row],[Order Date]],"YYYY")</f>
        <v>2024</v>
      </c>
      <c r="E472" t="s">
        <v>2461</v>
      </c>
      <c r="F472" s="7" t="s">
        <v>1011</v>
      </c>
      <c r="G472" s="9">
        <v>3</v>
      </c>
      <c r="H472" s="11">
        <v>12</v>
      </c>
      <c r="I472" s="13">
        <v>4.78</v>
      </c>
      <c r="J472" t="s">
        <v>1095</v>
      </c>
      <c r="K472" t="s">
        <v>2524</v>
      </c>
      <c r="L472" s="7" t="s">
        <v>1414</v>
      </c>
      <c r="M472" s="7" t="s">
        <v>1421</v>
      </c>
      <c r="N472" s="14">
        <f>Greenleaf[[#This Row],[Unit Price]]*Greenleaf[[#This Row],[Quantity Sold]]</f>
        <v>36</v>
      </c>
      <c r="O472" s="13">
        <f>Greenleaf[[#This Row],[Unit Cost]]*Greenleaf[[#This Row],[Quantity Sold]]</f>
        <v>14.34</v>
      </c>
      <c r="P472" s="13">
        <f>Greenleaf[[#This Row],[ Unit  price per quantity]]-Greenleaf[[#This Row],[ Unit cost per quantity]]</f>
        <v>21.66</v>
      </c>
    </row>
    <row r="473" spans="1:16" x14ac:dyDescent="0.3">
      <c r="A473" t="s">
        <v>1899</v>
      </c>
      <c r="B473" s="5">
        <v>45456</v>
      </c>
      <c r="C473" s="5" t="str">
        <f>TEXT(Greenleaf[[#This Row],[Order Date]],"MMM")</f>
        <v>Jun</v>
      </c>
      <c r="D473" s="5" t="str">
        <f>TEXT(Greenleaf[[#This Row],[Order Date]],"YYYY")</f>
        <v>2024</v>
      </c>
      <c r="E473" t="s">
        <v>2462</v>
      </c>
      <c r="F473" s="7" t="s">
        <v>1013</v>
      </c>
      <c r="G473" s="9">
        <v>5</v>
      </c>
      <c r="H473" s="11">
        <v>25</v>
      </c>
      <c r="I473" s="13">
        <v>6.67</v>
      </c>
      <c r="J473" t="s">
        <v>1062</v>
      </c>
      <c r="K473" t="s">
        <v>2541</v>
      </c>
      <c r="L473" s="7" t="s">
        <v>1416</v>
      </c>
      <c r="M473" s="7" t="s">
        <v>1424</v>
      </c>
      <c r="N473" s="14">
        <f>Greenleaf[[#This Row],[Unit Price]]*Greenleaf[[#This Row],[Quantity Sold]]</f>
        <v>125</v>
      </c>
      <c r="O473" s="13">
        <f>Greenleaf[[#This Row],[Unit Cost]]*Greenleaf[[#This Row],[Quantity Sold]]</f>
        <v>33.35</v>
      </c>
      <c r="P473" s="13">
        <f>Greenleaf[[#This Row],[ Unit  price per quantity]]-Greenleaf[[#This Row],[ Unit cost per quantity]]</f>
        <v>91.65</v>
      </c>
    </row>
    <row r="474" spans="1:16" x14ac:dyDescent="0.3">
      <c r="A474" t="s">
        <v>1900</v>
      </c>
      <c r="B474" s="5">
        <v>45457</v>
      </c>
      <c r="C474" s="5" t="str">
        <f>TEXT(Greenleaf[[#This Row],[Order Date]],"MMM")</f>
        <v>Jun</v>
      </c>
      <c r="D474" s="5" t="str">
        <f>TEXT(Greenleaf[[#This Row],[Order Date]],"YYYY")</f>
        <v>2024</v>
      </c>
      <c r="E474" t="s">
        <v>2461</v>
      </c>
      <c r="F474" s="7" t="s">
        <v>1011</v>
      </c>
      <c r="G474" s="9">
        <v>2</v>
      </c>
      <c r="H474" s="11">
        <v>12</v>
      </c>
      <c r="I474" s="13">
        <v>3.25</v>
      </c>
      <c r="J474" t="s">
        <v>1064</v>
      </c>
      <c r="K474" t="s">
        <v>2563</v>
      </c>
      <c r="L474" s="7" t="s">
        <v>1416</v>
      </c>
      <c r="M474" s="7" t="s">
        <v>1420</v>
      </c>
      <c r="N474" s="14">
        <f>Greenleaf[[#This Row],[Unit Price]]*Greenleaf[[#This Row],[Quantity Sold]]</f>
        <v>24</v>
      </c>
      <c r="O474" s="13">
        <f>Greenleaf[[#This Row],[Unit Cost]]*Greenleaf[[#This Row],[Quantity Sold]]</f>
        <v>6.5</v>
      </c>
      <c r="P474" s="13">
        <f>Greenleaf[[#This Row],[ Unit  price per quantity]]-Greenleaf[[#This Row],[ Unit cost per quantity]]</f>
        <v>17.5</v>
      </c>
    </row>
    <row r="475" spans="1:16" x14ac:dyDescent="0.3">
      <c r="A475" t="s">
        <v>1901</v>
      </c>
      <c r="B475" s="5">
        <v>45457</v>
      </c>
      <c r="C475" s="5" t="str">
        <f>TEXT(Greenleaf[[#This Row],[Order Date]],"MMM")</f>
        <v>Jun</v>
      </c>
      <c r="D475" s="5" t="str">
        <f>TEXT(Greenleaf[[#This Row],[Order Date]],"YYYY")</f>
        <v>2024</v>
      </c>
      <c r="E475" t="s">
        <v>2463</v>
      </c>
      <c r="F475" s="7" t="s">
        <v>1014</v>
      </c>
      <c r="G475" s="9">
        <v>6</v>
      </c>
      <c r="H475" s="11">
        <v>15</v>
      </c>
      <c r="I475" s="13">
        <v>5.6</v>
      </c>
      <c r="J475" t="s">
        <v>1076</v>
      </c>
      <c r="K475" t="s">
        <v>2525</v>
      </c>
      <c r="L475" s="7" t="s">
        <v>1414</v>
      </c>
      <c r="M475" s="7" t="s">
        <v>1421</v>
      </c>
      <c r="N475" s="14">
        <f>Greenleaf[[#This Row],[Unit Price]]*Greenleaf[[#This Row],[Quantity Sold]]</f>
        <v>90</v>
      </c>
      <c r="O475" s="13">
        <f>Greenleaf[[#This Row],[Unit Cost]]*Greenleaf[[#This Row],[Quantity Sold]]</f>
        <v>33.599999999999994</v>
      </c>
      <c r="P475" s="13">
        <f>Greenleaf[[#This Row],[ Unit  price per quantity]]-Greenleaf[[#This Row],[ Unit cost per quantity]]</f>
        <v>56.400000000000006</v>
      </c>
    </row>
    <row r="476" spans="1:16" x14ac:dyDescent="0.3">
      <c r="A476" t="s">
        <v>1902</v>
      </c>
      <c r="B476" s="5">
        <v>45457</v>
      </c>
      <c r="C476" s="5" t="str">
        <f>TEXT(Greenleaf[[#This Row],[Order Date]],"MMM")</f>
        <v>Jun</v>
      </c>
      <c r="D476" s="5" t="str">
        <f>TEXT(Greenleaf[[#This Row],[Order Date]],"YYYY")</f>
        <v>2024</v>
      </c>
      <c r="E476" t="s">
        <v>2460</v>
      </c>
      <c r="F476" s="7" t="s">
        <v>1015</v>
      </c>
      <c r="G476" s="9">
        <v>8</v>
      </c>
      <c r="H476" s="11">
        <v>10</v>
      </c>
      <c r="I476" s="13">
        <v>2.0699999999999998</v>
      </c>
      <c r="J476" t="s">
        <v>1138</v>
      </c>
      <c r="K476" t="s">
        <v>2538</v>
      </c>
      <c r="L476" s="7" t="s">
        <v>1416</v>
      </c>
      <c r="M476" s="7" t="s">
        <v>1426</v>
      </c>
      <c r="N476" s="14">
        <f>Greenleaf[[#This Row],[Unit Price]]*Greenleaf[[#This Row],[Quantity Sold]]</f>
        <v>80</v>
      </c>
      <c r="O476" s="13">
        <f>Greenleaf[[#This Row],[Unit Cost]]*Greenleaf[[#This Row],[Quantity Sold]]</f>
        <v>16.559999999999999</v>
      </c>
      <c r="P476" s="13">
        <f>Greenleaf[[#This Row],[ Unit  price per quantity]]-Greenleaf[[#This Row],[ Unit cost per quantity]]</f>
        <v>63.44</v>
      </c>
    </row>
    <row r="477" spans="1:16" x14ac:dyDescent="0.3">
      <c r="A477" t="s">
        <v>1903</v>
      </c>
      <c r="B477" s="5">
        <v>45458</v>
      </c>
      <c r="C477" s="5" t="str">
        <f>TEXT(Greenleaf[[#This Row],[Order Date]],"MMM")</f>
        <v>Jun</v>
      </c>
      <c r="D477" s="5" t="str">
        <f>TEXT(Greenleaf[[#This Row],[Order Date]],"YYYY")</f>
        <v>2024</v>
      </c>
      <c r="E477" t="s">
        <v>2463</v>
      </c>
      <c r="F477" s="7" t="s">
        <v>1014</v>
      </c>
      <c r="G477" s="9">
        <v>6</v>
      </c>
      <c r="H477" s="11">
        <v>15</v>
      </c>
      <c r="I477" s="13">
        <v>4.13</v>
      </c>
      <c r="J477" t="s">
        <v>1060</v>
      </c>
      <c r="K477" t="s">
        <v>2504</v>
      </c>
      <c r="L477" s="7" t="s">
        <v>1415</v>
      </c>
      <c r="M477" s="7" t="s">
        <v>1420</v>
      </c>
      <c r="N477" s="14">
        <f>Greenleaf[[#This Row],[Unit Price]]*Greenleaf[[#This Row],[Quantity Sold]]</f>
        <v>90</v>
      </c>
      <c r="O477" s="13">
        <f>Greenleaf[[#This Row],[Unit Cost]]*Greenleaf[[#This Row],[Quantity Sold]]</f>
        <v>24.78</v>
      </c>
      <c r="P477" s="13">
        <f>Greenleaf[[#This Row],[ Unit  price per quantity]]-Greenleaf[[#This Row],[ Unit cost per quantity]]</f>
        <v>65.22</v>
      </c>
    </row>
    <row r="478" spans="1:16" x14ac:dyDescent="0.3">
      <c r="A478" t="s">
        <v>1904</v>
      </c>
      <c r="B478" s="5">
        <v>45459</v>
      </c>
      <c r="C478" s="5" t="str">
        <f>TEXT(Greenleaf[[#This Row],[Order Date]],"MMM")</f>
        <v>Jun</v>
      </c>
      <c r="D478" s="5" t="str">
        <f>TEXT(Greenleaf[[#This Row],[Order Date]],"YYYY")</f>
        <v>2024</v>
      </c>
      <c r="E478" t="s">
        <v>2463</v>
      </c>
      <c r="F478" s="7" t="s">
        <v>1014</v>
      </c>
      <c r="G478" s="9">
        <v>4</v>
      </c>
      <c r="H478" s="11">
        <v>15</v>
      </c>
      <c r="I478" s="13">
        <v>4.33</v>
      </c>
      <c r="J478" t="s">
        <v>1096</v>
      </c>
      <c r="K478" t="s">
        <v>2526</v>
      </c>
      <c r="L478" s="7" t="s">
        <v>1414</v>
      </c>
      <c r="M478" s="7" t="s">
        <v>1425</v>
      </c>
      <c r="N478" s="14">
        <f>Greenleaf[[#This Row],[Unit Price]]*Greenleaf[[#This Row],[Quantity Sold]]</f>
        <v>60</v>
      </c>
      <c r="O478" s="13">
        <f>Greenleaf[[#This Row],[Unit Cost]]*Greenleaf[[#This Row],[Quantity Sold]]</f>
        <v>17.32</v>
      </c>
      <c r="P478" s="13">
        <f>Greenleaf[[#This Row],[ Unit  price per quantity]]-Greenleaf[[#This Row],[ Unit cost per quantity]]</f>
        <v>42.68</v>
      </c>
    </row>
    <row r="479" spans="1:16" x14ac:dyDescent="0.3">
      <c r="A479" t="s">
        <v>1905</v>
      </c>
      <c r="B479" s="5">
        <v>45459</v>
      </c>
      <c r="C479" s="5" t="str">
        <f>TEXT(Greenleaf[[#This Row],[Order Date]],"MMM")</f>
        <v>Jun</v>
      </c>
      <c r="D479" s="5" t="str">
        <f>TEXT(Greenleaf[[#This Row],[Order Date]],"YYYY")</f>
        <v>2024</v>
      </c>
      <c r="E479" t="s">
        <v>2462</v>
      </c>
      <c r="F479" s="7" t="s">
        <v>1013</v>
      </c>
      <c r="G479" s="9">
        <v>5</v>
      </c>
      <c r="H479" s="11">
        <v>25</v>
      </c>
      <c r="I479" s="13">
        <v>9.07</v>
      </c>
      <c r="J479" t="s">
        <v>1208</v>
      </c>
      <c r="K479" t="s">
        <v>2486</v>
      </c>
      <c r="L479" s="7" t="s">
        <v>1414</v>
      </c>
      <c r="M479" s="7" t="s">
        <v>1420</v>
      </c>
      <c r="N479" s="14">
        <f>Greenleaf[[#This Row],[Unit Price]]*Greenleaf[[#This Row],[Quantity Sold]]</f>
        <v>125</v>
      </c>
      <c r="O479" s="13">
        <f>Greenleaf[[#This Row],[Unit Cost]]*Greenleaf[[#This Row],[Quantity Sold]]</f>
        <v>45.35</v>
      </c>
      <c r="P479" s="13">
        <f>Greenleaf[[#This Row],[ Unit  price per quantity]]-Greenleaf[[#This Row],[ Unit cost per quantity]]</f>
        <v>79.650000000000006</v>
      </c>
    </row>
    <row r="480" spans="1:16" x14ac:dyDescent="0.3">
      <c r="A480" t="s">
        <v>1906</v>
      </c>
      <c r="B480" s="5">
        <v>45460</v>
      </c>
      <c r="C480" s="5" t="str">
        <f>TEXT(Greenleaf[[#This Row],[Order Date]],"MMM")</f>
        <v>Jun</v>
      </c>
      <c r="D480" s="5" t="str">
        <f>TEXT(Greenleaf[[#This Row],[Order Date]],"YYYY")</f>
        <v>2024</v>
      </c>
      <c r="E480" t="s">
        <v>2463</v>
      </c>
      <c r="F480" s="7" t="s">
        <v>1014</v>
      </c>
      <c r="G480" s="9">
        <v>9</v>
      </c>
      <c r="H480" s="11">
        <v>15</v>
      </c>
      <c r="I480" s="13">
        <v>5.65</v>
      </c>
      <c r="J480" t="s">
        <v>1031</v>
      </c>
      <c r="K480" t="s">
        <v>2491</v>
      </c>
      <c r="L480" s="7" t="s">
        <v>1414</v>
      </c>
      <c r="M480" s="7" t="s">
        <v>1424</v>
      </c>
      <c r="N480" s="14">
        <f>Greenleaf[[#This Row],[Unit Price]]*Greenleaf[[#This Row],[Quantity Sold]]</f>
        <v>135</v>
      </c>
      <c r="O480" s="13">
        <f>Greenleaf[[#This Row],[Unit Cost]]*Greenleaf[[#This Row],[Quantity Sold]]</f>
        <v>50.85</v>
      </c>
      <c r="P480" s="13">
        <f>Greenleaf[[#This Row],[ Unit  price per quantity]]-Greenleaf[[#This Row],[ Unit cost per quantity]]</f>
        <v>84.15</v>
      </c>
    </row>
    <row r="481" spans="1:16" x14ac:dyDescent="0.3">
      <c r="A481" t="s">
        <v>1907</v>
      </c>
      <c r="B481" s="5">
        <v>45460</v>
      </c>
      <c r="C481" s="5" t="str">
        <f>TEXT(Greenleaf[[#This Row],[Order Date]],"MMM")</f>
        <v>Jun</v>
      </c>
      <c r="D481" s="5" t="str">
        <f>TEXT(Greenleaf[[#This Row],[Order Date]],"YYYY")</f>
        <v>2024</v>
      </c>
      <c r="E481" t="s">
        <v>2461</v>
      </c>
      <c r="F481" s="7" t="s">
        <v>1011</v>
      </c>
      <c r="G481" s="9">
        <v>2</v>
      </c>
      <c r="H481" s="11">
        <v>12</v>
      </c>
      <c r="I481" s="13">
        <v>3.36</v>
      </c>
      <c r="J481" t="s">
        <v>1117</v>
      </c>
      <c r="K481" t="s">
        <v>2568</v>
      </c>
      <c r="L481" s="7" t="s">
        <v>1414</v>
      </c>
      <c r="M481" s="7" t="s">
        <v>1422</v>
      </c>
      <c r="N481" s="14">
        <f>Greenleaf[[#This Row],[Unit Price]]*Greenleaf[[#This Row],[Quantity Sold]]</f>
        <v>24</v>
      </c>
      <c r="O481" s="13">
        <f>Greenleaf[[#This Row],[Unit Cost]]*Greenleaf[[#This Row],[Quantity Sold]]</f>
        <v>6.72</v>
      </c>
      <c r="P481" s="13">
        <f>Greenleaf[[#This Row],[ Unit  price per quantity]]-Greenleaf[[#This Row],[ Unit cost per quantity]]</f>
        <v>17.28</v>
      </c>
    </row>
    <row r="482" spans="1:16" x14ac:dyDescent="0.3">
      <c r="A482" t="s">
        <v>1908</v>
      </c>
      <c r="B482" s="5">
        <v>45460</v>
      </c>
      <c r="C482" s="5" t="str">
        <f>TEXT(Greenleaf[[#This Row],[Order Date]],"MMM")</f>
        <v>Jun</v>
      </c>
      <c r="D482" s="5" t="str">
        <f>TEXT(Greenleaf[[#This Row],[Order Date]],"YYYY")</f>
        <v>2024</v>
      </c>
      <c r="E482" t="s">
        <v>2460</v>
      </c>
      <c r="F482" s="7" t="s">
        <v>1015</v>
      </c>
      <c r="G482" s="9">
        <v>10</v>
      </c>
      <c r="H482" s="11">
        <v>10</v>
      </c>
      <c r="I482" s="13">
        <v>2.37</v>
      </c>
      <c r="J482" t="s">
        <v>1200</v>
      </c>
      <c r="K482" t="s">
        <v>2559</v>
      </c>
      <c r="L482" s="7" t="s">
        <v>1414</v>
      </c>
      <c r="M482" s="7" t="s">
        <v>1423</v>
      </c>
      <c r="N482" s="14">
        <f>Greenleaf[[#This Row],[Unit Price]]*Greenleaf[[#This Row],[Quantity Sold]]</f>
        <v>100</v>
      </c>
      <c r="O482" s="13">
        <f>Greenleaf[[#This Row],[Unit Cost]]*Greenleaf[[#This Row],[Quantity Sold]]</f>
        <v>23.700000000000003</v>
      </c>
      <c r="P482" s="13">
        <f>Greenleaf[[#This Row],[ Unit  price per quantity]]-Greenleaf[[#This Row],[ Unit cost per quantity]]</f>
        <v>76.3</v>
      </c>
    </row>
    <row r="483" spans="1:16" x14ac:dyDescent="0.3">
      <c r="A483" t="s">
        <v>1909</v>
      </c>
      <c r="B483" s="5">
        <v>45461</v>
      </c>
      <c r="C483" s="5" t="str">
        <f>TEXT(Greenleaf[[#This Row],[Order Date]],"MMM")</f>
        <v>Jun</v>
      </c>
      <c r="D483" s="5" t="str">
        <f>TEXT(Greenleaf[[#This Row],[Order Date]],"YYYY")</f>
        <v>2024</v>
      </c>
      <c r="E483" t="s">
        <v>2463</v>
      </c>
      <c r="F483" s="7" t="s">
        <v>1014</v>
      </c>
      <c r="G483" s="9">
        <v>9</v>
      </c>
      <c r="H483" s="11">
        <v>15</v>
      </c>
      <c r="I483" s="13">
        <v>3.76</v>
      </c>
      <c r="J483" t="s">
        <v>1060</v>
      </c>
      <c r="K483" t="s">
        <v>2504</v>
      </c>
      <c r="L483" s="7" t="s">
        <v>1416</v>
      </c>
      <c r="M483" s="7" t="s">
        <v>1421</v>
      </c>
      <c r="N483" s="14">
        <f>Greenleaf[[#This Row],[Unit Price]]*Greenleaf[[#This Row],[Quantity Sold]]</f>
        <v>135</v>
      </c>
      <c r="O483" s="13">
        <f>Greenleaf[[#This Row],[Unit Cost]]*Greenleaf[[#This Row],[Quantity Sold]]</f>
        <v>33.839999999999996</v>
      </c>
      <c r="P483" s="13">
        <f>Greenleaf[[#This Row],[ Unit  price per quantity]]-Greenleaf[[#This Row],[ Unit cost per quantity]]</f>
        <v>101.16</v>
      </c>
    </row>
    <row r="484" spans="1:16" x14ac:dyDescent="0.3">
      <c r="A484" t="s">
        <v>1910</v>
      </c>
      <c r="B484" s="5">
        <v>45461</v>
      </c>
      <c r="C484" s="5" t="str">
        <f>TEXT(Greenleaf[[#This Row],[Order Date]],"MMM")</f>
        <v>Jun</v>
      </c>
      <c r="D484" s="5" t="str">
        <f>TEXT(Greenleaf[[#This Row],[Order Date]],"YYYY")</f>
        <v>2024</v>
      </c>
      <c r="E484" t="s">
        <v>2464</v>
      </c>
      <c r="F484" s="7" t="s">
        <v>1012</v>
      </c>
      <c r="G484" s="9">
        <v>3</v>
      </c>
      <c r="H484" s="11">
        <v>40</v>
      </c>
      <c r="I484" s="13">
        <v>11.38</v>
      </c>
      <c r="J484" t="s">
        <v>1195</v>
      </c>
      <c r="K484" t="s">
        <v>2584</v>
      </c>
      <c r="L484" s="7" t="s">
        <v>1415</v>
      </c>
      <c r="M484" s="7" t="s">
        <v>1426</v>
      </c>
      <c r="N484" s="14">
        <f>Greenleaf[[#This Row],[Unit Price]]*Greenleaf[[#This Row],[Quantity Sold]]</f>
        <v>120</v>
      </c>
      <c r="O484" s="13">
        <f>Greenleaf[[#This Row],[Unit Cost]]*Greenleaf[[#This Row],[Quantity Sold]]</f>
        <v>34.14</v>
      </c>
      <c r="P484" s="13">
        <f>Greenleaf[[#This Row],[ Unit  price per quantity]]-Greenleaf[[#This Row],[ Unit cost per quantity]]</f>
        <v>85.86</v>
      </c>
    </row>
    <row r="485" spans="1:16" x14ac:dyDescent="0.3">
      <c r="A485" t="s">
        <v>1911</v>
      </c>
      <c r="B485" s="5">
        <v>45461</v>
      </c>
      <c r="C485" s="5" t="str">
        <f>TEXT(Greenleaf[[#This Row],[Order Date]],"MMM")</f>
        <v>Jun</v>
      </c>
      <c r="D485" s="5" t="str">
        <f>TEXT(Greenleaf[[#This Row],[Order Date]],"YYYY")</f>
        <v>2024</v>
      </c>
      <c r="E485" t="s">
        <v>2460</v>
      </c>
      <c r="F485" s="7" t="s">
        <v>1015</v>
      </c>
      <c r="G485" s="9">
        <v>8</v>
      </c>
      <c r="H485" s="11">
        <v>10</v>
      </c>
      <c r="I485" s="13">
        <v>3.88</v>
      </c>
      <c r="J485" t="s">
        <v>1096</v>
      </c>
      <c r="K485" t="s">
        <v>2526</v>
      </c>
      <c r="L485" s="7" t="s">
        <v>1414</v>
      </c>
      <c r="M485" s="7" t="s">
        <v>1418</v>
      </c>
      <c r="N485" s="14">
        <f>Greenleaf[[#This Row],[Unit Price]]*Greenleaf[[#This Row],[Quantity Sold]]</f>
        <v>80</v>
      </c>
      <c r="O485" s="13">
        <f>Greenleaf[[#This Row],[Unit Cost]]*Greenleaf[[#This Row],[Quantity Sold]]</f>
        <v>31.04</v>
      </c>
      <c r="P485" s="13">
        <f>Greenleaf[[#This Row],[ Unit  price per quantity]]-Greenleaf[[#This Row],[ Unit cost per quantity]]</f>
        <v>48.96</v>
      </c>
    </row>
    <row r="486" spans="1:16" x14ac:dyDescent="0.3">
      <c r="A486" t="s">
        <v>1912</v>
      </c>
      <c r="B486" s="5">
        <v>45461</v>
      </c>
      <c r="C486" s="5" t="str">
        <f>TEXT(Greenleaf[[#This Row],[Order Date]],"MMM")</f>
        <v>Jun</v>
      </c>
      <c r="D486" s="5" t="str">
        <f>TEXT(Greenleaf[[#This Row],[Order Date]],"YYYY")</f>
        <v>2024</v>
      </c>
      <c r="E486" t="s">
        <v>2464</v>
      </c>
      <c r="F486" s="7" t="s">
        <v>1012</v>
      </c>
      <c r="G486" s="9">
        <v>10</v>
      </c>
      <c r="H486" s="11">
        <v>40</v>
      </c>
      <c r="I486" s="13">
        <v>13.77</v>
      </c>
      <c r="J486" t="s">
        <v>1075</v>
      </c>
      <c r="K486" t="s">
        <v>2505</v>
      </c>
      <c r="L486" s="7" t="s">
        <v>1415</v>
      </c>
      <c r="M486" s="7" t="s">
        <v>1423</v>
      </c>
      <c r="N486" s="14">
        <f>Greenleaf[[#This Row],[Unit Price]]*Greenleaf[[#This Row],[Quantity Sold]]</f>
        <v>400</v>
      </c>
      <c r="O486" s="13">
        <f>Greenleaf[[#This Row],[Unit Cost]]*Greenleaf[[#This Row],[Quantity Sold]]</f>
        <v>137.69999999999999</v>
      </c>
      <c r="P486" s="13">
        <f>Greenleaf[[#This Row],[ Unit  price per quantity]]-Greenleaf[[#This Row],[ Unit cost per quantity]]</f>
        <v>262.3</v>
      </c>
    </row>
    <row r="487" spans="1:16" x14ac:dyDescent="0.3">
      <c r="A487" t="s">
        <v>1913</v>
      </c>
      <c r="B487" s="5">
        <v>45462</v>
      </c>
      <c r="C487" s="5" t="str">
        <f>TEXT(Greenleaf[[#This Row],[Order Date]],"MMM")</f>
        <v>Jun</v>
      </c>
      <c r="D487" s="5" t="str">
        <f>TEXT(Greenleaf[[#This Row],[Order Date]],"YYYY")</f>
        <v>2024</v>
      </c>
      <c r="E487" t="s">
        <v>2464</v>
      </c>
      <c r="F487" s="7" t="s">
        <v>1012</v>
      </c>
      <c r="G487" s="9">
        <v>6</v>
      </c>
      <c r="H487" s="11">
        <v>40</v>
      </c>
      <c r="I487" s="13">
        <v>8.89</v>
      </c>
      <c r="J487" t="s">
        <v>1110</v>
      </c>
      <c r="K487" t="s">
        <v>2516</v>
      </c>
      <c r="L487" s="7" t="s">
        <v>1414</v>
      </c>
      <c r="M487" s="7" t="s">
        <v>1424</v>
      </c>
      <c r="N487" s="14">
        <f>Greenleaf[[#This Row],[Unit Price]]*Greenleaf[[#This Row],[Quantity Sold]]</f>
        <v>240</v>
      </c>
      <c r="O487" s="13">
        <f>Greenleaf[[#This Row],[Unit Cost]]*Greenleaf[[#This Row],[Quantity Sold]]</f>
        <v>53.34</v>
      </c>
      <c r="P487" s="13">
        <f>Greenleaf[[#This Row],[ Unit  price per quantity]]-Greenleaf[[#This Row],[ Unit cost per quantity]]</f>
        <v>186.66</v>
      </c>
    </row>
    <row r="488" spans="1:16" x14ac:dyDescent="0.3">
      <c r="A488" t="s">
        <v>1914</v>
      </c>
      <c r="B488" s="5">
        <v>45462</v>
      </c>
      <c r="C488" s="5" t="str">
        <f>TEXT(Greenleaf[[#This Row],[Order Date]],"MMM")</f>
        <v>Jun</v>
      </c>
      <c r="D488" s="5" t="str">
        <f>TEXT(Greenleaf[[#This Row],[Order Date]],"YYYY")</f>
        <v>2024</v>
      </c>
      <c r="E488" t="s">
        <v>2464</v>
      </c>
      <c r="F488" s="7" t="s">
        <v>1012</v>
      </c>
      <c r="G488" s="9">
        <v>3</v>
      </c>
      <c r="H488" s="11">
        <v>40</v>
      </c>
      <c r="I488" s="13">
        <v>11.64</v>
      </c>
      <c r="J488" t="s">
        <v>1080</v>
      </c>
      <c r="K488" t="s">
        <v>2470</v>
      </c>
      <c r="L488" s="7" t="s">
        <v>1414</v>
      </c>
      <c r="M488" s="7" t="s">
        <v>1421</v>
      </c>
      <c r="N488" s="14">
        <f>Greenleaf[[#This Row],[Unit Price]]*Greenleaf[[#This Row],[Quantity Sold]]</f>
        <v>120</v>
      </c>
      <c r="O488" s="13">
        <f>Greenleaf[[#This Row],[Unit Cost]]*Greenleaf[[#This Row],[Quantity Sold]]</f>
        <v>34.92</v>
      </c>
      <c r="P488" s="13">
        <f>Greenleaf[[#This Row],[ Unit  price per quantity]]-Greenleaf[[#This Row],[ Unit cost per quantity]]</f>
        <v>85.08</v>
      </c>
    </row>
    <row r="489" spans="1:16" x14ac:dyDescent="0.3">
      <c r="A489" t="s">
        <v>1915</v>
      </c>
      <c r="B489" s="5">
        <v>45462</v>
      </c>
      <c r="C489" s="5" t="str">
        <f>TEXT(Greenleaf[[#This Row],[Order Date]],"MMM")</f>
        <v>Jun</v>
      </c>
      <c r="D489" s="5" t="str">
        <f>TEXT(Greenleaf[[#This Row],[Order Date]],"YYYY")</f>
        <v>2024</v>
      </c>
      <c r="E489" t="s">
        <v>2463</v>
      </c>
      <c r="F489" s="7" t="s">
        <v>1014</v>
      </c>
      <c r="G489" s="9">
        <v>6</v>
      </c>
      <c r="H489" s="11">
        <v>15</v>
      </c>
      <c r="I489" s="13">
        <v>4.5599999999999996</v>
      </c>
      <c r="J489" t="s">
        <v>1099</v>
      </c>
      <c r="K489" t="s">
        <v>2503</v>
      </c>
      <c r="L489" s="7" t="s">
        <v>1417</v>
      </c>
      <c r="M489" s="7" t="s">
        <v>1423</v>
      </c>
      <c r="N489" s="14">
        <f>Greenleaf[[#This Row],[Unit Price]]*Greenleaf[[#This Row],[Quantity Sold]]</f>
        <v>90</v>
      </c>
      <c r="O489" s="13">
        <f>Greenleaf[[#This Row],[Unit Cost]]*Greenleaf[[#This Row],[Quantity Sold]]</f>
        <v>27.36</v>
      </c>
      <c r="P489" s="13">
        <f>Greenleaf[[#This Row],[ Unit  price per quantity]]-Greenleaf[[#This Row],[ Unit cost per quantity]]</f>
        <v>62.64</v>
      </c>
    </row>
    <row r="490" spans="1:16" x14ac:dyDescent="0.3">
      <c r="A490" t="s">
        <v>1916</v>
      </c>
      <c r="B490" s="5">
        <v>45462</v>
      </c>
      <c r="C490" s="5" t="str">
        <f>TEXT(Greenleaf[[#This Row],[Order Date]],"MMM")</f>
        <v>Jun</v>
      </c>
      <c r="D490" s="5" t="str">
        <f>TEXT(Greenleaf[[#This Row],[Order Date]],"YYYY")</f>
        <v>2024</v>
      </c>
      <c r="E490" t="s">
        <v>2461</v>
      </c>
      <c r="F490" s="7" t="s">
        <v>1011</v>
      </c>
      <c r="G490" s="9">
        <v>5</v>
      </c>
      <c r="H490" s="11">
        <v>12</v>
      </c>
      <c r="I490" s="13">
        <v>4.3499999999999996</v>
      </c>
      <c r="J490" t="s">
        <v>1110</v>
      </c>
      <c r="K490" t="s">
        <v>2516</v>
      </c>
      <c r="L490" s="7" t="s">
        <v>1414</v>
      </c>
      <c r="M490" s="7" t="s">
        <v>1426</v>
      </c>
      <c r="N490" s="14">
        <f>Greenleaf[[#This Row],[Unit Price]]*Greenleaf[[#This Row],[Quantity Sold]]</f>
        <v>60</v>
      </c>
      <c r="O490" s="13">
        <f>Greenleaf[[#This Row],[Unit Cost]]*Greenleaf[[#This Row],[Quantity Sold]]</f>
        <v>21.75</v>
      </c>
      <c r="P490" s="13">
        <f>Greenleaf[[#This Row],[ Unit  price per quantity]]-Greenleaf[[#This Row],[ Unit cost per quantity]]</f>
        <v>38.25</v>
      </c>
    </row>
    <row r="491" spans="1:16" x14ac:dyDescent="0.3">
      <c r="A491" t="s">
        <v>1917</v>
      </c>
      <c r="B491" s="5">
        <v>45463</v>
      </c>
      <c r="C491" s="5" t="str">
        <f>TEXT(Greenleaf[[#This Row],[Order Date]],"MMM")</f>
        <v>Jun</v>
      </c>
      <c r="D491" s="5" t="str">
        <f>TEXT(Greenleaf[[#This Row],[Order Date]],"YYYY")</f>
        <v>2024</v>
      </c>
      <c r="E491" t="s">
        <v>2462</v>
      </c>
      <c r="F491" s="7" t="s">
        <v>1013</v>
      </c>
      <c r="G491" s="9">
        <v>10</v>
      </c>
      <c r="H491" s="11">
        <v>25</v>
      </c>
      <c r="I491" s="13">
        <v>6.8</v>
      </c>
      <c r="J491" t="s">
        <v>1050</v>
      </c>
      <c r="K491" t="s">
        <v>2488</v>
      </c>
      <c r="L491" s="7" t="s">
        <v>1414</v>
      </c>
      <c r="M491" s="7" t="s">
        <v>1419</v>
      </c>
      <c r="N491" s="14">
        <f>Greenleaf[[#This Row],[Unit Price]]*Greenleaf[[#This Row],[Quantity Sold]]</f>
        <v>250</v>
      </c>
      <c r="O491" s="13">
        <f>Greenleaf[[#This Row],[Unit Cost]]*Greenleaf[[#This Row],[Quantity Sold]]</f>
        <v>68</v>
      </c>
      <c r="P491" s="13">
        <f>Greenleaf[[#This Row],[ Unit  price per quantity]]-Greenleaf[[#This Row],[ Unit cost per quantity]]</f>
        <v>182</v>
      </c>
    </row>
    <row r="492" spans="1:16" x14ac:dyDescent="0.3">
      <c r="A492" t="s">
        <v>1918</v>
      </c>
      <c r="B492" s="5">
        <v>45464</v>
      </c>
      <c r="C492" s="5" t="str">
        <f>TEXT(Greenleaf[[#This Row],[Order Date]],"MMM")</f>
        <v>Jun</v>
      </c>
      <c r="D492" s="5" t="str">
        <f>TEXT(Greenleaf[[#This Row],[Order Date]],"YYYY")</f>
        <v>2024</v>
      </c>
      <c r="E492" t="s">
        <v>2461</v>
      </c>
      <c r="F492" s="7" t="s">
        <v>1011</v>
      </c>
      <c r="G492" s="9">
        <v>4</v>
      </c>
      <c r="H492" s="11">
        <v>12</v>
      </c>
      <c r="I492" s="13">
        <v>3.38</v>
      </c>
      <c r="J492" t="s">
        <v>1058</v>
      </c>
      <c r="K492" t="s">
        <v>2522</v>
      </c>
      <c r="L492" s="7" t="s">
        <v>1417</v>
      </c>
      <c r="M492" s="7" t="s">
        <v>1427</v>
      </c>
      <c r="N492" s="14">
        <f>Greenleaf[[#This Row],[Unit Price]]*Greenleaf[[#This Row],[Quantity Sold]]</f>
        <v>48</v>
      </c>
      <c r="O492" s="13">
        <f>Greenleaf[[#This Row],[Unit Cost]]*Greenleaf[[#This Row],[Quantity Sold]]</f>
        <v>13.52</v>
      </c>
      <c r="P492" s="13">
        <f>Greenleaf[[#This Row],[ Unit  price per quantity]]-Greenleaf[[#This Row],[ Unit cost per quantity]]</f>
        <v>34.480000000000004</v>
      </c>
    </row>
    <row r="493" spans="1:16" x14ac:dyDescent="0.3">
      <c r="A493" t="s">
        <v>1919</v>
      </c>
      <c r="B493" s="5">
        <v>45464</v>
      </c>
      <c r="C493" s="5" t="str">
        <f>TEXT(Greenleaf[[#This Row],[Order Date]],"MMM")</f>
        <v>Jun</v>
      </c>
      <c r="D493" s="5" t="str">
        <f>TEXT(Greenleaf[[#This Row],[Order Date]],"YYYY")</f>
        <v>2024</v>
      </c>
      <c r="E493" t="s">
        <v>2460</v>
      </c>
      <c r="F493" s="7" t="s">
        <v>1015</v>
      </c>
      <c r="G493" s="9">
        <v>4</v>
      </c>
      <c r="H493" s="11">
        <v>10</v>
      </c>
      <c r="I493" s="13">
        <v>3.23</v>
      </c>
      <c r="J493" t="s">
        <v>1207</v>
      </c>
      <c r="K493" t="s">
        <v>2575</v>
      </c>
      <c r="L493" s="7" t="s">
        <v>1417</v>
      </c>
      <c r="M493" s="7" t="s">
        <v>1427</v>
      </c>
      <c r="N493" s="14">
        <f>Greenleaf[[#This Row],[Unit Price]]*Greenleaf[[#This Row],[Quantity Sold]]</f>
        <v>40</v>
      </c>
      <c r="O493" s="13">
        <f>Greenleaf[[#This Row],[Unit Cost]]*Greenleaf[[#This Row],[Quantity Sold]]</f>
        <v>12.92</v>
      </c>
      <c r="P493" s="13">
        <f>Greenleaf[[#This Row],[ Unit  price per quantity]]-Greenleaf[[#This Row],[ Unit cost per quantity]]</f>
        <v>27.08</v>
      </c>
    </row>
    <row r="494" spans="1:16" x14ac:dyDescent="0.3">
      <c r="A494" t="s">
        <v>1920</v>
      </c>
      <c r="B494" s="5">
        <v>45465</v>
      </c>
      <c r="C494" s="5" t="str">
        <f>TEXT(Greenleaf[[#This Row],[Order Date]],"MMM")</f>
        <v>Jun</v>
      </c>
      <c r="D494" s="5" t="str">
        <f>TEXT(Greenleaf[[#This Row],[Order Date]],"YYYY")</f>
        <v>2024</v>
      </c>
      <c r="E494" t="s">
        <v>2461</v>
      </c>
      <c r="F494" s="7" t="s">
        <v>1011</v>
      </c>
      <c r="G494" s="9">
        <v>8</v>
      </c>
      <c r="H494" s="11">
        <v>12</v>
      </c>
      <c r="I494" s="13">
        <v>4.22</v>
      </c>
      <c r="J494" t="s">
        <v>1087</v>
      </c>
      <c r="K494" t="s">
        <v>2521</v>
      </c>
      <c r="L494" s="7" t="s">
        <v>1417</v>
      </c>
      <c r="M494" s="7" t="s">
        <v>1422</v>
      </c>
      <c r="N494" s="14">
        <f>Greenleaf[[#This Row],[Unit Price]]*Greenleaf[[#This Row],[Quantity Sold]]</f>
        <v>96</v>
      </c>
      <c r="O494" s="13">
        <f>Greenleaf[[#This Row],[Unit Cost]]*Greenleaf[[#This Row],[Quantity Sold]]</f>
        <v>33.76</v>
      </c>
      <c r="P494" s="13">
        <f>Greenleaf[[#This Row],[ Unit  price per quantity]]-Greenleaf[[#This Row],[ Unit cost per quantity]]</f>
        <v>62.24</v>
      </c>
    </row>
    <row r="495" spans="1:16" x14ac:dyDescent="0.3">
      <c r="A495" t="s">
        <v>1921</v>
      </c>
      <c r="B495" s="5">
        <v>45465</v>
      </c>
      <c r="C495" s="5" t="str">
        <f>TEXT(Greenleaf[[#This Row],[Order Date]],"MMM")</f>
        <v>Jun</v>
      </c>
      <c r="D495" s="5" t="str">
        <f>TEXT(Greenleaf[[#This Row],[Order Date]],"YYYY")</f>
        <v>2024</v>
      </c>
      <c r="E495" t="s">
        <v>2461</v>
      </c>
      <c r="F495" s="7" t="s">
        <v>1011</v>
      </c>
      <c r="G495" s="9">
        <v>9</v>
      </c>
      <c r="H495" s="11">
        <v>12</v>
      </c>
      <c r="I495" s="13">
        <v>4.3</v>
      </c>
      <c r="J495" t="s">
        <v>1139</v>
      </c>
      <c r="K495" t="s">
        <v>2479</v>
      </c>
      <c r="L495" s="7" t="s">
        <v>1416</v>
      </c>
      <c r="M495" s="7" t="s">
        <v>1420</v>
      </c>
      <c r="N495" s="14">
        <f>Greenleaf[[#This Row],[Unit Price]]*Greenleaf[[#This Row],[Quantity Sold]]</f>
        <v>108</v>
      </c>
      <c r="O495" s="13">
        <f>Greenleaf[[#This Row],[Unit Cost]]*Greenleaf[[#This Row],[Quantity Sold]]</f>
        <v>38.699999999999996</v>
      </c>
      <c r="P495" s="13">
        <f>Greenleaf[[#This Row],[ Unit  price per quantity]]-Greenleaf[[#This Row],[ Unit cost per quantity]]</f>
        <v>69.300000000000011</v>
      </c>
    </row>
    <row r="496" spans="1:16" x14ac:dyDescent="0.3">
      <c r="A496" t="s">
        <v>1922</v>
      </c>
      <c r="B496" s="5">
        <v>45465</v>
      </c>
      <c r="C496" s="5" t="str">
        <f>TEXT(Greenleaf[[#This Row],[Order Date]],"MMM")</f>
        <v>Jun</v>
      </c>
      <c r="D496" s="5" t="str">
        <f>TEXT(Greenleaf[[#This Row],[Order Date]],"YYYY")</f>
        <v>2024</v>
      </c>
      <c r="E496" t="s">
        <v>2461</v>
      </c>
      <c r="F496" s="7" t="s">
        <v>1011</v>
      </c>
      <c r="G496" s="9">
        <v>7</v>
      </c>
      <c r="H496" s="11">
        <v>12</v>
      </c>
      <c r="I496" s="13">
        <v>2.96</v>
      </c>
      <c r="J496" t="s">
        <v>1204</v>
      </c>
      <c r="K496" t="s">
        <v>2531</v>
      </c>
      <c r="L496" s="7" t="s">
        <v>1414</v>
      </c>
      <c r="M496" s="7" t="s">
        <v>1427</v>
      </c>
      <c r="N496" s="14">
        <f>Greenleaf[[#This Row],[Unit Price]]*Greenleaf[[#This Row],[Quantity Sold]]</f>
        <v>84</v>
      </c>
      <c r="O496" s="13">
        <f>Greenleaf[[#This Row],[Unit Cost]]*Greenleaf[[#This Row],[Quantity Sold]]</f>
        <v>20.72</v>
      </c>
      <c r="P496" s="13">
        <f>Greenleaf[[#This Row],[ Unit  price per quantity]]-Greenleaf[[#This Row],[ Unit cost per quantity]]</f>
        <v>63.28</v>
      </c>
    </row>
    <row r="497" spans="1:16" x14ac:dyDescent="0.3">
      <c r="A497" t="s">
        <v>1923</v>
      </c>
      <c r="B497" s="5">
        <v>45466</v>
      </c>
      <c r="C497" s="5" t="str">
        <f>TEXT(Greenleaf[[#This Row],[Order Date]],"MMM")</f>
        <v>Jun</v>
      </c>
      <c r="D497" s="5" t="str">
        <f>TEXT(Greenleaf[[#This Row],[Order Date]],"YYYY")</f>
        <v>2024</v>
      </c>
      <c r="E497" t="s">
        <v>2460</v>
      </c>
      <c r="F497" s="7" t="s">
        <v>1015</v>
      </c>
      <c r="G497" s="9">
        <v>9</v>
      </c>
      <c r="H497" s="11">
        <v>10</v>
      </c>
      <c r="I497" s="13">
        <v>2.59</v>
      </c>
      <c r="J497" t="s">
        <v>1160</v>
      </c>
      <c r="K497" t="s">
        <v>2519</v>
      </c>
      <c r="L497" s="7" t="s">
        <v>1414</v>
      </c>
      <c r="M497" s="7" t="s">
        <v>1421</v>
      </c>
      <c r="N497" s="14">
        <f>Greenleaf[[#This Row],[Unit Price]]*Greenleaf[[#This Row],[Quantity Sold]]</f>
        <v>90</v>
      </c>
      <c r="O497" s="13">
        <f>Greenleaf[[#This Row],[Unit Cost]]*Greenleaf[[#This Row],[Quantity Sold]]</f>
        <v>23.31</v>
      </c>
      <c r="P497" s="13">
        <f>Greenleaf[[#This Row],[ Unit  price per quantity]]-Greenleaf[[#This Row],[ Unit cost per quantity]]</f>
        <v>66.69</v>
      </c>
    </row>
    <row r="498" spans="1:16" x14ac:dyDescent="0.3">
      <c r="A498" t="s">
        <v>1924</v>
      </c>
      <c r="B498" s="5">
        <v>45466</v>
      </c>
      <c r="C498" s="5" t="str">
        <f>TEXT(Greenleaf[[#This Row],[Order Date]],"MMM")</f>
        <v>Jun</v>
      </c>
      <c r="D498" s="5" t="str">
        <f>TEXT(Greenleaf[[#This Row],[Order Date]],"YYYY")</f>
        <v>2024</v>
      </c>
      <c r="E498" t="s">
        <v>2461</v>
      </c>
      <c r="F498" s="7" t="s">
        <v>1011</v>
      </c>
      <c r="G498" s="9">
        <v>10</v>
      </c>
      <c r="H498" s="11">
        <v>12</v>
      </c>
      <c r="I498" s="13">
        <v>4.32</v>
      </c>
      <c r="J498" t="s">
        <v>1087</v>
      </c>
      <c r="K498" t="s">
        <v>2521</v>
      </c>
      <c r="L498" s="7" t="s">
        <v>1414</v>
      </c>
      <c r="M498" s="7" t="s">
        <v>1425</v>
      </c>
      <c r="N498" s="14">
        <f>Greenleaf[[#This Row],[Unit Price]]*Greenleaf[[#This Row],[Quantity Sold]]</f>
        <v>120</v>
      </c>
      <c r="O498" s="13">
        <f>Greenleaf[[#This Row],[Unit Cost]]*Greenleaf[[#This Row],[Quantity Sold]]</f>
        <v>43.2</v>
      </c>
      <c r="P498" s="13">
        <f>Greenleaf[[#This Row],[ Unit  price per quantity]]-Greenleaf[[#This Row],[ Unit cost per quantity]]</f>
        <v>76.8</v>
      </c>
    </row>
    <row r="499" spans="1:16" x14ac:dyDescent="0.3">
      <c r="A499" t="s">
        <v>1925</v>
      </c>
      <c r="B499" s="5">
        <v>45466</v>
      </c>
      <c r="C499" s="5" t="str">
        <f>TEXT(Greenleaf[[#This Row],[Order Date]],"MMM")</f>
        <v>Jun</v>
      </c>
      <c r="D499" s="5" t="str">
        <f>TEXT(Greenleaf[[#This Row],[Order Date]],"YYYY")</f>
        <v>2024</v>
      </c>
      <c r="E499" t="s">
        <v>2464</v>
      </c>
      <c r="F499" s="7" t="s">
        <v>1012</v>
      </c>
      <c r="G499" s="9">
        <v>1</v>
      </c>
      <c r="H499" s="11">
        <v>40</v>
      </c>
      <c r="I499" s="13">
        <v>10.67</v>
      </c>
      <c r="J499" t="s">
        <v>1040</v>
      </c>
      <c r="K499" t="s">
        <v>2510</v>
      </c>
      <c r="L499" s="7" t="s">
        <v>1414</v>
      </c>
      <c r="M499" s="7" t="s">
        <v>1427</v>
      </c>
      <c r="N499" s="14">
        <f>Greenleaf[[#This Row],[Unit Price]]*Greenleaf[[#This Row],[Quantity Sold]]</f>
        <v>40</v>
      </c>
      <c r="O499" s="13">
        <f>Greenleaf[[#This Row],[Unit Cost]]*Greenleaf[[#This Row],[Quantity Sold]]</f>
        <v>10.67</v>
      </c>
      <c r="P499" s="13">
        <f>Greenleaf[[#This Row],[ Unit  price per quantity]]-Greenleaf[[#This Row],[ Unit cost per quantity]]</f>
        <v>29.33</v>
      </c>
    </row>
    <row r="500" spans="1:16" x14ac:dyDescent="0.3">
      <c r="A500" t="s">
        <v>1926</v>
      </c>
      <c r="B500" s="5">
        <v>45466</v>
      </c>
      <c r="C500" s="5" t="str">
        <f>TEXT(Greenleaf[[#This Row],[Order Date]],"MMM")</f>
        <v>Jun</v>
      </c>
      <c r="D500" s="5" t="str">
        <f>TEXT(Greenleaf[[#This Row],[Order Date]],"YYYY")</f>
        <v>2024</v>
      </c>
      <c r="E500" t="s">
        <v>2464</v>
      </c>
      <c r="F500" s="7" t="s">
        <v>1012</v>
      </c>
      <c r="G500" s="9">
        <v>3</v>
      </c>
      <c r="H500" s="11">
        <v>40</v>
      </c>
      <c r="I500" s="13">
        <v>9.52</v>
      </c>
      <c r="J500" t="s">
        <v>1048</v>
      </c>
      <c r="K500" t="s">
        <v>2526</v>
      </c>
      <c r="L500" s="7" t="s">
        <v>1414</v>
      </c>
      <c r="M500" s="7" t="s">
        <v>1425</v>
      </c>
      <c r="N500" s="14">
        <f>Greenleaf[[#This Row],[Unit Price]]*Greenleaf[[#This Row],[Quantity Sold]]</f>
        <v>120</v>
      </c>
      <c r="O500" s="13">
        <f>Greenleaf[[#This Row],[Unit Cost]]*Greenleaf[[#This Row],[Quantity Sold]]</f>
        <v>28.56</v>
      </c>
      <c r="P500" s="13">
        <f>Greenleaf[[#This Row],[ Unit  price per quantity]]-Greenleaf[[#This Row],[ Unit cost per quantity]]</f>
        <v>91.44</v>
      </c>
    </row>
    <row r="501" spans="1:16" x14ac:dyDescent="0.3">
      <c r="A501" t="s">
        <v>1927</v>
      </c>
      <c r="B501" s="5">
        <v>45466</v>
      </c>
      <c r="C501" s="5" t="str">
        <f>TEXT(Greenleaf[[#This Row],[Order Date]],"MMM")</f>
        <v>Jun</v>
      </c>
      <c r="D501" s="5" t="str">
        <f>TEXT(Greenleaf[[#This Row],[Order Date]],"YYYY")</f>
        <v>2024</v>
      </c>
      <c r="E501" t="s">
        <v>2464</v>
      </c>
      <c r="F501" s="7" t="s">
        <v>1012</v>
      </c>
      <c r="G501" s="9">
        <v>8</v>
      </c>
      <c r="H501" s="11">
        <v>40</v>
      </c>
      <c r="I501" s="13">
        <v>13.53</v>
      </c>
      <c r="J501" t="s">
        <v>1116</v>
      </c>
      <c r="K501" t="s">
        <v>2486</v>
      </c>
      <c r="L501" s="7" t="s">
        <v>1414</v>
      </c>
      <c r="M501" s="7" t="s">
        <v>1424</v>
      </c>
      <c r="N501" s="14">
        <f>Greenleaf[[#This Row],[Unit Price]]*Greenleaf[[#This Row],[Quantity Sold]]</f>
        <v>320</v>
      </c>
      <c r="O501" s="13">
        <f>Greenleaf[[#This Row],[Unit Cost]]*Greenleaf[[#This Row],[Quantity Sold]]</f>
        <v>108.24</v>
      </c>
      <c r="P501" s="13">
        <f>Greenleaf[[#This Row],[ Unit  price per quantity]]-Greenleaf[[#This Row],[ Unit cost per quantity]]</f>
        <v>211.76</v>
      </c>
    </row>
    <row r="502" spans="1:16" x14ac:dyDescent="0.3">
      <c r="A502" t="s">
        <v>1928</v>
      </c>
      <c r="B502" s="5">
        <v>45467</v>
      </c>
      <c r="C502" s="5" t="str">
        <f>TEXT(Greenleaf[[#This Row],[Order Date]],"MMM")</f>
        <v>Jun</v>
      </c>
      <c r="D502" s="5" t="str">
        <f>TEXT(Greenleaf[[#This Row],[Order Date]],"YYYY")</f>
        <v>2024</v>
      </c>
      <c r="E502" t="s">
        <v>2464</v>
      </c>
      <c r="F502" s="7" t="s">
        <v>1012</v>
      </c>
      <c r="G502" s="9">
        <v>2</v>
      </c>
      <c r="H502" s="11">
        <v>40</v>
      </c>
      <c r="I502" s="13">
        <v>11.47</v>
      </c>
      <c r="J502" t="s">
        <v>1030</v>
      </c>
      <c r="K502" t="s">
        <v>2496</v>
      </c>
      <c r="L502" s="7" t="s">
        <v>1414</v>
      </c>
      <c r="M502" s="7" t="s">
        <v>1426</v>
      </c>
      <c r="N502" s="14">
        <f>Greenleaf[[#This Row],[Unit Price]]*Greenleaf[[#This Row],[Quantity Sold]]</f>
        <v>80</v>
      </c>
      <c r="O502" s="13">
        <f>Greenleaf[[#This Row],[Unit Cost]]*Greenleaf[[#This Row],[Quantity Sold]]</f>
        <v>22.94</v>
      </c>
      <c r="P502" s="13">
        <f>Greenleaf[[#This Row],[ Unit  price per quantity]]-Greenleaf[[#This Row],[ Unit cost per quantity]]</f>
        <v>57.06</v>
      </c>
    </row>
    <row r="503" spans="1:16" x14ac:dyDescent="0.3">
      <c r="A503" t="s">
        <v>1929</v>
      </c>
      <c r="B503" s="5">
        <v>45467</v>
      </c>
      <c r="C503" s="5" t="str">
        <f>TEXT(Greenleaf[[#This Row],[Order Date]],"MMM")</f>
        <v>Jun</v>
      </c>
      <c r="D503" s="5" t="str">
        <f>TEXT(Greenleaf[[#This Row],[Order Date]],"YYYY")</f>
        <v>2024</v>
      </c>
      <c r="E503" t="s">
        <v>2462</v>
      </c>
      <c r="F503" s="7" t="s">
        <v>1013</v>
      </c>
      <c r="G503" s="9">
        <v>4</v>
      </c>
      <c r="H503" s="11">
        <v>25</v>
      </c>
      <c r="I503" s="13">
        <v>6.06</v>
      </c>
      <c r="J503" t="s">
        <v>1083</v>
      </c>
      <c r="K503" t="s">
        <v>2526</v>
      </c>
      <c r="L503" s="7" t="s">
        <v>1416</v>
      </c>
      <c r="M503" s="7" t="s">
        <v>1421</v>
      </c>
      <c r="N503" s="14">
        <f>Greenleaf[[#This Row],[Unit Price]]*Greenleaf[[#This Row],[Quantity Sold]]</f>
        <v>100</v>
      </c>
      <c r="O503" s="13">
        <f>Greenleaf[[#This Row],[Unit Cost]]*Greenleaf[[#This Row],[Quantity Sold]]</f>
        <v>24.24</v>
      </c>
      <c r="P503" s="13">
        <f>Greenleaf[[#This Row],[ Unit  price per quantity]]-Greenleaf[[#This Row],[ Unit cost per quantity]]</f>
        <v>75.760000000000005</v>
      </c>
    </row>
    <row r="504" spans="1:16" x14ac:dyDescent="0.3">
      <c r="A504" t="s">
        <v>1930</v>
      </c>
      <c r="B504" s="5">
        <v>45468</v>
      </c>
      <c r="C504" s="5" t="str">
        <f>TEXT(Greenleaf[[#This Row],[Order Date]],"MMM")</f>
        <v>Jun</v>
      </c>
      <c r="D504" s="5" t="str">
        <f>TEXT(Greenleaf[[#This Row],[Order Date]],"YYYY")</f>
        <v>2024</v>
      </c>
      <c r="E504" t="s">
        <v>2463</v>
      </c>
      <c r="F504" s="7" t="s">
        <v>1014</v>
      </c>
      <c r="G504" s="9">
        <v>5</v>
      </c>
      <c r="H504" s="11">
        <v>15</v>
      </c>
      <c r="I504" s="13">
        <v>3.29</v>
      </c>
      <c r="J504" t="s">
        <v>1082</v>
      </c>
      <c r="K504" t="s">
        <v>2532</v>
      </c>
      <c r="L504" s="7" t="s">
        <v>1414</v>
      </c>
      <c r="M504" s="7" t="s">
        <v>1426</v>
      </c>
      <c r="N504" s="14">
        <f>Greenleaf[[#This Row],[Unit Price]]*Greenleaf[[#This Row],[Quantity Sold]]</f>
        <v>75</v>
      </c>
      <c r="O504" s="13">
        <f>Greenleaf[[#This Row],[Unit Cost]]*Greenleaf[[#This Row],[Quantity Sold]]</f>
        <v>16.45</v>
      </c>
      <c r="P504" s="13">
        <f>Greenleaf[[#This Row],[ Unit  price per quantity]]-Greenleaf[[#This Row],[ Unit cost per quantity]]</f>
        <v>58.55</v>
      </c>
    </row>
    <row r="505" spans="1:16" x14ac:dyDescent="0.3">
      <c r="A505" t="s">
        <v>1931</v>
      </c>
      <c r="B505" s="5">
        <v>45468</v>
      </c>
      <c r="C505" s="5" t="str">
        <f>TEXT(Greenleaf[[#This Row],[Order Date]],"MMM")</f>
        <v>Jun</v>
      </c>
      <c r="D505" s="5" t="str">
        <f>TEXT(Greenleaf[[#This Row],[Order Date]],"YYYY")</f>
        <v>2024</v>
      </c>
      <c r="E505" t="s">
        <v>2461</v>
      </c>
      <c r="F505" s="7" t="s">
        <v>1011</v>
      </c>
      <c r="G505" s="9">
        <v>9</v>
      </c>
      <c r="H505" s="11">
        <v>12</v>
      </c>
      <c r="I505" s="13">
        <v>4.29</v>
      </c>
      <c r="J505" t="s">
        <v>1054</v>
      </c>
      <c r="K505" t="s">
        <v>2552</v>
      </c>
      <c r="L505" s="7" t="s">
        <v>1414</v>
      </c>
      <c r="M505" s="7" t="s">
        <v>1420</v>
      </c>
      <c r="N505" s="14">
        <f>Greenleaf[[#This Row],[Unit Price]]*Greenleaf[[#This Row],[Quantity Sold]]</f>
        <v>108</v>
      </c>
      <c r="O505" s="13">
        <f>Greenleaf[[#This Row],[Unit Cost]]*Greenleaf[[#This Row],[Quantity Sold]]</f>
        <v>38.61</v>
      </c>
      <c r="P505" s="13">
        <f>Greenleaf[[#This Row],[ Unit  price per quantity]]-Greenleaf[[#This Row],[ Unit cost per quantity]]</f>
        <v>69.39</v>
      </c>
    </row>
    <row r="506" spans="1:16" x14ac:dyDescent="0.3">
      <c r="A506" t="s">
        <v>1932</v>
      </c>
      <c r="B506" s="5">
        <v>45468</v>
      </c>
      <c r="C506" s="5" t="str">
        <f>TEXT(Greenleaf[[#This Row],[Order Date]],"MMM")</f>
        <v>Jun</v>
      </c>
      <c r="D506" s="5" t="str">
        <f>TEXT(Greenleaf[[#This Row],[Order Date]],"YYYY")</f>
        <v>2024</v>
      </c>
      <c r="E506" t="s">
        <v>2461</v>
      </c>
      <c r="F506" s="7" t="s">
        <v>1011</v>
      </c>
      <c r="G506" s="9">
        <v>4</v>
      </c>
      <c r="H506" s="11">
        <v>12</v>
      </c>
      <c r="I506" s="13">
        <v>3.42</v>
      </c>
      <c r="J506" t="s">
        <v>1119</v>
      </c>
      <c r="K506" t="s">
        <v>2542</v>
      </c>
      <c r="L506" s="7" t="s">
        <v>1414</v>
      </c>
      <c r="M506" s="7" t="s">
        <v>1426</v>
      </c>
      <c r="N506" s="14">
        <f>Greenleaf[[#This Row],[Unit Price]]*Greenleaf[[#This Row],[Quantity Sold]]</f>
        <v>48</v>
      </c>
      <c r="O506" s="13">
        <f>Greenleaf[[#This Row],[Unit Cost]]*Greenleaf[[#This Row],[Quantity Sold]]</f>
        <v>13.68</v>
      </c>
      <c r="P506" s="13">
        <f>Greenleaf[[#This Row],[ Unit  price per quantity]]-Greenleaf[[#This Row],[ Unit cost per quantity]]</f>
        <v>34.32</v>
      </c>
    </row>
    <row r="507" spans="1:16" x14ac:dyDescent="0.3">
      <c r="A507" t="s">
        <v>1933</v>
      </c>
      <c r="B507" s="5">
        <v>45469</v>
      </c>
      <c r="C507" s="5" t="str">
        <f>TEXT(Greenleaf[[#This Row],[Order Date]],"MMM")</f>
        <v>Jun</v>
      </c>
      <c r="D507" s="5" t="str">
        <f>TEXT(Greenleaf[[#This Row],[Order Date]],"YYYY")</f>
        <v>2024</v>
      </c>
      <c r="E507" t="s">
        <v>2463</v>
      </c>
      <c r="F507" s="7" t="s">
        <v>1014</v>
      </c>
      <c r="G507" s="9">
        <v>6</v>
      </c>
      <c r="H507" s="11">
        <v>15</v>
      </c>
      <c r="I507" s="13">
        <v>5.73</v>
      </c>
      <c r="J507" t="s">
        <v>1106</v>
      </c>
      <c r="K507" t="s">
        <v>2565</v>
      </c>
      <c r="L507" s="7" t="s">
        <v>1416</v>
      </c>
      <c r="M507" s="7" t="s">
        <v>1422</v>
      </c>
      <c r="N507" s="14">
        <f>Greenleaf[[#This Row],[Unit Price]]*Greenleaf[[#This Row],[Quantity Sold]]</f>
        <v>90</v>
      </c>
      <c r="O507" s="13">
        <f>Greenleaf[[#This Row],[Unit Cost]]*Greenleaf[[#This Row],[Quantity Sold]]</f>
        <v>34.380000000000003</v>
      </c>
      <c r="P507" s="13">
        <f>Greenleaf[[#This Row],[ Unit  price per quantity]]-Greenleaf[[#This Row],[ Unit cost per quantity]]</f>
        <v>55.62</v>
      </c>
    </row>
    <row r="508" spans="1:16" x14ac:dyDescent="0.3">
      <c r="A508" t="s">
        <v>1934</v>
      </c>
      <c r="B508" s="5">
        <v>45470</v>
      </c>
      <c r="C508" s="5" t="str">
        <f>TEXT(Greenleaf[[#This Row],[Order Date]],"MMM")</f>
        <v>Jun</v>
      </c>
      <c r="D508" s="5" t="str">
        <f>TEXT(Greenleaf[[#This Row],[Order Date]],"YYYY")</f>
        <v>2024</v>
      </c>
      <c r="E508" t="s">
        <v>2461</v>
      </c>
      <c r="F508" s="7" t="s">
        <v>1011</v>
      </c>
      <c r="G508" s="9">
        <v>7</v>
      </c>
      <c r="H508" s="11">
        <v>12</v>
      </c>
      <c r="I508" s="13">
        <v>4.74</v>
      </c>
      <c r="J508" t="s">
        <v>1132</v>
      </c>
      <c r="K508" t="s">
        <v>2507</v>
      </c>
      <c r="L508" s="7" t="s">
        <v>1414</v>
      </c>
      <c r="M508" s="7" t="s">
        <v>1419</v>
      </c>
      <c r="N508" s="14">
        <f>Greenleaf[[#This Row],[Unit Price]]*Greenleaf[[#This Row],[Quantity Sold]]</f>
        <v>84</v>
      </c>
      <c r="O508" s="13">
        <f>Greenleaf[[#This Row],[Unit Cost]]*Greenleaf[[#This Row],[Quantity Sold]]</f>
        <v>33.18</v>
      </c>
      <c r="P508" s="13">
        <f>Greenleaf[[#This Row],[ Unit  price per quantity]]-Greenleaf[[#This Row],[ Unit cost per quantity]]</f>
        <v>50.82</v>
      </c>
    </row>
    <row r="509" spans="1:16" x14ac:dyDescent="0.3">
      <c r="A509" t="s">
        <v>1935</v>
      </c>
      <c r="B509" s="5">
        <v>45470</v>
      </c>
      <c r="C509" s="5" t="str">
        <f>TEXT(Greenleaf[[#This Row],[Order Date]],"MMM")</f>
        <v>Jun</v>
      </c>
      <c r="D509" s="5" t="str">
        <f>TEXT(Greenleaf[[#This Row],[Order Date]],"YYYY")</f>
        <v>2024</v>
      </c>
      <c r="E509" t="s">
        <v>2461</v>
      </c>
      <c r="F509" s="7" t="s">
        <v>1011</v>
      </c>
      <c r="G509" s="9">
        <v>3</v>
      </c>
      <c r="H509" s="11">
        <v>12</v>
      </c>
      <c r="I509" s="13">
        <v>2.81</v>
      </c>
      <c r="J509" t="s">
        <v>1185</v>
      </c>
      <c r="K509" t="s">
        <v>2489</v>
      </c>
      <c r="L509" s="7" t="s">
        <v>1414</v>
      </c>
      <c r="M509" s="7" t="s">
        <v>1424</v>
      </c>
      <c r="N509" s="14">
        <f>Greenleaf[[#This Row],[Unit Price]]*Greenleaf[[#This Row],[Quantity Sold]]</f>
        <v>36</v>
      </c>
      <c r="O509" s="13">
        <f>Greenleaf[[#This Row],[Unit Cost]]*Greenleaf[[#This Row],[Quantity Sold]]</f>
        <v>8.43</v>
      </c>
      <c r="P509" s="13">
        <f>Greenleaf[[#This Row],[ Unit  price per quantity]]-Greenleaf[[#This Row],[ Unit cost per quantity]]</f>
        <v>27.57</v>
      </c>
    </row>
    <row r="510" spans="1:16" x14ac:dyDescent="0.3">
      <c r="A510" t="s">
        <v>1936</v>
      </c>
      <c r="B510" s="5">
        <v>45470</v>
      </c>
      <c r="C510" s="5" t="str">
        <f>TEXT(Greenleaf[[#This Row],[Order Date]],"MMM")</f>
        <v>Jun</v>
      </c>
      <c r="D510" s="5" t="str">
        <f>TEXT(Greenleaf[[#This Row],[Order Date]],"YYYY")</f>
        <v>2024</v>
      </c>
      <c r="E510" t="s">
        <v>2464</v>
      </c>
      <c r="F510" s="7" t="s">
        <v>1012</v>
      </c>
      <c r="G510" s="9">
        <v>6</v>
      </c>
      <c r="H510" s="11">
        <v>40</v>
      </c>
      <c r="I510" s="13">
        <v>12.24</v>
      </c>
      <c r="J510" t="s">
        <v>1104</v>
      </c>
      <c r="K510" t="s">
        <v>2508</v>
      </c>
      <c r="L510" s="7" t="s">
        <v>1414</v>
      </c>
      <c r="M510" s="7" t="s">
        <v>1425</v>
      </c>
      <c r="N510" s="14">
        <f>Greenleaf[[#This Row],[Unit Price]]*Greenleaf[[#This Row],[Quantity Sold]]</f>
        <v>240</v>
      </c>
      <c r="O510" s="13">
        <f>Greenleaf[[#This Row],[Unit Cost]]*Greenleaf[[#This Row],[Quantity Sold]]</f>
        <v>73.44</v>
      </c>
      <c r="P510" s="13">
        <f>Greenleaf[[#This Row],[ Unit  price per quantity]]-Greenleaf[[#This Row],[ Unit cost per quantity]]</f>
        <v>166.56</v>
      </c>
    </row>
    <row r="511" spans="1:16" x14ac:dyDescent="0.3">
      <c r="A511" t="s">
        <v>1937</v>
      </c>
      <c r="B511" s="5">
        <v>45472</v>
      </c>
      <c r="C511" s="5" t="str">
        <f>TEXT(Greenleaf[[#This Row],[Order Date]],"MMM")</f>
        <v>Jun</v>
      </c>
      <c r="D511" s="5" t="str">
        <f>TEXT(Greenleaf[[#This Row],[Order Date]],"YYYY")</f>
        <v>2024</v>
      </c>
      <c r="E511" t="s">
        <v>2461</v>
      </c>
      <c r="F511" s="7" t="s">
        <v>1011</v>
      </c>
      <c r="G511" s="9">
        <v>10</v>
      </c>
      <c r="H511" s="11">
        <v>12</v>
      </c>
      <c r="I511" s="13">
        <v>4.72</v>
      </c>
      <c r="J511" t="s">
        <v>1150</v>
      </c>
      <c r="K511" t="s">
        <v>2529</v>
      </c>
      <c r="L511" s="7" t="s">
        <v>1414</v>
      </c>
      <c r="M511" s="7" t="s">
        <v>1424</v>
      </c>
      <c r="N511" s="14">
        <f>Greenleaf[[#This Row],[Unit Price]]*Greenleaf[[#This Row],[Quantity Sold]]</f>
        <v>120</v>
      </c>
      <c r="O511" s="13">
        <f>Greenleaf[[#This Row],[Unit Cost]]*Greenleaf[[#This Row],[Quantity Sold]]</f>
        <v>47.199999999999996</v>
      </c>
      <c r="P511" s="13">
        <f>Greenleaf[[#This Row],[ Unit  price per quantity]]-Greenleaf[[#This Row],[ Unit cost per quantity]]</f>
        <v>72.800000000000011</v>
      </c>
    </row>
    <row r="512" spans="1:16" x14ac:dyDescent="0.3">
      <c r="A512" t="s">
        <v>1938</v>
      </c>
      <c r="B512" s="5">
        <v>45473</v>
      </c>
      <c r="C512" s="5" t="str">
        <f>TEXT(Greenleaf[[#This Row],[Order Date]],"MMM")</f>
        <v>Jun</v>
      </c>
      <c r="D512" s="5" t="str">
        <f>TEXT(Greenleaf[[#This Row],[Order Date]],"YYYY")</f>
        <v>2024</v>
      </c>
      <c r="E512" t="s">
        <v>2461</v>
      </c>
      <c r="F512" s="7" t="s">
        <v>1011</v>
      </c>
      <c r="G512" s="9">
        <v>4</v>
      </c>
      <c r="H512" s="11">
        <v>12</v>
      </c>
      <c r="I512" s="13">
        <v>2.85</v>
      </c>
      <c r="J512" t="s">
        <v>1148</v>
      </c>
      <c r="K512" t="s">
        <v>2490</v>
      </c>
      <c r="L512" s="7" t="s">
        <v>1414</v>
      </c>
      <c r="M512" s="7" t="s">
        <v>1424</v>
      </c>
      <c r="N512" s="14">
        <f>Greenleaf[[#This Row],[Unit Price]]*Greenleaf[[#This Row],[Quantity Sold]]</f>
        <v>48</v>
      </c>
      <c r="O512" s="13">
        <f>Greenleaf[[#This Row],[Unit Cost]]*Greenleaf[[#This Row],[Quantity Sold]]</f>
        <v>11.4</v>
      </c>
      <c r="P512" s="13">
        <f>Greenleaf[[#This Row],[ Unit  price per quantity]]-Greenleaf[[#This Row],[ Unit cost per quantity]]</f>
        <v>36.6</v>
      </c>
    </row>
    <row r="513" spans="1:16" x14ac:dyDescent="0.3">
      <c r="A513" t="s">
        <v>1939</v>
      </c>
      <c r="B513" s="5">
        <v>45473</v>
      </c>
      <c r="C513" s="5" t="str">
        <f>TEXT(Greenleaf[[#This Row],[Order Date]],"MMM")</f>
        <v>Jun</v>
      </c>
      <c r="D513" s="5" t="str">
        <f>TEXT(Greenleaf[[#This Row],[Order Date]],"YYYY")</f>
        <v>2024</v>
      </c>
      <c r="E513" t="s">
        <v>2463</v>
      </c>
      <c r="F513" s="7" t="s">
        <v>1014</v>
      </c>
      <c r="G513" s="9">
        <v>4</v>
      </c>
      <c r="H513" s="11">
        <v>15</v>
      </c>
      <c r="I513" s="13">
        <v>5.4</v>
      </c>
      <c r="J513" t="s">
        <v>1135</v>
      </c>
      <c r="K513" t="s">
        <v>2546</v>
      </c>
      <c r="L513" s="7" t="s">
        <v>1414</v>
      </c>
      <c r="M513" s="7" t="s">
        <v>1418</v>
      </c>
      <c r="N513" s="14">
        <f>Greenleaf[[#This Row],[Unit Price]]*Greenleaf[[#This Row],[Quantity Sold]]</f>
        <v>60</v>
      </c>
      <c r="O513" s="13">
        <f>Greenleaf[[#This Row],[Unit Cost]]*Greenleaf[[#This Row],[Quantity Sold]]</f>
        <v>21.6</v>
      </c>
      <c r="P513" s="13">
        <f>Greenleaf[[#This Row],[ Unit  price per quantity]]-Greenleaf[[#This Row],[ Unit cost per quantity]]</f>
        <v>38.4</v>
      </c>
    </row>
    <row r="514" spans="1:16" x14ac:dyDescent="0.3">
      <c r="A514" t="s">
        <v>1940</v>
      </c>
      <c r="B514" s="5">
        <v>45473</v>
      </c>
      <c r="C514" s="5" t="str">
        <f>TEXT(Greenleaf[[#This Row],[Order Date]],"MMM")</f>
        <v>Jun</v>
      </c>
      <c r="D514" s="5" t="str">
        <f>TEXT(Greenleaf[[#This Row],[Order Date]],"YYYY")</f>
        <v>2024</v>
      </c>
      <c r="E514" t="s">
        <v>2460</v>
      </c>
      <c r="F514" s="7" t="s">
        <v>1015</v>
      </c>
      <c r="G514" s="9">
        <v>6</v>
      </c>
      <c r="H514" s="11">
        <v>10</v>
      </c>
      <c r="I514" s="13">
        <v>3.63</v>
      </c>
      <c r="J514" t="s">
        <v>1069</v>
      </c>
      <c r="K514" t="s">
        <v>2471</v>
      </c>
      <c r="L514" s="7" t="s">
        <v>1416</v>
      </c>
      <c r="M514" s="7" t="s">
        <v>1419</v>
      </c>
      <c r="N514" s="14">
        <f>Greenleaf[[#This Row],[Unit Price]]*Greenleaf[[#This Row],[Quantity Sold]]</f>
        <v>60</v>
      </c>
      <c r="O514" s="13">
        <f>Greenleaf[[#This Row],[Unit Cost]]*Greenleaf[[#This Row],[Quantity Sold]]</f>
        <v>21.78</v>
      </c>
      <c r="P514" s="13">
        <f>Greenleaf[[#This Row],[ Unit  price per quantity]]-Greenleaf[[#This Row],[ Unit cost per quantity]]</f>
        <v>38.22</v>
      </c>
    </row>
    <row r="515" spans="1:16" x14ac:dyDescent="0.3">
      <c r="A515" t="s">
        <v>1941</v>
      </c>
      <c r="B515" s="5">
        <v>45473</v>
      </c>
      <c r="C515" s="5" t="str">
        <f>TEXT(Greenleaf[[#This Row],[Order Date]],"MMM")</f>
        <v>Jun</v>
      </c>
      <c r="D515" s="5" t="str">
        <f>TEXT(Greenleaf[[#This Row],[Order Date]],"YYYY")</f>
        <v>2024</v>
      </c>
      <c r="E515" t="s">
        <v>2464</v>
      </c>
      <c r="F515" s="7" t="s">
        <v>1012</v>
      </c>
      <c r="G515" s="9">
        <v>9</v>
      </c>
      <c r="H515" s="11">
        <v>40</v>
      </c>
      <c r="I515" s="13">
        <v>10.5</v>
      </c>
      <c r="J515" t="s">
        <v>1082</v>
      </c>
      <c r="K515" t="s">
        <v>2532</v>
      </c>
      <c r="L515" s="7" t="s">
        <v>1416</v>
      </c>
      <c r="M515" s="7" t="s">
        <v>1427</v>
      </c>
      <c r="N515" s="14">
        <f>Greenleaf[[#This Row],[Unit Price]]*Greenleaf[[#This Row],[Quantity Sold]]</f>
        <v>360</v>
      </c>
      <c r="O515" s="13">
        <f>Greenleaf[[#This Row],[Unit Cost]]*Greenleaf[[#This Row],[Quantity Sold]]</f>
        <v>94.5</v>
      </c>
      <c r="P515" s="13">
        <f>Greenleaf[[#This Row],[ Unit  price per quantity]]-Greenleaf[[#This Row],[ Unit cost per quantity]]</f>
        <v>265.5</v>
      </c>
    </row>
    <row r="516" spans="1:16" x14ac:dyDescent="0.3">
      <c r="A516" t="s">
        <v>1942</v>
      </c>
      <c r="B516" s="5">
        <v>45473</v>
      </c>
      <c r="C516" s="5" t="str">
        <f>TEXT(Greenleaf[[#This Row],[Order Date]],"MMM")</f>
        <v>Jun</v>
      </c>
      <c r="D516" s="5" t="str">
        <f>TEXT(Greenleaf[[#This Row],[Order Date]],"YYYY")</f>
        <v>2024</v>
      </c>
      <c r="E516" t="s">
        <v>2462</v>
      </c>
      <c r="F516" s="7" t="s">
        <v>1013</v>
      </c>
      <c r="G516" s="9">
        <v>10</v>
      </c>
      <c r="H516" s="11">
        <v>25</v>
      </c>
      <c r="I516" s="13">
        <v>9.86</v>
      </c>
      <c r="J516" t="s">
        <v>1045</v>
      </c>
      <c r="K516" t="s">
        <v>2585</v>
      </c>
      <c r="L516" s="7" t="s">
        <v>1414</v>
      </c>
      <c r="M516" s="7" t="s">
        <v>1427</v>
      </c>
      <c r="N516" s="14">
        <f>Greenleaf[[#This Row],[Unit Price]]*Greenleaf[[#This Row],[Quantity Sold]]</f>
        <v>250</v>
      </c>
      <c r="O516" s="13">
        <f>Greenleaf[[#This Row],[Unit Cost]]*Greenleaf[[#This Row],[Quantity Sold]]</f>
        <v>98.6</v>
      </c>
      <c r="P516" s="13">
        <f>Greenleaf[[#This Row],[ Unit  price per quantity]]-Greenleaf[[#This Row],[ Unit cost per quantity]]</f>
        <v>151.4</v>
      </c>
    </row>
    <row r="517" spans="1:16" x14ac:dyDescent="0.3">
      <c r="A517" t="s">
        <v>1943</v>
      </c>
      <c r="B517" s="5">
        <v>45474</v>
      </c>
      <c r="C517" s="5" t="str">
        <f>TEXT(Greenleaf[[#This Row],[Order Date]],"MMM")</f>
        <v>Jul</v>
      </c>
      <c r="D517" s="5" t="str">
        <f>TEXT(Greenleaf[[#This Row],[Order Date]],"YYYY")</f>
        <v>2024</v>
      </c>
      <c r="E517" t="s">
        <v>2462</v>
      </c>
      <c r="F517" s="7" t="s">
        <v>1013</v>
      </c>
      <c r="G517" s="9">
        <v>6</v>
      </c>
      <c r="H517" s="11">
        <v>25</v>
      </c>
      <c r="I517" s="13">
        <v>9.43</v>
      </c>
      <c r="J517" t="s">
        <v>1020</v>
      </c>
      <c r="K517" t="s">
        <v>2533</v>
      </c>
      <c r="L517" s="7" t="s">
        <v>1414</v>
      </c>
      <c r="M517" s="7" t="s">
        <v>1421</v>
      </c>
      <c r="N517" s="14">
        <f>Greenleaf[[#This Row],[Unit Price]]*Greenleaf[[#This Row],[Quantity Sold]]</f>
        <v>150</v>
      </c>
      <c r="O517" s="13">
        <f>Greenleaf[[#This Row],[Unit Cost]]*Greenleaf[[#This Row],[Quantity Sold]]</f>
        <v>56.58</v>
      </c>
      <c r="P517" s="13">
        <f>Greenleaf[[#This Row],[ Unit  price per quantity]]-Greenleaf[[#This Row],[ Unit cost per quantity]]</f>
        <v>93.42</v>
      </c>
    </row>
    <row r="518" spans="1:16" x14ac:dyDescent="0.3">
      <c r="A518" t="s">
        <v>1944</v>
      </c>
      <c r="B518" s="5">
        <v>45474</v>
      </c>
      <c r="C518" s="5" t="str">
        <f>TEXT(Greenleaf[[#This Row],[Order Date]],"MMM")</f>
        <v>Jul</v>
      </c>
      <c r="D518" s="5" t="str">
        <f>TEXT(Greenleaf[[#This Row],[Order Date]],"YYYY")</f>
        <v>2024</v>
      </c>
      <c r="E518" t="s">
        <v>2462</v>
      </c>
      <c r="F518" s="7" t="s">
        <v>1013</v>
      </c>
      <c r="G518" s="9">
        <v>10</v>
      </c>
      <c r="H518" s="11">
        <v>25</v>
      </c>
      <c r="I518" s="13">
        <v>6.74</v>
      </c>
      <c r="J518" t="s">
        <v>1061</v>
      </c>
      <c r="K518" t="s">
        <v>2500</v>
      </c>
      <c r="L518" s="7" t="s">
        <v>1414</v>
      </c>
      <c r="M518" s="7" t="s">
        <v>1420</v>
      </c>
      <c r="N518" s="14">
        <f>Greenleaf[[#This Row],[Unit Price]]*Greenleaf[[#This Row],[Quantity Sold]]</f>
        <v>250</v>
      </c>
      <c r="O518" s="13">
        <f>Greenleaf[[#This Row],[Unit Cost]]*Greenleaf[[#This Row],[Quantity Sold]]</f>
        <v>67.400000000000006</v>
      </c>
      <c r="P518" s="13">
        <f>Greenleaf[[#This Row],[ Unit  price per quantity]]-Greenleaf[[#This Row],[ Unit cost per quantity]]</f>
        <v>182.6</v>
      </c>
    </row>
    <row r="519" spans="1:16" x14ac:dyDescent="0.3">
      <c r="A519" t="s">
        <v>1945</v>
      </c>
      <c r="B519" s="5">
        <v>45474</v>
      </c>
      <c r="C519" s="5" t="str">
        <f>TEXT(Greenleaf[[#This Row],[Order Date]],"MMM")</f>
        <v>Jul</v>
      </c>
      <c r="D519" s="5" t="str">
        <f>TEXT(Greenleaf[[#This Row],[Order Date]],"YYYY")</f>
        <v>2024</v>
      </c>
      <c r="E519" t="s">
        <v>2460</v>
      </c>
      <c r="F519" s="7" t="s">
        <v>1015</v>
      </c>
      <c r="G519" s="9">
        <v>3</v>
      </c>
      <c r="H519" s="11">
        <v>10</v>
      </c>
      <c r="I519" s="13">
        <v>2.65</v>
      </c>
      <c r="J519" t="s">
        <v>1115</v>
      </c>
      <c r="K519" t="s">
        <v>2530</v>
      </c>
      <c r="L519" s="7" t="s">
        <v>1414</v>
      </c>
      <c r="M519" s="7" t="s">
        <v>1422</v>
      </c>
      <c r="N519" s="14">
        <f>Greenleaf[[#This Row],[Unit Price]]*Greenleaf[[#This Row],[Quantity Sold]]</f>
        <v>30</v>
      </c>
      <c r="O519" s="13">
        <f>Greenleaf[[#This Row],[Unit Cost]]*Greenleaf[[#This Row],[Quantity Sold]]</f>
        <v>7.9499999999999993</v>
      </c>
      <c r="P519" s="13">
        <f>Greenleaf[[#This Row],[ Unit  price per quantity]]-Greenleaf[[#This Row],[ Unit cost per quantity]]</f>
        <v>22.05</v>
      </c>
    </row>
    <row r="520" spans="1:16" x14ac:dyDescent="0.3">
      <c r="A520" t="s">
        <v>1946</v>
      </c>
      <c r="B520" s="5">
        <v>45474</v>
      </c>
      <c r="C520" s="5" t="str">
        <f>TEXT(Greenleaf[[#This Row],[Order Date]],"MMM")</f>
        <v>Jul</v>
      </c>
      <c r="D520" s="5" t="str">
        <f>TEXT(Greenleaf[[#This Row],[Order Date]],"YYYY")</f>
        <v>2024</v>
      </c>
      <c r="E520" t="s">
        <v>2462</v>
      </c>
      <c r="F520" s="7" t="s">
        <v>1013</v>
      </c>
      <c r="G520" s="9">
        <v>4</v>
      </c>
      <c r="H520" s="11">
        <v>25</v>
      </c>
      <c r="I520" s="13">
        <v>6.09</v>
      </c>
      <c r="J520" t="s">
        <v>1172</v>
      </c>
      <c r="K520" t="s">
        <v>2502</v>
      </c>
      <c r="L520" s="7" t="s">
        <v>1414</v>
      </c>
      <c r="M520" s="7" t="s">
        <v>1423</v>
      </c>
      <c r="N520" s="14">
        <f>Greenleaf[[#This Row],[Unit Price]]*Greenleaf[[#This Row],[Quantity Sold]]</f>
        <v>100</v>
      </c>
      <c r="O520" s="13">
        <f>Greenleaf[[#This Row],[Unit Cost]]*Greenleaf[[#This Row],[Quantity Sold]]</f>
        <v>24.36</v>
      </c>
      <c r="P520" s="13">
        <f>Greenleaf[[#This Row],[ Unit  price per quantity]]-Greenleaf[[#This Row],[ Unit cost per quantity]]</f>
        <v>75.64</v>
      </c>
    </row>
    <row r="521" spans="1:16" x14ac:dyDescent="0.3">
      <c r="A521" t="s">
        <v>1947</v>
      </c>
      <c r="B521" s="5">
        <v>45475</v>
      </c>
      <c r="C521" s="5" t="str">
        <f>TEXT(Greenleaf[[#This Row],[Order Date]],"MMM")</f>
        <v>Jul</v>
      </c>
      <c r="D521" s="5" t="str">
        <f>TEXT(Greenleaf[[#This Row],[Order Date]],"YYYY")</f>
        <v>2024</v>
      </c>
      <c r="E521" t="s">
        <v>2460</v>
      </c>
      <c r="F521" s="7" t="s">
        <v>1015</v>
      </c>
      <c r="G521" s="9">
        <v>4</v>
      </c>
      <c r="H521" s="11">
        <v>10</v>
      </c>
      <c r="I521" s="13">
        <v>3.41</v>
      </c>
      <c r="J521" t="s">
        <v>1174</v>
      </c>
      <c r="K521" t="s">
        <v>2586</v>
      </c>
      <c r="L521" s="7" t="s">
        <v>1414</v>
      </c>
      <c r="M521" s="7" t="s">
        <v>1426</v>
      </c>
      <c r="N521" s="14">
        <f>Greenleaf[[#This Row],[Unit Price]]*Greenleaf[[#This Row],[Quantity Sold]]</f>
        <v>40</v>
      </c>
      <c r="O521" s="13">
        <f>Greenleaf[[#This Row],[Unit Cost]]*Greenleaf[[#This Row],[Quantity Sold]]</f>
        <v>13.64</v>
      </c>
      <c r="P521" s="13">
        <f>Greenleaf[[#This Row],[ Unit  price per quantity]]-Greenleaf[[#This Row],[ Unit cost per quantity]]</f>
        <v>26.36</v>
      </c>
    </row>
    <row r="522" spans="1:16" x14ac:dyDescent="0.3">
      <c r="A522" t="s">
        <v>1948</v>
      </c>
      <c r="B522" s="5">
        <v>45475</v>
      </c>
      <c r="C522" s="5" t="str">
        <f>TEXT(Greenleaf[[#This Row],[Order Date]],"MMM")</f>
        <v>Jul</v>
      </c>
      <c r="D522" s="5" t="str">
        <f>TEXT(Greenleaf[[#This Row],[Order Date]],"YYYY")</f>
        <v>2024</v>
      </c>
      <c r="E522" t="s">
        <v>2464</v>
      </c>
      <c r="F522" s="7" t="s">
        <v>1012</v>
      </c>
      <c r="G522" s="9">
        <v>10</v>
      </c>
      <c r="H522" s="11">
        <v>40</v>
      </c>
      <c r="I522" s="13">
        <v>14.88</v>
      </c>
      <c r="J522" t="s">
        <v>1188</v>
      </c>
      <c r="K522" t="s">
        <v>2476</v>
      </c>
      <c r="L522" s="7" t="s">
        <v>1415</v>
      </c>
      <c r="M522" s="7" t="s">
        <v>1422</v>
      </c>
      <c r="N522" s="14">
        <f>Greenleaf[[#This Row],[Unit Price]]*Greenleaf[[#This Row],[Quantity Sold]]</f>
        <v>400</v>
      </c>
      <c r="O522" s="13">
        <f>Greenleaf[[#This Row],[Unit Cost]]*Greenleaf[[#This Row],[Quantity Sold]]</f>
        <v>148.80000000000001</v>
      </c>
      <c r="P522" s="13">
        <f>Greenleaf[[#This Row],[ Unit  price per quantity]]-Greenleaf[[#This Row],[ Unit cost per quantity]]</f>
        <v>251.2</v>
      </c>
    </row>
    <row r="523" spans="1:16" x14ac:dyDescent="0.3">
      <c r="A523" t="s">
        <v>1949</v>
      </c>
      <c r="B523" s="5">
        <v>45476</v>
      </c>
      <c r="C523" s="5" t="str">
        <f>TEXT(Greenleaf[[#This Row],[Order Date]],"MMM")</f>
        <v>Jul</v>
      </c>
      <c r="D523" s="5" t="str">
        <f>TEXT(Greenleaf[[#This Row],[Order Date]],"YYYY")</f>
        <v>2024</v>
      </c>
      <c r="E523" t="s">
        <v>2464</v>
      </c>
      <c r="F523" s="7" t="s">
        <v>1012</v>
      </c>
      <c r="G523" s="9">
        <v>8</v>
      </c>
      <c r="H523" s="11">
        <v>40</v>
      </c>
      <c r="I523" s="13">
        <v>13.65</v>
      </c>
      <c r="J523" t="s">
        <v>1113</v>
      </c>
      <c r="K523" t="s">
        <v>2540</v>
      </c>
      <c r="L523" s="7" t="s">
        <v>1416</v>
      </c>
      <c r="M523" s="7" t="s">
        <v>1426</v>
      </c>
      <c r="N523" s="14">
        <f>Greenleaf[[#This Row],[Unit Price]]*Greenleaf[[#This Row],[Quantity Sold]]</f>
        <v>320</v>
      </c>
      <c r="O523" s="13">
        <f>Greenleaf[[#This Row],[Unit Cost]]*Greenleaf[[#This Row],[Quantity Sold]]</f>
        <v>109.2</v>
      </c>
      <c r="P523" s="13">
        <f>Greenleaf[[#This Row],[ Unit  price per quantity]]-Greenleaf[[#This Row],[ Unit cost per quantity]]</f>
        <v>210.8</v>
      </c>
    </row>
    <row r="524" spans="1:16" x14ac:dyDescent="0.3">
      <c r="A524" t="s">
        <v>1950</v>
      </c>
      <c r="B524" s="5">
        <v>45476</v>
      </c>
      <c r="C524" s="5" t="str">
        <f>TEXT(Greenleaf[[#This Row],[Order Date]],"MMM")</f>
        <v>Jul</v>
      </c>
      <c r="D524" s="5" t="str">
        <f>TEXT(Greenleaf[[#This Row],[Order Date]],"YYYY")</f>
        <v>2024</v>
      </c>
      <c r="E524" t="s">
        <v>2462</v>
      </c>
      <c r="F524" s="7" t="s">
        <v>1013</v>
      </c>
      <c r="G524" s="9">
        <v>6</v>
      </c>
      <c r="H524" s="11">
        <v>25</v>
      </c>
      <c r="I524" s="13">
        <v>5.28</v>
      </c>
      <c r="J524" t="s">
        <v>1055</v>
      </c>
      <c r="K524" t="s">
        <v>2553</v>
      </c>
      <c r="L524" s="7" t="s">
        <v>1415</v>
      </c>
      <c r="M524" s="7" t="s">
        <v>1427</v>
      </c>
      <c r="N524" s="14">
        <f>Greenleaf[[#This Row],[Unit Price]]*Greenleaf[[#This Row],[Quantity Sold]]</f>
        <v>150</v>
      </c>
      <c r="O524" s="13">
        <f>Greenleaf[[#This Row],[Unit Cost]]*Greenleaf[[#This Row],[Quantity Sold]]</f>
        <v>31.68</v>
      </c>
      <c r="P524" s="13">
        <f>Greenleaf[[#This Row],[ Unit  price per quantity]]-Greenleaf[[#This Row],[ Unit cost per quantity]]</f>
        <v>118.32</v>
      </c>
    </row>
    <row r="525" spans="1:16" x14ac:dyDescent="0.3">
      <c r="A525" t="s">
        <v>1951</v>
      </c>
      <c r="B525" s="5">
        <v>45476</v>
      </c>
      <c r="C525" s="5" t="str">
        <f>TEXT(Greenleaf[[#This Row],[Order Date]],"MMM")</f>
        <v>Jul</v>
      </c>
      <c r="D525" s="5" t="str">
        <f>TEXT(Greenleaf[[#This Row],[Order Date]],"YYYY")</f>
        <v>2024</v>
      </c>
      <c r="E525" t="s">
        <v>2462</v>
      </c>
      <c r="F525" s="7" t="s">
        <v>1013</v>
      </c>
      <c r="G525" s="9">
        <v>2</v>
      </c>
      <c r="H525" s="11">
        <v>25</v>
      </c>
      <c r="I525" s="13">
        <v>8.89</v>
      </c>
      <c r="J525" t="s">
        <v>1082</v>
      </c>
      <c r="K525" t="s">
        <v>2532</v>
      </c>
      <c r="L525" s="7" t="s">
        <v>1414</v>
      </c>
      <c r="M525" s="7" t="s">
        <v>1424</v>
      </c>
      <c r="N525" s="14">
        <f>Greenleaf[[#This Row],[Unit Price]]*Greenleaf[[#This Row],[Quantity Sold]]</f>
        <v>50</v>
      </c>
      <c r="O525" s="13">
        <f>Greenleaf[[#This Row],[Unit Cost]]*Greenleaf[[#This Row],[Quantity Sold]]</f>
        <v>17.78</v>
      </c>
      <c r="P525" s="13">
        <f>Greenleaf[[#This Row],[ Unit  price per quantity]]-Greenleaf[[#This Row],[ Unit cost per quantity]]</f>
        <v>32.22</v>
      </c>
    </row>
    <row r="526" spans="1:16" x14ac:dyDescent="0.3">
      <c r="A526" t="s">
        <v>1952</v>
      </c>
      <c r="B526" s="5">
        <v>45476</v>
      </c>
      <c r="C526" s="5" t="str">
        <f>TEXT(Greenleaf[[#This Row],[Order Date]],"MMM")</f>
        <v>Jul</v>
      </c>
      <c r="D526" s="5" t="str">
        <f>TEXT(Greenleaf[[#This Row],[Order Date]],"YYYY")</f>
        <v>2024</v>
      </c>
      <c r="E526" t="s">
        <v>2461</v>
      </c>
      <c r="F526" s="7" t="s">
        <v>1011</v>
      </c>
      <c r="G526" s="9">
        <v>6</v>
      </c>
      <c r="H526" s="11">
        <v>12</v>
      </c>
      <c r="I526" s="13">
        <v>4.28</v>
      </c>
      <c r="J526" t="s">
        <v>1093</v>
      </c>
      <c r="K526" t="s">
        <v>2527</v>
      </c>
      <c r="L526" s="7" t="s">
        <v>1417</v>
      </c>
      <c r="M526" s="7" t="s">
        <v>1420</v>
      </c>
      <c r="N526" s="14">
        <f>Greenleaf[[#This Row],[Unit Price]]*Greenleaf[[#This Row],[Quantity Sold]]</f>
        <v>72</v>
      </c>
      <c r="O526" s="13">
        <f>Greenleaf[[#This Row],[Unit Cost]]*Greenleaf[[#This Row],[Quantity Sold]]</f>
        <v>25.68</v>
      </c>
      <c r="P526" s="13">
        <f>Greenleaf[[#This Row],[ Unit  price per quantity]]-Greenleaf[[#This Row],[ Unit cost per quantity]]</f>
        <v>46.32</v>
      </c>
    </row>
    <row r="527" spans="1:16" x14ac:dyDescent="0.3">
      <c r="A527" t="s">
        <v>1953</v>
      </c>
      <c r="B527" s="5">
        <v>45477</v>
      </c>
      <c r="C527" s="5" t="str">
        <f>TEXT(Greenleaf[[#This Row],[Order Date]],"MMM")</f>
        <v>Jul</v>
      </c>
      <c r="D527" s="5" t="str">
        <f>TEXT(Greenleaf[[#This Row],[Order Date]],"YYYY")</f>
        <v>2024</v>
      </c>
      <c r="E527" t="s">
        <v>2460</v>
      </c>
      <c r="F527" s="7" t="s">
        <v>1015</v>
      </c>
      <c r="G527" s="9">
        <v>8</v>
      </c>
      <c r="H527" s="11">
        <v>10</v>
      </c>
      <c r="I527" s="13">
        <v>3.74</v>
      </c>
      <c r="J527" t="s">
        <v>1137</v>
      </c>
      <c r="K527" t="s">
        <v>2485</v>
      </c>
      <c r="L527" s="7" t="s">
        <v>1416</v>
      </c>
      <c r="M527" s="7" t="s">
        <v>1422</v>
      </c>
      <c r="N527" s="14">
        <f>Greenleaf[[#This Row],[Unit Price]]*Greenleaf[[#This Row],[Quantity Sold]]</f>
        <v>80</v>
      </c>
      <c r="O527" s="13">
        <f>Greenleaf[[#This Row],[Unit Cost]]*Greenleaf[[#This Row],[Quantity Sold]]</f>
        <v>29.92</v>
      </c>
      <c r="P527" s="13">
        <f>Greenleaf[[#This Row],[ Unit  price per quantity]]-Greenleaf[[#This Row],[ Unit cost per quantity]]</f>
        <v>50.08</v>
      </c>
    </row>
    <row r="528" spans="1:16" x14ac:dyDescent="0.3">
      <c r="A528" t="s">
        <v>1954</v>
      </c>
      <c r="B528" s="5">
        <v>45477</v>
      </c>
      <c r="C528" s="5" t="str">
        <f>TEXT(Greenleaf[[#This Row],[Order Date]],"MMM")</f>
        <v>Jul</v>
      </c>
      <c r="D528" s="5" t="str">
        <f>TEXT(Greenleaf[[#This Row],[Order Date]],"YYYY")</f>
        <v>2024</v>
      </c>
      <c r="E528" t="s">
        <v>2462</v>
      </c>
      <c r="F528" s="7" t="s">
        <v>1013</v>
      </c>
      <c r="G528" s="9">
        <v>3</v>
      </c>
      <c r="H528" s="11">
        <v>25</v>
      </c>
      <c r="I528" s="13">
        <v>5.52</v>
      </c>
      <c r="J528" t="s">
        <v>1017</v>
      </c>
      <c r="K528" t="s">
        <v>2512</v>
      </c>
      <c r="L528" s="7" t="s">
        <v>1414</v>
      </c>
      <c r="M528" s="7" t="s">
        <v>1425</v>
      </c>
      <c r="N528" s="14">
        <f>Greenleaf[[#This Row],[Unit Price]]*Greenleaf[[#This Row],[Quantity Sold]]</f>
        <v>75</v>
      </c>
      <c r="O528" s="13">
        <f>Greenleaf[[#This Row],[Unit Cost]]*Greenleaf[[#This Row],[Quantity Sold]]</f>
        <v>16.559999999999999</v>
      </c>
      <c r="P528" s="13">
        <f>Greenleaf[[#This Row],[ Unit  price per quantity]]-Greenleaf[[#This Row],[ Unit cost per quantity]]</f>
        <v>58.44</v>
      </c>
    </row>
    <row r="529" spans="1:16" x14ac:dyDescent="0.3">
      <c r="A529" t="s">
        <v>1955</v>
      </c>
      <c r="B529" s="5">
        <v>45477</v>
      </c>
      <c r="C529" s="5" t="str">
        <f>TEXT(Greenleaf[[#This Row],[Order Date]],"MMM")</f>
        <v>Jul</v>
      </c>
      <c r="D529" s="5" t="str">
        <f>TEXT(Greenleaf[[#This Row],[Order Date]],"YYYY")</f>
        <v>2024</v>
      </c>
      <c r="E529" t="s">
        <v>2464</v>
      </c>
      <c r="F529" s="7" t="s">
        <v>1012</v>
      </c>
      <c r="G529" s="9">
        <v>6</v>
      </c>
      <c r="H529" s="11">
        <v>40</v>
      </c>
      <c r="I529" s="13">
        <v>11.74</v>
      </c>
      <c r="J529" t="s">
        <v>1023</v>
      </c>
      <c r="K529" t="s">
        <v>2473</v>
      </c>
      <c r="L529" s="7" t="s">
        <v>1414</v>
      </c>
      <c r="M529" s="7" t="s">
        <v>1418</v>
      </c>
      <c r="N529" s="14">
        <f>Greenleaf[[#This Row],[Unit Price]]*Greenleaf[[#This Row],[Quantity Sold]]</f>
        <v>240</v>
      </c>
      <c r="O529" s="13">
        <f>Greenleaf[[#This Row],[Unit Cost]]*Greenleaf[[#This Row],[Quantity Sold]]</f>
        <v>70.44</v>
      </c>
      <c r="P529" s="13">
        <f>Greenleaf[[#This Row],[ Unit  price per quantity]]-Greenleaf[[#This Row],[ Unit cost per quantity]]</f>
        <v>169.56</v>
      </c>
    </row>
    <row r="530" spans="1:16" x14ac:dyDescent="0.3">
      <c r="A530" t="s">
        <v>1956</v>
      </c>
      <c r="B530" s="5">
        <v>45478</v>
      </c>
      <c r="C530" s="5" t="str">
        <f>TEXT(Greenleaf[[#This Row],[Order Date]],"MMM")</f>
        <v>Jul</v>
      </c>
      <c r="D530" s="5" t="str">
        <f>TEXT(Greenleaf[[#This Row],[Order Date]],"YYYY")</f>
        <v>2024</v>
      </c>
      <c r="E530" t="s">
        <v>2463</v>
      </c>
      <c r="F530" s="7" t="s">
        <v>1014</v>
      </c>
      <c r="G530" s="9">
        <v>2</v>
      </c>
      <c r="H530" s="11">
        <v>15</v>
      </c>
      <c r="I530" s="13">
        <v>4.2699999999999996</v>
      </c>
      <c r="J530" t="s">
        <v>1108</v>
      </c>
      <c r="K530" t="s">
        <v>2549</v>
      </c>
      <c r="L530" s="7" t="s">
        <v>1416</v>
      </c>
      <c r="M530" s="7" t="s">
        <v>1425</v>
      </c>
      <c r="N530" s="14">
        <f>Greenleaf[[#This Row],[Unit Price]]*Greenleaf[[#This Row],[Quantity Sold]]</f>
        <v>30</v>
      </c>
      <c r="O530" s="13">
        <f>Greenleaf[[#This Row],[Unit Cost]]*Greenleaf[[#This Row],[Quantity Sold]]</f>
        <v>8.5399999999999991</v>
      </c>
      <c r="P530" s="13">
        <f>Greenleaf[[#This Row],[ Unit  price per quantity]]-Greenleaf[[#This Row],[ Unit cost per quantity]]</f>
        <v>21.46</v>
      </c>
    </row>
    <row r="531" spans="1:16" x14ac:dyDescent="0.3">
      <c r="A531" t="s">
        <v>1957</v>
      </c>
      <c r="B531" s="5">
        <v>45478</v>
      </c>
      <c r="C531" s="5" t="str">
        <f>TEXT(Greenleaf[[#This Row],[Order Date]],"MMM")</f>
        <v>Jul</v>
      </c>
      <c r="D531" s="5" t="str">
        <f>TEXT(Greenleaf[[#This Row],[Order Date]],"YYYY")</f>
        <v>2024</v>
      </c>
      <c r="E531" t="s">
        <v>2462</v>
      </c>
      <c r="F531" s="7" t="s">
        <v>1013</v>
      </c>
      <c r="G531" s="9">
        <v>10</v>
      </c>
      <c r="H531" s="11">
        <v>25</v>
      </c>
      <c r="I531" s="13">
        <v>9.14</v>
      </c>
      <c r="J531" t="s">
        <v>1098</v>
      </c>
      <c r="K531" t="s">
        <v>2492</v>
      </c>
      <c r="L531" s="7" t="s">
        <v>1416</v>
      </c>
      <c r="M531" s="7" t="s">
        <v>1422</v>
      </c>
      <c r="N531" s="14">
        <f>Greenleaf[[#This Row],[Unit Price]]*Greenleaf[[#This Row],[Quantity Sold]]</f>
        <v>250</v>
      </c>
      <c r="O531" s="13">
        <f>Greenleaf[[#This Row],[Unit Cost]]*Greenleaf[[#This Row],[Quantity Sold]]</f>
        <v>91.4</v>
      </c>
      <c r="P531" s="13">
        <f>Greenleaf[[#This Row],[ Unit  price per quantity]]-Greenleaf[[#This Row],[ Unit cost per quantity]]</f>
        <v>158.6</v>
      </c>
    </row>
    <row r="532" spans="1:16" x14ac:dyDescent="0.3">
      <c r="A532" t="s">
        <v>1958</v>
      </c>
      <c r="B532" s="5">
        <v>45478</v>
      </c>
      <c r="C532" s="5" t="str">
        <f>TEXT(Greenleaf[[#This Row],[Order Date]],"MMM")</f>
        <v>Jul</v>
      </c>
      <c r="D532" s="5" t="str">
        <f>TEXT(Greenleaf[[#This Row],[Order Date]],"YYYY")</f>
        <v>2024</v>
      </c>
      <c r="E532" t="s">
        <v>2464</v>
      </c>
      <c r="F532" s="7" t="s">
        <v>1012</v>
      </c>
      <c r="G532" s="9">
        <v>9</v>
      </c>
      <c r="H532" s="11">
        <v>40</v>
      </c>
      <c r="I532" s="13">
        <v>15.55</v>
      </c>
      <c r="J532" t="s">
        <v>1129</v>
      </c>
      <c r="K532" t="s">
        <v>2535</v>
      </c>
      <c r="L532" s="7" t="s">
        <v>1414</v>
      </c>
      <c r="M532" s="7" t="s">
        <v>1422</v>
      </c>
      <c r="N532" s="14">
        <f>Greenleaf[[#This Row],[Unit Price]]*Greenleaf[[#This Row],[Quantity Sold]]</f>
        <v>360</v>
      </c>
      <c r="O532" s="13">
        <f>Greenleaf[[#This Row],[Unit Cost]]*Greenleaf[[#This Row],[Quantity Sold]]</f>
        <v>139.95000000000002</v>
      </c>
      <c r="P532" s="13">
        <f>Greenleaf[[#This Row],[ Unit  price per quantity]]-Greenleaf[[#This Row],[ Unit cost per quantity]]</f>
        <v>220.04999999999998</v>
      </c>
    </row>
    <row r="533" spans="1:16" x14ac:dyDescent="0.3">
      <c r="A533" t="s">
        <v>1959</v>
      </c>
      <c r="B533" s="5">
        <v>45478</v>
      </c>
      <c r="C533" s="5" t="str">
        <f>TEXT(Greenleaf[[#This Row],[Order Date]],"MMM")</f>
        <v>Jul</v>
      </c>
      <c r="D533" s="5" t="str">
        <f>TEXT(Greenleaf[[#This Row],[Order Date]],"YYYY")</f>
        <v>2024</v>
      </c>
      <c r="E533" t="s">
        <v>2464</v>
      </c>
      <c r="F533" s="7" t="s">
        <v>1012</v>
      </c>
      <c r="G533" s="9">
        <v>7</v>
      </c>
      <c r="H533" s="11">
        <v>40</v>
      </c>
      <c r="I533" s="13">
        <v>11.99</v>
      </c>
      <c r="J533" t="s">
        <v>1077</v>
      </c>
      <c r="K533" t="s">
        <v>2538</v>
      </c>
      <c r="L533" s="7" t="s">
        <v>1414</v>
      </c>
      <c r="M533" s="7" t="s">
        <v>1425</v>
      </c>
      <c r="N533" s="14">
        <f>Greenleaf[[#This Row],[Unit Price]]*Greenleaf[[#This Row],[Quantity Sold]]</f>
        <v>280</v>
      </c>
      <c r="O533" s="13">
        <f>Greenleaf[[#This Row],[Unit Cost]]*Greenleaf[[#This Row],[Quantity Sold]]</f>
        <v>83.93</v>
      </c>
      <c r="P533" s="13">
        <f>Greenleaf[[#This Row],[ Unit  price per quantity]]-Greenleaf[[#This Row],[ Unit cost per quantity]]</f>
        <v>196.07</v>
      </c>
    </row>
    <row r="534" spans="1:16" x14ac:dyDescent="0.3">
      <c r="A534" t="s">
        <v>1960</v>
      </c>
      <c r="B534" s="5">
        <v>45479</v>
      </c>
      <c r="C534" s="5" t="str">
        <f>TEXT(Greenleaf[[#This Row],[Order Date]],"MMM")</f>
        <v>Jul</v>
      </c>
      <c r="D534" s="5" t="str">
        <f>TEXT(Greenleaf[[#This Row],[Order Date]],"YYYY")</f>
        <v>2024</v>
      </c>
      <c r="E534" t="s">
        <v>2463</v>
      </c>
      <c r="F534" s="7" t="s">
        <v>1014</v>
      </c>
      <c r="G534" s="9">
        <v>4</v>
      </c>
      <c r="H534" s="11">
        <v>15</v>
      </c>
      <c r="I534" s="13">
        <v>4.22</v>
      </c>
      <c r="J534" t="s">
        <v>1201</v>
      </c>
      <c r="K534" t="s">
        <v>2482</v>
      </c>
      <c r="L534" s="7" t="s">
        <v>1415</v>
      </c>
      <c r="M534" s="7" t="s">
        <v>1423</v>
      </c>
      <c r="N534" s="14">
        <f>Greenleaf[[#This Row],[Unit Price]]*Greenleaf[[#This Row],[Quantity Sold]]</f>
        <v>60</v>
      </c>
      <c r="O534" s="13">
        <f>Greenleaf[[#This Row],[Unit Cost]]*Greenleaf[[#This Row],[Quantity Sold]]</f>
        <v>16.88</v>
      </c>
      <c r="P534" s="13">
        <f>Greenleaf[[#This Row],[ Unit  price per quantity]]-Greenleaf[[#This Row],[ Unit cost per quantity]]</f>
        <v>43.120000000000005</v>
      </c>
    </row>
    <row r="535" spans="1:16" x14ac:dyDescent="0.3">
      <c r="A535" t="s">
        <v>1961</v>
      </c>
      <c r="B535" s="5">
        <v>45480</v>
      </c>
      <c r="C535" s="5" t="str">
        <f>TEXT(Greenleaf[[#This Row],[Order Date]],"MMM")</f>
        <v>Jul</v>
      </c>
      <c r="D535" s="5" t="str">
        <f>TEXT(Greenleaf[[#This Row],[Order Date]],"YYYY")</f>
        <v>2024</v>
      </c>
      <c r="E535" t="s">
        <v>2461</v>
      </c>
      <c r="F535" s="7" t="s">
        <v>1011</v>
      </c>
      <c r="G535" s="9">
        <v>5</v>
      </c>
      <c r="H535" s="11">
        <v>12</v>
      </c>
      <c r="I535" s="13">
        <v>4.4800000000000004</v>
      </c>
      <c r="J535" t="s">
        <v>1024</v>
      </c>
      <c r="K535" t="s">
        <v>2518</v>
      </c>
      <c r="L535" s="7" t="s">
        <v>1415</v>
      </c>
      <c r="M535" s="7" t="s">
        <v>1423</v>
      </c>
      <c r="N535" s="14">
        <f>Greenleaf[[#This Row],[Unit Price]]*Greenleaf[[#This Row],[Quantity Sold]]</f>
        <v>60</v>
      </c>
      <c r="O535" s="13">
        <f>Greenleaf[[#This Row],[Unit Cost]]*Greenleaf[[#This Row],[Quantity Sold]]</f>
        <v>22.400000000000002</v>
      </c>
      <c r="P535" s="13">
        <f>Greenleaf[[#This Row],[ Unit  price per quantity]]-Greenleaf[[#This Row],[ Unit cost per quantity]]</f>
        <v>37.599999999999994</v>
      </c>
    </row>
    <row r="536" spans="1:16" x14ac:dyDescent="0.3">
      <c r="A536" t="s">
        <v>1962</v>
      </c>
      <c r="B536" s="5">
        <v>45480</v>
      </c>
      <c r="C536" s="5" t="str">
        <f>TEXT(Greenleaf[[#This Row],[Order Date]],"MMM")</f>
        <v>Jul</v>
      </c>
      <c r="D536" s="5" t="str">
        <f>TEXT(Greenleaf[[#This Row],[Order Date]],"YYYY")</f>
        <v>2024</v>
      </c>
      <c r="E536" t="s">
        <v>2463</v>
      </c>
      <c r="F536" s="7" t="s">
        <v>1014</v>
      </c>
      <c r="G536" s="9">
        <v>2</v>
      </c>
      <c r="H536" s="11">
        <v>15</v>
      </c>
      <c r="I536" s="13">
        <v>4.96</v>
      </c>
      <c r="J536" t="s">
        <v>1057</v>
      </c>
      <c r="K536" t="s">
        <v>2528</v>
      </c>
      <c r="L536" s="7" t="s">
        <v>1416</v>
      </c>
      <c r="M536" s="7" t="s">
        <v>1423</v>
      </c>
      <c r="N536" s="14">
        <f>Greenleaf[[#This Row],[Unit Price]]*Greenleaf[[#This Row],[Quantity Sold]]</f>
        <v>30</v>
      </c>
      <c r="O536" s="13">
        <f>Greenleaf[[#This Row],[Unit Cost]]*Greenleaf[[#This Row],[Quantity Sold]]</f>
        <v>9.92</v>
      </c>
      <c r="P536" s="13">
        <f>Greenleaf[[#This Row],[ Unit  price per quantity]]-Greenleaf[[#This Row],[ Unit cost per quantity]]</f>
        <v>20.079999999999998</v>
      </c>
    </row>
    <row r="537" spans="1:16" x14ac:dyDescent="0.3">
      <c r="A537" t="s">
        <v>1963</v>
      </c>
      <c r="B537" s="5">
        <v>45482</v>
      </c>
      <c r="C537" s="5" t="str">
        <f>TEXT(Greenleaf[[#This Row],[Order Date]],"MMM")</f>
        <v>Jul</v>
      </c>
      <c r="D537" s="5" t="str">
        <f>TEXT(Greenleaf[[#This Row],[Order Date]],"YYYY")</f>
        <v>2024</v>
      </c>
      <c r="E537" t="s">
        <v>2462</v>
      </c>
      <c r="F537" s="7" t="s">
        <v>1013</v>
      </c>
      <c r="G537" s="9">
        <v>5</v>
      </c>
      <c r="H537" s="11">
        <v>25</v>
      </c>
      <c r="I537" s="13">
        <v>7.6</v>
      </c>
      <c r="J537" t="s">
        <v>1074</v>
      </c>
      <c r="K537" t="s">
        <v>2506</v>
      </c>
      <c r="L537" s="7" t="s">
        <v>1414</v>
      </c>
      <c r="M537" s="7" t="s">
        <v>1420</v>
      </c>
      <c r="N537" s="14">
        <f>Greenleaf[[#This Row],[Unit Price]]*Greenleaf[[#This Row],[Quantity Sold]]</f>
        <v>125</v>
      </c>
      <c r="O537" s="13">
        <f>Greenleaf[[#This Row],[Unit Cost]]*Greenleaf[[#This Row],[Quantity Sold]]</f>
        <v>38</v>
      </c>
      <c r="P537" s="13">
        <f>Greenleaf[[#This Row],[ Unit  price per quantity]]-Greenleaf[[#This Row],[ Unit cost per quantity]]</f>
        <v>87</v>
      </c>
    </row>
    <row r="538" spans="1:16" x14ac:dyDescent="0.3">
      <c r="A538" t="s">
        <v>1964</v>
      </c>
      <c r="B538" s="5">
        <v>45483</v>
      </c>
      <c r="C538" s="5" t="str">
        <f>TEXT(Greenleaf[[#This Row],[Order Date]],"MMM")</f>
        <v>Jul</v>
      </c>
      <c r="D538" s="5" t="str">
        <f>TEXT(Greenleaf[[#This Row],[Order Date]],"YYYY")</f>
        <v>2024</v>
      </c>
      <c r="E538" t="s">
        <v>2461</v>
      </c>
      <c r="F538" s="7" t="s">
        <v>1011</v>
      </c>
      <c r="G538" s="9">
        <v>5</v>
      </c>
      <c r="H538" s="11">
        <v>12</v>
      </c>
      <c r="I538" s="13">
        <v>3.87</v>
      </c>
      <c r="J538" t="s">
        <v>1151</v>
      </c>
      <c r="K538" t="s">
        <v>2568</v>
      </c>
      <c r="L538" s="7" t="s">
        <v>1416</v>
      </c>
      <c r="M538" s="7" t="s">
        <v>1424</v>
      </c>
      <c r="N538" s="14">
        <f>Greenleaf[[#This Row],[Unit Price]]*Greenleaf[[#This Row],[Quantity Sold]]</f>
        <v>60</v>
      </c>
      <c r="O538" s="13">
        <f>Greenleaf[[#This Row],[Unit Cost]]*Greenleaf[[#This Row],[Quantity Sold]]</f>
        <v>19.350000000000001</v>
      </c>
      <c r="P538" s="13">
        <f>Greenleaf[[#This Row],[ Unit  price per quantity]]-Greenleaf[[#This Row],[ Unit cost per quantity]]</f>
        <v>40.65</v>
      </c>
    </row>
    <row r="539" spans="1:16" x14ac:dyDescent="0.3">
      <c r="A539" t="s">
        <v>1965</v>
      </c>
      <c r="B539" s="5">
        <v>45483</v>
      </c>
      <c r="C539" s="5" t="str">
        <f>TEXT(Greenleaf[[#This Row],[Order Date]],"MMM")</f>
        <v>Jul</v>
      </c>
      <c r="D539" s="5" t="str">
        <f>TEXT(Greenleaf[[#This Row],[Order Date]],"YYYY")</f>
        <v>2024</v>
      </c>
      <c r="E539" t="s">
        <v>2463</v>
      </c>
      <c r="F539" s="7" t="s">
        <v>1014</v>
      </c>
      <c r="G539" s="9">
        <v>6</v>
      </c>
      <c r="H539" s="11">
        <v>15</v>
      </c>
      <c r="I539" s="13">
        <v>3.58</v>
      </c>
      <c r="J539" t="s">
        <v>1026</v>
      </c>
      <c r="K539" t="s">
        <v>2486</v>
      </c>
      <c r="L539" s="7" t="s">
        <v>1414</v>
      </c>
      <c r="M539" s="7" t="s">
        <v>1426</v>
      </c>
      <c r="N539" s="14">
        <f>Greenleaf[[#This Row],[Unit Price]]*Greenleaf[[#This Row],[Quantity Sold]]</f>
        <v>90</v>
      </c>
      <c r="O539" s="13">
        <f>Greenleaf[[#This Row],[Unit Cost]]*Greenleaf[[#This Row],[Quantity Sold]]</f>
        <v>21.48</v>
      </c>
      <c r="P539" s="13">
        <f>Greenleaf[[#This Row],[ Unit  price per quantity]]-Greenleaf[[#This Row],[ Unit cost per quantity]]</f>
        <v>68.52</v>
      </c>
    </row>
    <row r="540" spans="1:16" x14ac:dyDescent="0.3">
      <c r="A540" t="s">
        <v>1966</v>
      </c>
      <c r="B540" s="5">
        <v>45484</v>
      </c>
      <c r="C540" s="5" t="str">
        <f>TEXT(Greenleaf[[#This Row],[Order Date]],"MMM")</f>
        <v>Jul</v>
      </c>
      <c r="D540" s="5" t="str">
        <f>TEXT(Greenleaf[[#This Row],[Order Date]],"YYYY")</f>
        <v>2024</v>
      </c>
      <c r="E540" t="s">
        <v>2463</v>
      </c>
      <c r="F540" s="7" t="s">
        <v>1014</v>
      </c>
      <c r="G540" s="9">
        <v>10</v>
      </c>
      <c r="H540" s="11">
        <v>15</v>
      </c>
      <c r="I540" s="13">
        <v>5.77</v>
      </c>
      <c r="J540" t="s">
        <v>1094</v>
      </c>
      <c r="K540" t="s">
        <v>2548</v>
      </c>
      <c r="L540" s="7" t="s">
        <v>1414</v>
      </c>
      <c r="M540" s="7" t="s">
        <v>1426</v>
      </c>
      <c r="N540" s="14">
        <f>Greenleaf[[#This Row],[Unit Price]]*Greenleaf[[#This Row],[Quantity Sold]]</f>
        <v>150</v>
      </c>
      <c r="O540" s="13">
        <f>Greenleaf[[#This Row],[Unit Cost]]*Greenleaf[[#This Row],[Quantity Sold]]</f>
        <v>57.699999999999996</v>
      </c>
      <c r="P540" s="13">
        <f>Greenleaf[[#This Row],[ Unit  price per quantity]]-Greenleaf[[#This Row],[ Unit cost per quantity]]</f>
        <v>92.300000000000011</v>
      </c>
    </row>
    <row r="541" spans="1:16" x14ac:dyDescent="0.3">
      <c r="A541" t="s">
        <v>1967</v>
      </c>
      <c r="B541" s="5">
        <v>45485</v>
      </c>
      <c r="C541" s="5" t="str">
        <f>TEXT(Greenleaf[[#This Row],[Order Date]],"MMM")</f>
        <v>Jul</v>
      </c>
      <c r="D541" s="5" t="str">
        <f>TEXT(Greenleaf[[#This Row],[Order Date]],"YYYY")</f>
        <v>2024</v>
      </c>
      <c r="E541" t="s">
        <v>2464</v>
      </c>
      <c r="F541" s="7" t="s">
        <v>1012</v>
      </c>
      <c r="G541" s="9">
        <v>3</v>
      </c>
      <c r="H541" s="11">
        <v>40</v>
      </c>
      <c r="I541" s="13">
        <v>12.58</v>
      </c>
      <c r="J541" t="s">
        <v>1065</v>
      </c>
      <c r="K541" t="s">
        <v>2579</v>
      </c>
      <c r="L541" s="7" t="s">
        <v>1414</v>
      </c>
      <c r="M541" s="7" t="s">
        <v>1418</v>
      </c>
      <c r="N541" s="14">
        <f>Greenleaf[[#This Row],[Unit Price]]*Greenleaf[[#This Row],[Quantity Sold]]</f>
        <v>120</v>
      </c>
      <c r="O541" s="13">
        <f>Greenleaf[[#This Row],[Unit Cost]]*Greenleaf[[#This Row],[Quantity Sold]]</f>
        <v>37.74</v>
      </c>
      <c r="P541" s="13">
        <f>Greenleaf[[#This Row],[ Unit  price per quantity]]-Greenleaf[[#This Row],[ Unit cost per quantity]]</f>
        <v>82.259999999999991</v>
      </c>
    </row>
    <row r="542" spans="1:16" x14ac:dyDescent="0.3">
      <c r="A542" t="s">
        <v>1968</v>
      </c>
      <c r="B542" s="5">
        <v>45485</v>
      </c>
      <c r="C542" s="5" t="str">
        <f>TEXT(Greenleaf[[#This Row],[Order Date]],"MMM")</f>
        <v>Jul</v>
      </c>
      <c r="D542" s="5" t="str">
        <f>TEXT(Greenleaf[[#This Row],[Order Date]],"YYYY")</f>
        <v>2024</v>
      </c>
      <c r="E542" t="s">
        <v>2463</v>
      </c>
      <c r="F542" s="7" t="s">
        <v>1014</v>
      </c>
      <c r="G542" s="9">
        <v>9</v>
      </c>
      <c r="H542" s="11">
        <v>15</v>
      </c>
      <c r="I542" s="13">
        <v>5.0599999999999996</v>
      </c>
      <c r="J542" t="s">
        <v>1144</v>
      </c>
      <c r="K542" t="s">
        <v>2534</v>
      </c>
      <c r="L542" s="7" t="s">
        <v>1415</v>
      </c>
      <c r="M542" s="7" t="s">
        <v>1418</v>
      </c>
      <c r="N542" s="14">
        <f>Greenleaf[[#This Row],[Unit Price]]*Greenleaf[[#This Row],[Quantity Sold]]</f>
        <v>135</v>
      </c>
      <c r="O542" s="13">
        <f>Greenleaf[[#This Row],[Unit Cost]]*Greenleaf[[#This Row],[Quantity Sold]]</f>
        <v>45.54</v>
      </c>
      <c r="P542" s="13">
        <f>Greenleaf[[#This Row],[ Unit  price per quantity]]-Greenleaf[[#This Row],[ Unit cost per quantity]]</f>
        <v>89.460000000000008</v>
      </c>
    </row>
    <row r="543" spans="1:16" x14ac:dyDescent="0.3">
      <c r="A543" t="s">
        <v>1969</v>
      </c>
      <c r="B543" s="5">
        <v>45485</v>
      </c>
      <c r="C543" s="5" t="str">
        <f>TEXT(Greenleaf[[#This Row],[Order Date]],"MMM")</f>
        <v>Jul</v>
      </c>
      <c r="D543" s="5" t="str">
        <f>TEXT(Greenleaf[[#This Row],[Order Date]],"YYYY")</f>
        <v>2024</v>
      </c>
      <c r="E543" t="s">
        <v>2463</v>
      </c>
      <c r="F543" s="7" t="s">
        <v>1014</v>
      </c>
      <c r="G543" s="9">
        <v>9</v>
      </c>
      <c r="H543" s="11">
        <v>15</v>
      </c>
      <c r="I543" s="13">
        <v>4.67</v>
      </c>
      <c r="J543" t="s">
        <v>1055</v>
      </c>
      <c r="K543" t="s">
        <v>2553</v>
      </c>
      <c r="L543" s="7" t="s">
        <v>1414</v>
      </c>
      <c r="M543" s="7" t="s">
        <v>1427</v>
      </c>
      <c r="N543" s="14">
        <f>Greenleaf[[#This Row],[Unit Price]]*Greenleaf[[#This Row],[Quantity Sold]]</f>
        <v>135</v>
      </c>
      <c r="O543" s="13">
        <f>Greenleaf[[#This Row],[Unit Cost]]*Greenleaf[[#This Row],[Quantity Sold]]</f>
        <v>42.03</v>
      </c>
      <c r="P543" s="13">
        <f>Greenleaf[[#This Row],[ Unit  price per quantity]]-Greenleaf[[#This Row],[ Unit cost per quantity]]</f>
        <v>92.97</v>
      </c>
    </row>
    <row r="544" spans="1:16" x14ac:dyDescent="0.3">
      <c r="A544" t="s">
        <v>1970</v>
      </c>
      <c r="B544" s="5">
        <v>45486</v>
      </c>
      <c r="C544" s="5" t="str">
        <f>TEXT(Greenleaf[[#This Row],[Order Date]],"MMM")</f>
        <v>Jul</v>
      </c>
      <c r="D544" s="5" t="str">
        <f>TEXT(Greenleaf[[#This Row],[Order Date]],"YYYY")</f>
        <v>2024</v>
      </c>
      <c r="E544" t="s">
        <v>2460</v>
      </c>
      <c r="F544" s="7" t="s">
        <v>1015</v>
      </c>
      <c r="G544" s="9">
        <v>10</v>
      </c>
      <c r="H544" s="11">
        <v>10</v>
      </c>
      <c r="I544" s="13">
        <v>2.2200000000000002</v>
      </c>
      <c r="J544" t="s">
        <v>1180</v>
      </c>
      <c r="K544" t="s">
        <v>2554</v>
      </c>
      <c r="L544" s="7" t="s">
        <v>1417</v>
      </c>
      <c r="M544" s="7" t="s">
        <v>1423</v>
      </c>
      <c r="N544" s="14">
        <f>Greenleaf[[#This Row],[Unit Price]]*Greenleaf[[#This Row],[Quantity Sold]]</f>
        <v>100</v>
      </c>
      <c r="O544" s="13">
        <f>Greenleaf[[#This Row],[Unit Cost]]*Greenleaf[[#This Row],[Quantity Sold]]</f>
        <v>22.200000000000003</v>
      </c>
      <c r="P544" s="13">
        <f>Greenleaf[[#This Row],[ Unit  price per quantity]]-Greenleaf[[#This Row],[ Unit cost per quantity]]</f>
        <v>77.8</v>
      </c>
    </row>
    <row r="545" spans="1:16" x14ac:dyDescent="0.3">
      <c r="A545" t="s">
        <v>1971</v>
      </c>
      <c r="B545" s="5">
        <v>45487</v>
      </c>
      <c r="C545" s="5" t="str">
        <f>TEXT(Greenleaf[[#This Row],[Order Date]],"MMM")</f>
        <v>Jul</v>
      </c>
      <c r="D545" s="5" t="str">
        <f>TEXT(Greenleaf[[#This Row],[Order Date]],"YYYY")</f>
        <v>2024</v>
      </c>
      <c r="E545" t="s">
        <v>2460</v>
      </c>
      <c r="F545" s="7" t="s">
        <v>1015</v>
      </c>
      <c r="G545" s="9">
        <v>2</v>
      </c>
      <c r="H545" s="11">
        <v>10</v>
      </c>
      <c r="I545" s="13">
        <v>2.02</v>
      </c>
      <c r="J545" t="s">
        <v>1130</v>
      </c>
      <c r="K545" t="s">
        <v>2587</v>
      </c>
      <c r="L545" s="7" t="s">
        <v>1416</v>
      </c>
      <c r="M545" s="7" t="s">
        <v>1421</v>
      </c>
      <c r="N545" s="14">
        <f>Greenleaf[[#This Row],[Unit Price]]*Greenleaf[[#This Row],[Quantity Sold]]</f>
        <v>20</v>
      </c>
      <c r="O545" s="13">
        <f>Greenleaf[[#This Row],[Unit Cost]]*Greenleaf[[#This Row],[Quantity Sold]]</f>
        <v>4.04</v>
      </c>
      <c r="P545" s="13">
        <f>Greenleaf[[#This Row],[ Unit  price per quantity]]-Greenleaf[[#This Row],[ Unit cost per quantity]]</f>
        <v>15.96</v>
      </c>
    </row>
    <row r="546" spans="1:16" x14ac:dyDescent="0.3">
      <c r="A546" t="s">
        <v>1972</v>
      </c>
      <c r="B546" s="5">
        <v>45487</v>
      </c>
      <c r="C546" s="5" t="str">
        <f>TEXT(Greenleaf[[#This Row],[Order Date]],"MMM")</f>
        <v>Jul</v>
      </c>
      <c r="D546" s="5" t="str">
        <f>TEXT(Greenleaf[[#This Row],[Order Date]],"YYYY")</f>
        <v>2024</v>
      </c>
      <c r="E546" t="s">
        <v>2461</v>
      </c>
      <c r="F546" s="7" t="s">
        <v>1011</v>
      </c>
      <c r="G546" s="9">
        <v>5</v>
      </c>
      <c r="H546" s="11">
        <v>12</v>
      </c>
      <c r="I546" s="13">
        <v>2.5099999999999998</v>
      </c>
      <c r="J546" t="s">
        <v>1034</v>
      </c>
      <c r="K546" t="s">
        <v>2473</v>
      </c>
      <c r="L546" s="7" t="s">
        <v>1414</v>
      </c>
      <c r="M546" s="7" t="s">
        <v>1425</v>
      </c>
      <c r="N546" s="14">
        <f>Greenleaf[[#This Row],[Unit Price]]*Greenleaf[[#This Row],[Quantity Sold]]</f>
        <v>60</v>
      </c>
      <c r="O546" s="13">
        <f>Greenleaf[[#This Row],[Unit Cost]]*Greenleaf[[#This Row],[Quantity Sold]]</f>
        <v>12.549999999999999</v>
      </c>
      <c r="P546" s="13">
        <f>Greenleaf[[#This Row],[ Unit  price per quantity]]-Greenleaf[[#This Row],[ Unit cost per quantity]]</f>
        <v>47.45</v>
      </c>
    </row>
    <row r="547" spans="1:16" x14ac:dyDescent="0.3">
      <c r="A547" t="s">
        <v>1973</v>
      </c>
      <c r="B547" s="5">
        <v>45487</v>
      </c>
      <c r="C547" s="5" t="str">
        <f>TEXT(Greenleaf[[#This Row],[Order Date]],"MMM")</f>
        <v>Jul</v>
      </c>
      <c r="D547" s="5" t="str">
        <f>TEXT(Greenleaf[[#This Row],[Order Date]],"YYYY")</f>
        <v>2024</v>
      </c>
      <c r="E547" t="s">
        <v>2460</v>
      </c>
      <c r="F547" s="7" t="s">
        <v>1015</v>
      </c>
      <c r="G547" s="9">
        <v>4</v>
      </c>
      <c r="H547" s="11">
        <v>10</v>
      </c>
      <c r="I547" s="13">
        <v>3.9</v>
      </c>
      <c r="J547" t="s">
        <v>1089</v>
      </c>
      <c r="K547" t="s">
        <v>2528</v>
      </c>
      <c r="L547" s="7" t="s">
        <v>1416</v>
      </c>
      <c r="M547" s="7" t="s">
        <v>1423</v>
      </c>
      <c r="N547" s="14">
        <f>Greenleaf[[#This Row],[Unit Price]]*Greenleaf[[#This Row],[Quantity Sold]]</f>
        <v>40</v>
      </c>
      <c r="O547" s="13">
        <f>Greenleaf[[#This Row],[Unit Cost]]*Greenleaf[[#This Row],[Quantity Sold]]</f>
        <v>15.6</v>
      </c>
      <c r="P547" s="13">
        <f>Greenleaf[[#This Row],[ Unit  price per quantity]]-Greenleaf[[#This Row],[ Unit cost per quantity]]</f>
        <v>24.4</v>
      </c>
    </row>
    <row r="548" spans="1:16" x14ac:dyDescent="0.3">
      <c r="A548" t="s">
        <v>1974</v>
      </c>
      <c r="B548" s="5">
        <v>45487</v>
      </c>
      <c r="C548" s="5" t="str">
        <f>TEXT(Greenleaf[[#This Row],[Order Date]],"MMM")</f>
        <v>Jul</v>
      </c>
      <c r="D548" s="5" t="str">
        <f>TEXT(Greenleaf[[#This Row],[Order Date]],"YYYY")</f>
        <v>2024</v>
      </c>
      <c r="E548" t="s">
        <v>2464</v>
      </c>
      <c r="F548" s="7" t="s">
        <v>1012</v>
      </c>
      <c r="G548" s="9">
        <v>10</v>
      </c>
      <c r="H548" s="11">
        <v>40</v>
      </c>
      <c r="I548" s="13">
        <v>14.94</v>
      </c>
      <c r="J548" t="s">
        <v>1146</v>
      </c>
      <c r="K548" t="s">
        <v>2575</v>
      </c>
      <c r="L548" s="7" t="s">
        <v>1416</v>
      </c>
      <c r="M548" s="7" t="s">
        <v>1424</v>
      </c>
      <c r="N548" s="14">
        <f>Greenleaf[[#This Row],[Unit Price]]*Greenleaf[[#This Row],[Quantity Sold]]</f>
        <v>400</v>
      </c>
      <c r="O548" s="13">
        <f>Greenleaf[[#This Row],[Unit Cost]]*Greenleaf[[#This Row],[Quantity Sold]]</f>
        <v>149.4</v>
      </c>
      <c r="P548" s="13">
        <f>Greenleaf[[#This Row],[ Unit  price per quantity]]-Greenleaf[[#This Row],[ Unit cost per quantity]]</f>
        <v>250.6</v>
      </c>
    </row>
    <row r="549" spans="1:16" x14ac:dyDescent="0.3">
      <c r="A549" t="s">
        <v>1975</v>
      </c>
      <c r="B549" s="5">
        <v>45488</v>
      </c>
      <c r="C549" s="5" t="str">
        <f>TEXT(Greenleaf[[#This Row],[Order Date]],"MMM")</f>
        <v>Jul</v>
      </c>
      <c r="D549" s="5" t="str">
        <f>TEXT(Greenleaf[[#This Row],[Order Date]],"YYYY")</f>
        <v>2024</v>
      </c>
      <c r="E549" t="s">
        <v>2463</v>
      </c>
      <c r="F549" s="7" t="s">
        <v>1014</v>
      </c>
      <c r="G549" s="9">
        <v>6</v>
      </c>
      <c r="H549" s="11">
        <v>15</v>
      </c>
      <c r="I549" s="13">
        <v>3.49</v>
      </c>
      <c r="J549" t="s">
        <v>1031</v>
      </c>
      <c r="K549" t="s">
        <v>2491</v>
      </c>
      <c r="L549" s="7" t="s">
        <v>1415</v>
      </c>
      <c r="M549" s="7" t="s">
        <v>1419</v>
      </c>
      <c r="N549" s="14">
        <f>Greenleaf[[#This Row],[Unit Price]]*Greenleaf[[#This Row],[Quantity Sold]]</f>
        <v>90</v>
      </c>
      <c r="O549" s="13">
        <f>Greenleaf[[#This Row],[Unit Cost]]*Greenleaf[[#This Row],[Quantity Sold]]</f>
        <v>20.94</v>
      </c>
      <c r="P549" s="13">
        <f>Greenleaf[[#This Row],[ Unit  price per quantity]]-Greenleaf[[#This Row],[ Unit cost per quantity]]</f>
        <v>69.06</v>
      </c>
    </row>
    <row r="550" spans="1:16" x14ac:dyDescent="0.3">
      <c r="A550" t="s">
        <v>1976</v>
      </c>
      <c r="B550" s="5">
        <v>45488</v>
      </c>
      <c r="C550" s="5" t="str">
        <f>TEXT(Greenleaf[[#This Row],[Order Date]],"MMM")</f>
        <v>Jul</v>
      </c>
      <c r="D550" s="5" t="str">
        <f>TEXT(Greenleaf[[#This Row],[Order Date]],"YYYY")</f>
        <v>2024</v>
      </c>
      <c r="E550" t="s">
        <v>2464</v>
      </c>
      <c r="F550" s="7" t="s">
        <v>1012</v>
      </c>
      <c r="G550" s="9">
        <v>1</v>
      </c>
      <c r="H550" s="11">
        <v>40</v>
      </c>
      <c r="I550" s="13">
        <v>10.89</v>
      </c>
      <c r="J550" t="s">
        <v>1080</v>
      </c>
      <c r="K550" t="s">
        <v>2470</v>
      </c>
      <c r="L550" s="7" t="s">
        <v>1414</v>
      </c>
      <c r="M550" s="7" t="s">
        <v>1425</v>
      </c>
      <c r="N550" s="14">
        <f>Greenleaf[[#This Row],[Unit Price]]*Greenleaf[[#This Row],[Quantity Sold]]</f>
        <v>40</v>
      </c>
      <c r="O550" s="13">
        <f>Greenleaf[[#This Row],[Unit Cost]]*Greenleaf[[#This Row],[Quantity Sold]]</f>
        <v>10.89</v>
      </c>
      <c r="P550" s="13">
        <f>Greenleaf[[#This Row],[ Unit  price per quantity]]-Greenleaf[[#This Row],[ Unit cost per quantity]]</f>
        <v>29.11</v>
      </c>
    </row>
    <row r="551" spans="1:16" x14ac:dyDescent="0.3">
      <c r="A551" t="s">
        <v>1977</v>
      </c>
      <c r="B551" s="5">
        <v>45488</v>
      </c>
      <c r="C551" s="5" t="str">
        <f>TEXT(Greenleaf[[#This Row],[Order Date]],"MMM")</f>
        <v>Jul</v>
      </c>
      <c r="D551" s="5" t="str">
        <f>TEXT(Greenleaf[[#This Row],[Order Date]],"YYYY")</f>
        <v>2024</v>
      </c>
      <c r="E551" t="s">
        <v>2462</v>
      </c>
      <c r="F551" s="7" t="s">
        <v>1013</v>
      </c>
      <c r="G551" s="9">
        <v>3</v>
      </c>
      <c r="H551" s="11">
        <v>25</v>
      </c>
      <c r="I551" s="13">
        <v>6.64</v>
      </c>
      <c r="J551" t="s">
        <v>1182</v>
      </c>
      <c r="K551" t="s">
        <v>2580</v>
      </c>
      <c r="L551" s="7" t="s">
        <v>1414</v>
      </c>
      <c r="M551" s="7" t="s">
        <v>1422</v>
      </c>
      <c r="N551" s="14">
        <f>Greenleaf[[#This Row],[Unit Price]]*Greenleaf[[#This Row],[Quantity Sold]]</f>
        <v>75</v>
      </c>
      <c r="O551" s="13">
        <f>Greenleaf[[#This Row],[Unit Cost]]*Greenleaf[[#This Row],[Quantity Sold]]</f>
        <v>19.919999999999998</v>
      </c>
      <c r="P551" s="13">
        <f>Greenleaf[[#This Row],[ Unit  price per quantity]]-Greenleaf[[#This Row],[ Unit cost per quantity]]</f>
        <v>55.08</v>
      </c>
    </row>
    <row r="552" spans="1:16" x14ac:dyDescent="0.3">
      <c r="A552" t="s">
        <v>1978</v>
      </c>
      <c r="B552" s="5">
        <v>45488</v>
      </c>
      <c r="C552" s="5" t="str">
        <f>TEXT(Greenleaf[[#This Row],[Order Date]],"MMM")</f>
        <v>Jul</v>
      </c>
      <c r="D552" s="5" t="str">
        <f>TEXT(Greenleaf[[#This Row],[Order Date]],"YYYY")</f>
        <v>2024</v>
      </c>
      <c r="E552" t="s">
        <v>2462</v>
      </c>
      <c r="F552" s="7" t="s">
        <v>1013</v>
      </c>
      <c r="G552" s="9">
        <v>5</v>
      </c>
      <c r="H552" s="11">
        <v>25</v>
      </c>
      <c r="I552" s="13">
        <v>5.76</v>
      </c>
      <c r="J552" t="s">
        <v>1078</v>
      </c>
      <c r="K552" t="s">
        <v>2539</v>
      </c>
      <c r="L552" s="7" t="s">
        <v>1414</v>
      </c>
      <c r="M552" s="7" t="s">
        <v>1422</v>
      </c>
      <c r="N552" s="14">
        <f>Greenleaf[[#This Row],[Unit Price]]*Greenleaf[[#This Row],[Quantity Sold]]</f>
        <v>125</v>
      </c>
      <c r="O552" s="13">
        <f>Greenleaf[[#This Row],[Unit Cost]]*Greenleaf[[#This Row],[Quantity Sold]]</f>
        <v>28.799999999999997</v>
      </c>
      <c r="P552" s="13">
        <f>Greenleaf[[#This Row],[ Unit  price per quantity]]-Greenleaf[[#This Row],[ Unit cost per quantity]]</f>
        <v>96.2</v>
      </c>
    </row>
    <row r="553" spans="1:16" x14ac:dyDescent="0.3">
      <c r="A553" t="s">
        <v>1979</v>
      </c>
      <c r="B553" s="5">
        <v>45488</v>
      </c>
      <c r="C553" s="5" t="str">
        <f>TEXT(Greenleaf[[#This Row],[Order Date]],"MMM")</f>
        <v>Jul</v>
      </c>
      <c r="D553" s="5" t="str">
        <f>TEXT(Greenleaf[[#This Row],[Order Date]],"YYYY")</f>
        <v>2024</v>
      </c>
      <c r="E553" t="s">
        <v>2463</v>
      </c>
      <c r="F553" s="7" t="s">
        <v>1014</v>
      </c>
      <c r="G553" s="9">
        <v>2</v>
      </c>
      <c r="H553" s="11">
        <v>15</v>
      </c>
      <c r="I553" s="13">
        <v>5.21</v>
      </c>
      <c r="J553" t="s">
        <v>1151</v>
      </c>
      <c r="K553" t="s">
        <v>2568</v>
      </c>
      <c r="L553" s="7" t="s">
        <v>1414</v>
      </c>
      <c r="M553" s="7" t="s">
        <v>1420</v>
      </c>
      <c r="N553" s="14">
        <f>Greenleaf[[#This Row],[Unit Price]]*Greenleaf[[#This Row],[Quantity Sold]]</f>
        <v>30</v>
      </c>
      <c r="O553" s="13">
        <f>Greenleaf[[#This Row],[Unit Cost]]*Greenleaf[[#This Row],[Quantity Sold]]</f>
        <v>10.42</v>
      </c>
      <c r="P553" s="13">
        <f>Greenleaf[[#This Row],[ Unit  price per quantity]]-Greenleaf[[#This Row],[ Unit cost per quantity]]</f>
        <v>19.579999999999998</v>
      </c>
    </row>
    <row r="554" spans="1:16" x14ac:dyDescent="0.3">
      <c r="A554" t="s">
        <v>1980</v>
      </c>
      <c r="B554" s="5">
        <v>45489</v>
      </c>
      <c r="C554" s="5" t="str">
        <f>TEXT(Greenleaf[[#This Row],[Order Date]],"MMM")</f>
        <v>Jul</v>
      </c>
      <c r="D554" s="5" t="str">
        <f>TEXT(Greenleaf[[#This Row],[Order Date]],"YYYY")</f>
        <v>2024</v>
      </c>
      <c r="E554" t="s">
        <v>2460</v>
      </c>
      <c r="F554" s="7" t="s">
        <v>1015</v>
      </c>
      <c r="G554" s="9">
        <v>3</v>
      </c>
      <c r="H554" s="11">
        <v>10</v>
      </c>
      <c r="I554" s="13">
        <v>3.27</v>
      </c>
      <c r="J554" t="s">
        <v>1109</v>
      </c>
      <c r="K554" t="s">
        <v>2560</v>
      </c>
      <c r="L554" s="7" t="s">
        <v>1416</v>
      </c>
      <c r="M554" s="7" t="s">
        <v>1421</v>
      </c>
      <c r="N554" s="14">
        <f>Greenleaf[[#This Row],[Unit Price]]*Greenleaf[[#This Row],[Quantity Sold]]</f>
        <v>30</v>
      </c>
      <c r="O554" s="13">
        <f>Greenleaf[[#This Row],[Unit Cost]]*Greenleaf[[#This Row],[Quantity Sold]]</f>
        <v>9.81</v>
      </c>
      <c r="P554" s="13">
        <f>Greenleaf[[#This Row],[ Unit  price per quantity]]-Greenleaf[[#This Row],[ Unit cost per quantity]]</f>
        <v>20.189999999999998</v>
      </c>
    </row>
    <row r="555" spans="1:16" x14ac:dyDescent="0.3">
      <c r="A555" t="s">
        <v>1981</v>
      </c>
      <c r="B555" s="5">
        <v>45489</v>
      </c>
      <c r="C555" s="5" t="str">
        <f>TEXT(Greenleaf[[#This Row],[Order Date]],"MMM")</f>
        <v>Jul</v>
      </c>
      <c r="D555" s="5" t="str">
        <f>TEXT(Greenleaf[[#This Row],[Order Date]],"YYYY")</f>
        <v>2024</v>
      </c>
      <c r="E555" t="s">
        <v>2463</v>
      </c>
      <c r="F555" s="7" t="s">
        <v>1014</v>
      </c>
      <c r="G555" s="9">
        <v>4</v>
      </c>
      <c r="H555" s="11">
        <v>15</v>
      </c>
      <c r="I555" s="13">
        <v>5.98</v>
      </c>
      <c r="J555" t="s">
        <v>1146</v>
      </c>
      <c r="K555" t="s">
        <v>2575</v>
      </c>
      <c r="L555" s="7" t="s">
        <v>1414</v>
      </c>
      <c r="M555" s="7" t="s">
        <v>1422</v>
      </c>
      <c r="N555" s="14">
        <f>Greenleaf[[#This Row],[Unit Price]]*Greenleaf[[#This Row],[Quantity Sold]]</f>
        <v>60</v>
      </c>
      <c r="O555" s="13">
        <f>Greenleaf[[#This Row],[Unit Cost]]*Greenleaf[[#This Row],[Quantity Sold]]</f>
        <v>23.92</v>
      </c>
      <c r="P555" s="13">
        <f>Greenleaf[[#This Row],[ Unit  price per quantity]]-Greenleaf[[#This Row],[ Unit cost per quantity]]</f>
        <v>36.08</v>
      </c>
    </row>
    <row r="556" spans="1:16" x14ac:dyDescent="0.3">
      <c r="A556" t="s">
        <v>1982</v>
      </c>
      <c r="B556" s="5">
        <v>45490</v>
      </c>
      <c r="C556" s="5" t="str">
        <f>TEXT(Greenleaf[[#This Row],[Order Date]],"MMM")</f>
        <v>Jul</v>
      </c>
      <c r="D556" s="5" t="str">
        <f>TEXT(Greenleaf[[#This Row],[Order Date]],"YYYY")</f>
        <v>2024</v>
      </c>
      <c r="E556" t="s">
        <v>2460</v>
      </c>
      <c r="F556" s="7" t="s">
        <v>1015</v>
      </c>
      <c r="G556" s="9">
        <v>4</v>
      </c>
      <c r="H556" s="11">
        <v>10</v>
      </c>
      <c r="I556" s="13">
        <v>2.38</v>
      </c>
      <c r="J556" t="s">
        <v>1042</v>
      </c>
      <c r="K556" t="s">
        <v>2544</v>
      </c>
      <c r="L556" s="7" t="s">
        <v>1417</v>
      </c>
      <c r="M556" s="7" t="s">
        <v>1420</v>
      </c>
      <c r="N556" s="14">
        <f>Greenleaf[[#This Row],[Unit Price]]*Greenleaf[[#This Row],[Quantity Sold]]</f>
        <v>40</v>
      </c>
      <c r="O556" s="13">
        <f>Greenleaf[[#This Row],[Unit Cost]]*Greenleaf[[#This Row],[Quantity Sold]]</f>
        <v>9.52</v>
      </c>
      <c r="P556" s="13">
        <f>Greenleaf[[#This Row],[ Unit  price per quantity]]-Greenleaf[[#This Row],[ Unit cost per quantity]]</f>
        <v>30.48</v>
      </c>
    </row>
    <row r="557" spans="1:16" x14ac:dyDescent="0.3">
      <c r="A557" t="s">
        <v>1983</v>
      </c>
      <c r="B557" s="5">
        <v>45490</v>
      </c>
      <c r="C557" s="5" t="str">
        <f>TEXT(Greenleaf[[#This Row],[Order Date]],"MMM")</f>
        <v>Jul</v>
      </c>
      <c r="D557" s="5" t="str">
        <f>TEXT(Greenleaf[[#This Row],[Order Date]],"YYYY")</f>
        <v>2024</v>
      </c>
      <c r="E557" t="s">
        <v>2463</v>
      </c>
      <c r="F557" s="7" t="s">
        <v>1014</v>
      </c>
      <c r="G557" s="9">
        <v>7</v>
      </c>
      <c r="H557" s="11">
        <v>15</v>
      </c>
      <c r="I557" s="13">
        <v>4.13</v>
      </c>
      <c r="J557" t="s">
        <v>1165</v>
      </c>
      <c r="K557" t="s">
        <v>2515</v>
      </c>
      <c r="L557" s="7" t="s">
        <v>1414</v>
      </c>
      <c r="M557" s="7" t="s">
        <v>1427</v>
      </c>
      <c r="N557" s="14">
        <f>Greenleaf[[#This Row],[Unit Price]]*Greenleaf[[#This Row],[Quantity Sold]]</f>
        <v>105</v>
      </c>
      <c r="O557" s="13">
        <f>Greenleaf[[#This Row],[Unit Cost]]*Greenleaf[[#This Row],[Quantity Sold]]</f>
        <v>28.91</v>
      </c>
      <c r="P557" s="13">
        <f>Greenleaf[[#This Row],[ Unit  price per quantity]]-Greenleaf[[#This Row],[ Unit cost per quantity]]</f>
        <v>76.09</v>
      </c>
    </row>
    <row r="558" spans="1:16" x14ac:dyDescent="0.3">
      <c r="A558" t="s">
        <v>1984</v>
      </c>
      <c r="B558" s="5">
        <v>45490</v>
      </c>
      <c r="C558" s="5" t="str">
        <f>TEXT(Greenleaf[[#This Row],[Order Date]],"MMM")</f>
        <v>Jul</v>
      </c>
      <c r="D558" s="5" t="str">
        <f>TEXT(Greenleaf[[#This Row],[Order Date]],"YYYY")</f>
        <v>2024</v>
      </c>
      <c r="E558" t="s">
        <v>2462</v>
      </c>
      <c r="F558" s="7" t="s">
        <v>1013</v>
      </c>
      <c r="G558" s="9">
        <v>5</v>
      </c>
      <c r="H558" s="11">
        <v>25</v>
      </c>
      <c r="I558" s="13">
        <v>9.35</v>
      </c>
      <c r="J558" t="s">
        <v>1143</v>
      </c>
      <c r="K558" t="s">
        <v>2537</v>
      </c>
      <c r="L558" s="7" t="s">
        <v>1414</v>
      </c>
      <c r="M558" s="7" t="s">
        <v>1426</v>
      </c>
      <c r="N558" s="14">
        <f>Greenleaf[[#This Row],[Unit Price]]*Greenleaf[[#This Row],[Quantity Sold]]</f>
        <v>125</v>
      </c>
      <c r="O558" s="13">
        <f>Greenleaf[[#This Row],[Unit Cost]]*Greenleaf[[#This Row],[Quantity Sold]]</f>
        <v>46.75</v>
      </c>
      <c r="P558" s="13">
        <f>Greenleaf[[#This Row],[ Unit  price per quantity]]-Greenleaf[[#This Row],[ Unit cost per quantity]]</f>
        <v>78.25</v>
      </c>
    </row>
    <row r="559" spans="1:16" x14ac:dyDescent="0.3">
      <c r="A559" t="s">
        <v>1985</v>
      </c>
      <c r="B559" s="5">
        <v>45490</v>
      </c>
      <c r="C559" s="5" t="str">
        <f>TEXT(Greenleaf[[#This Row],[Order Date]],"MMM")</f>
        <v>Jul</v>
      </c>
      <c r="D559" s="5" t="str">
        <f>TEXT(Greenleaf[[#This Row],[Order Date]],"YYYY")</f>
        <v>2024</v>
      </c>
      <c r="E559" t="s">
        <v>2463</v>
      </c>
      <c r="F559" s="7" t="s">
        <v>1014</v>
      </c>
      <c r="G559" s="9">
        <v>8</v>
      </c>
      <c r="H559" s="11">
        <v>15</v>
      </c>
      <c r="I559" s="13">
        <v>3.62</v>
      </c>
      <c r="J559" t="s">
        <v>1120</v>
      </c>
      <c r="K559" t="s">
        <v>2481</v>
      </c>
      <c r="L559" s="7" t="s">
        <v>1417</v>
      </c>
      <c r="M559" s="7" t="s">
        <v>1421</v>
      </c>
      <c r="N559" s="14">
        <f>Greenleaf[[#This Row],[Unit Price]]*Greenleaf[[#This Row],[Quantity Sold]]</f>
        <v>120</v>
      </c>
      <c r="O559" s="13">
        <f>Greenleaf[[#This Row],[Unit Cost]]*Greenleaf[[#This Row],[Quantity Sold]]</f>
        <v>28.96</v>
      </c>
      <c r="P559" s="13">
        <f>Greenleaf[[#This Row],[ Unit  price per quantity]]-Greenleaf[[#This Row],[ Unit cost per quantity]]</f>
        <v>91.039999999999992</v>
      </c>
    </row>
    <row r="560" spans="1:16" x14ac:dyDescent="0.3">
      <c r="A560" t="s">
        <v>1986</v>
      </c>
      <c r="B560" s="5">
        <v>45491</v>
      </c>
      <c r="C560" s="5" t="str">
        <f>TEXT(Greenleaf[[#This Row],[Order Date]],"MMM")</f>
        <v>Jul</v>
      </c>
      <c r="D560" s="5" t="str">
        <f>TEXT(Greenleaf[[#This Row],[Order Date]],"YYYY")</f>
        <v>2024</v>
      </c>
      <c r="E560" t="s">
        <v>2462</v>
      </c>
      <c r="F560" s="7" t="s">
        <v>1013</v>
      </c>
      <c r="G560" s="9">
        <v>5</v>
      </c>
      <c r="H560" s="11">
        <v>25</v>
      </c>
      <c r="I560" s="13">
        <v>8.68</v>
      </c>
      <c r="J560" t="s">
        <v>1042</v>
      </c>
      <c r="K560" t="s">
        <v>2544</v>
      </c>
      <c r="L560" s="7" t="s">
        <v>1414</v>
      </c>
      <c r="M560" s="7" t="s">
        <v>1418</v>
      </c>
      <c r="N560" s="14">
        <f>Greenleaf[[#This Row],[Unit Price]]*Greenleaf[[#This Row],[Quantity Sold]]</f>
        <v>125</v>
      </c>
      <c r="O560" s="13">
        <f>Greenleaf[[#This Row],[Unit Cost]]*Greenleaf[[#This Row],[Quantity Sold]]</f>
        <v>43.4</v>
      </c>
      <c r="P560" s="13">
        <f>Greenleaf[[#This Row],[ Unit  price per quantity]]-Greenleaf[[#This Row],[ Unit cost per quantity]]</f>
        <v>81.599999999999994</v>
      </c>
    </row>
    <row r="561" spans="1:16" x14ac:dyDescent="0.3">
      <c r="A561" t="s">
        <v>1987</v>
      </c>
      <c r="B561" s="5">
        <v>45491</v>
      </c>
      <c r="C561" s="5" t="str">
        <f>TEXT(Greenleaf[[#This Row],[Order Date]],"MMM")</f>
        <v>Jul</v>
      </c>
      <c r="D561" s="5" t="str">
        <f>TEXT(Greenleaf[[#This Row],[Order Date]],"YYYY")</f>
        <v>2024</v>
      </c>
      <c r="E561" t="s">
        <v>2463</v>
      </c>
      <c r="F561" s="7" t="s">
        <v>1014</v>
      </c>
      <c r="G561" s="9">
        <v>10</v>
      </c>
      <c r="H561" s="11">
        <v>15</v>
      </c>
      <c r="I561" s="13">
        <v>3.4</v>
      </c>
      <c r="J561" t="s">
        <v>1092</v>
      </c>
      <c r="K561" t="s">
        <v>2547</v>
      </c>
      <c r="L561" s="7" t="s">
        <v>1415</v>
      </c>
      <c r="M561" s="7" t="s">
        <v>1420</v>
      </c>
      <c r="N561" s="14">
        <f>Greenleaf[[#This Row],[Unit Price]]*Greenleaf[[#This Row],[Quantity Sold]]</f>
        <v>150</v>
      </c>
      <c r="O561" s="13">
        <f>Greenleaf[[#This Row],[Unit Cost]]*Greenleaf[[#This Row],[Quantity Sold]]</f>
        <v>34</v>
      </c>
      <c r="P561" s="13">
        <f>Greenleaf[[#This Row],[ Unit  price per quantity]]-Greenleaf[[#This Row],[ Unit cost per quantity]]</f>
        <v>116</v>
      </c>
    </row>
    <row r="562" spans="1:16" x14ac:dyDescent="0.3">
      <c r="A562" t="s">
        <v>1988</v>
      </c>
      <c r="B562" s="5">
        <v>45491</v>
      </c>
      <c r="C562" s="5" t="str">
        <f>TEXT(Greenleaf[[#This Row],[Order Date]],"MMM")</f>
        <v>Jul</v>
      </c>
      <c r="D562" s="5" t="str">
        <f>TEXT(Greenleaf[[#This Row],[Order Date]],"YYYY")</f>
        <v>2024</v>
      </c>
      <c r="E562" t="s">
        <v>2464</v>
      </c>
      <c r="F562" s="7" t="s">
        <v>1012</v>
      </c>
      <c r="G562" s="9">
        <v>2</v>
      </c>
      <c r="H562" s="11">
        <v>40</v>
      </c>
      <c r="I562" s="13">
        <v>9.3000000000000007</v>
      </c>
      <c r="J562" t="s">
        <v>1016</v>
      </c>
      <c r="K562" t="s">
        <v>2478</v>
      </c>
      <c r="L562" s="7" t="s">
        <v>1414</v>
      </c>
      <c r="M562" s="7" t="s">
        <v>1427</v>
      </c>
      <c r="N562" s="14">
        <f>Greenleaf[[#This Row],[Unit Price]]*Greenleaf[[#This Row],[Quantity Sold]]</f>
        <v>80</v>
      </c>
      <c r="O562" s="13">
        <f>Greenleaf[[#This Row],[Unit Cost]]*Greenleaf[[#This Row],[Quantity Sold]]</f>
        <v>18.600000000000001</v>
      </c>
      <c r="P562" s="13">
        <f>Greenleaf[[#This Row],[ Unit  price per quantity]]-Greenleaf[[#This Row],[ Unit cost per quantity]]</f>
        <v>61.4</v>
      </c>
    </row>
    <row r="563" spans="1:16" x14ac:dyDescent="0.3">
      <c r="A563" t="s">
        <v>1989</v>
      </c>
      <c r="B563" s="5">
        <v>45491</v>
      </c>
      <c r="C563" s="5" t="str">
        <f>TEXT(Greenleaf[[#This Row],[Order Date]],"MMM")</f>
        <v>Jul</v>
      </c>
      <c r="D563" s="5" t="str">
        <f>TEXT(Greenleaf[[#This Row],[Order Date]],"YYYY")</f>
        <v>2024</v>
      </c>
      <c r="E563" t="s">
        <v>2463</v>
      </c>
      <c r="F563" s="7" t="s">
        <v>1014</v>
      </c>
      <c r="G563" s="9">
        <v>7</v>
      </c>
      <c r="H563" s="11">
        <v>15</v>
      </c>
      <c r="I563" s="13">
        <v>3.65</v>
      </c>
      <c r="J563" t="s">
        <v>1063</v>
      </c>
      <c r="K563" t="s">
        <v>2588</v>
      </c>
      <c r="L563" s="7" t="s">
        <v>1417</v>
      </c>
      <c r="M563" s="7" t="s">
        <v>1418</v>
      </c>
      <c r="N563" s="14">
        <f>Greenleaf[[#This Row],[Unit Price]]*Greenleaf[[#This Row],[Quantity Sold]]</f>
        <v>105</v>
      </c>
      <c r="O563" s="13">
        <f>Greenleaf[[#This Row],[Unit Cost]]*Greenleaf[[#This Row],[Quantity Sold]]</f>
        <v>25.55</v>
      </c>
      <c r="P563" s="13">
        <f>Greenleaf[[#This Row],[ Unit  price per quantity]]-Greenleaf[[#This Row],[ Unit cost per quantity]]</f>
        <v>79.45</v>
      </c>
    </row>
    <row r="564" spans="1:16" x14ac:dyDescent="0.3">
      <c r="A564" t="s">
        <v>1990</v>
      </c>
      <c r="B564" s="5">
        <v>45491</v>
      </c>
      <c r="C564" s="5" t="str">
        <f>TEXT(Greenleaf[[#This Row],[Order Date]],"MMM")</f>
        <v>Jul</v>
      </c>
      <c r="D564" s="5" t="str">
        <f>TEXT(Greenleaf[[#This Row],[Order Date]],"YYYY")</f>
        <v>2024</v>
      </c>
      <c r="E564" t="s">
        <v>2464</v>
      </c>
      <c r="F564" s="7" t="s">
        <v>1012</v>
      </c>
      <c r="G564" s="9">
        <v>2</v>
      </c>
      <c r="H564" s="11">
        <v>40</v>
      </c>
      <c r="I564" s="13">
        <v>14.04</v>
      </c>
      <c r="J564" t="s">
        <v>1077</v>
      </c>
      <c r="K564" t="s">
        <v>2538</v>
      </c>
      <c r="L564" s="7" t="s">
        <v>1416</v>
      </c>
      <c r="M564" s="7" t="s">
        <v>1419</v>
      </c>
      <c r="N564" s="14">
        <f>Greenleaf[[#This Row],[Unit Price]]*Greenleaf[[#This Row],[Quantity Sold]]</f>
        <v>80</v>
      </c>
      <c r="O564" s="13">
        <f>Greenleaf[[#This Row],[Unit Cost]]*Greenleaf[[#This Row],[Quantity Sold]]</f>
        <v>28.08</v>
      </c>
      <c r="P564" s="13">
        <f>Greenleaf[[#This Row],[ Unit  price per quantity]]-Greenleaf[[#This Row],[ Unit cost per quantity]]</f>
        <v>51.92</v>
      </c>
    </row>
    <row r="565" spans="1:16" x14ac:dyDescent="0.3">
      <c r="A565" t="s">
        <v>1991</v>
      </c>
      <c r="B565" s="5">
        <v>45492</v>
      </c>
      <c r="C565" s="5" t="str">
        <f>TEXT(Greenleaf[[#This Row],[Order Date]],"MMM")</f>
        <v>Jul</v>
      </c>
      <c r="D565" s="5" t="str">
        <f>TEXT(Greenleaf[[#This Row],[Order Date]],"YYYY")</f>
        <v>2024</v>
      </c>
      <c r="E565" t="s">
        <v>2462</v>
      </c>
      <c r="F565" s="7" t="s">
        <v>1013</v>
      </c>
      <c r="G565" s="9">
        <v>2</v>
      </c>
      <c r="H565" s="11">
        <v>25</v>
      </c>
      <c r="I565" s="13">
        <v>9.57</v>
      </c>
      <c r="J565" t="s">
        <v>1176</v>
      </c>
      <c r="K565" t="s">
        <v>2513</v>
      </c>
      <c r="L565" s="7" t="s">
        <v>1414</v>
      </c>
      <c r="M565" s="7" t="s">
        <v>1425</v>
      </c>
      <c r="N565" s="14">
        <f>Greenleaf[[#This Row],[Unit Price]]*Greenleaf[[#This Row],[Quantity Sold]]</f>
        <v>50</v>
      </c>
      <c r="O565" s="13">
        <f>Greenleaf[[#This Row],[Unit Cost]]*Greenleaf[[#This Row],[Quantity Sold]]</f>
        <v>19.14</v>
      </c>
      <c r="P565" s="13">
        <f>Greenleaf[[#This Row],[ Unit  price per quantity]]-Greenleaf[[#This Row],[ Unit cost per quantity]]</f>
        <v>30.86</v>
      </c>
    </row>
    <row r="566" spans="1:16" x14ac:dyDescent="0.3">
      <c r="A566" t="s">
        <v>1992</v>
      </c>
      <c r="B566" s="5">
        <v>45493</v>
      </c>
      <c r="C566" s="5" t="str">
        <f>TEXT(Greenleaf[[#This Row],[Order Date]],"MMM")</f>
        <v>Jul</v>
      </c>
      <c r="D566" s="5" t="str">
        <f>TEXT(Greenleaf[[#This Row],[Order Date]],"YYYY")</f>
        <v>2024</v>
      </c>
      <c r="E566" t="s">
        <v>2464</v>
      </c>
      <c r="F566" s="7" t="s">
        <v>1012</v>
      </c>
      <c r="G566" s="9">
        <v>3</v>
      </c>
      <c r="H566" s="11">
        <v>40</v>
      </c>
      <c r="I566" s="13">
        <v>12.77</v>
      </c>
      <c r="J566" t="s">
        <v>1062</v>
      </c>
      <c r="K566" t="s">
        <v>2541</v>
      </c>
      <c r="L566" s="7" t="s">
        <v>1414</v>
      </c>
      <c r="M566" s="7" t="s">
        <v>1421</v>
      </c>
      <c r="N566" s="14">
        <f>Greenleaf[[#This Row],[Unit Price]]*Greenleaf[[#This Row],[Quantity Sold]]</f>
        <v>120</v>
      </c>
      <c r="O566" s="13">
        <f>Greenleaf[[#This Row],[Unit Cost]]*Greenleaf[[#This Row],[Quantity Sold]]</f>
        <v>38.31</v>
      </c>
      <c r="P566" s="13">
        <f>Greenleaf[[#This Row],[ Unit  price per quantity]]-Greenleaf[[#This Row],[ Unit cost per quantity]]</f>
        <v>81.69</v>
      </c>
    </row>
    <row r="567" spans="1:16" x14ac:dyDescent="0.3">
      <c r="A567" t="s">
        <v>1993</v>
      </c>
      <c r="B567" s="5">
        <v>45494</v>
      </c>
      <c r="C567" s="5" t="str">
        <f>TEXT(Greenleaf[[#This Row],[Order Date]],"MMM")</f>
        <v>Jul</v>
      </c>
      <c r="D567" s="5" t="str">
        <f>TEXT(Greenleaf[[#This Row],[Order Date]],"YYYY")</f>
        <v>2024</v>
      </c>
      <c r="E567" t="s">
        <v>2463</v>
      </c>
      <c r="F567" s="7" t="s">
        <v>1014</v>
      </c>
      <c r="G567" s="9">
        <v>8</v>
      </c>
      <c r="H567" s="11">
        <v>15</v>
      </c>
      <c r="I567" s="13">
        <v>4.2699999999999996</v>
      </c>
      <c r="J567" t="s">
        <v>1052</v>
      </c>
      <c r="K567" t="s">
        <v>2504</v>
      </c>
      <c r="L567" s="7" t="s">
        <v>1416</v>
      </c>
      <c r="M567" s="7" t="s">
        <v>1424</v>
      </c>
      <c r="N567" s="14">
        <f>Greenleaf[[#This Row],[Unit Price]]*Greenleaf[[#This Row],[Quantity Sold]]</f>
        <v>120</v>
      </c>
      <c r="O567" s="13">
        <f>Greenleaf[[#This Row],[Unit Cost]]*Greenleaf[[#This Row],[Quantity Sold]]</f>
        <v>34.159999999999997</v>
      </c>
      <c r="P567" s="13">
        <f>Greenleaf[[#This Row],[ Unit  price per quantity]]-Greenleaf[[#This Row],[ Unit cost per quantity]]</f>
        <v>85.84</v>
      </c>
    </row>
    <row r="568" spans="1:16" x14ac:dyDescent="0.3">
      <c r="A568" t="s">
        <v>1994</v>
      </c>
      <c r="B568" s="5">
        <v>45494</v>
      </c>
      <c r="C568" s="5" t="str">
        <f>TEXT(Greenleaf[[#This Row],[Order Date]],"MMM")</f>
        <v>Jul</v>
      </c>
      <c r="D568" s="5" t="str">
        <f>TEXT(Greenleaf[[#This Row],[Order Date]],"YYYY")</f>
        <v>2024</v>
      </c>
      <c r="E568" t="s">
        <v>2462</v>
      </c>
      <c r="F568" s="7" t="s">
        <v>1013</v>
      </c>
      <c r="G568" s="9">
        <v>4</v>
      </c>
      <c r="H568" s="11">
        <v>25</v>
      </c>
      <c r="I568" s="13">
        <v>8.75</v>
      </c>
      <c r="J568" t="s">
        <v>1162</v>
      </c>
      <c r="K568" t="s">
        <v>2496</v>
      </c>
      <c r="L568" s="7" t="s">
        <v>1414</v>
      </c>
      <c r="M568" s="7" t="s">
        <v>1424</v>
      </c>
      <c r="N568" s="14">
        <f>Greenleaf[[#This Row],[Unit Price]]*Greenleaf[[#This Row],[Quantity Sold]]</f>
        <v>100</v>
      </c>
      <c r="O568" s="13">
        <f>Greenleaf[[#This Row],[Unit Cost]]*Greenleaf[[#This Row],[Quantity Sold]]</f>
        <v>35</v>
      </c>
      <c r="P568" s="13">
        <f>Greenleaf[[#This Row],[ Unit  price per quantity]]-Greenleaf[[#This Row],[ Unit cost per quantity]]</f>
        <v>65</v>
      </c>
    </row>
    <row r="569" spans="1:16" x14ac:dyDescent="0.3">
      <c r="A569" t="s">
        <v>1995</v>
      </c>
      <c r="B569" s="5">
        <v>45494</v>
      </c>
      <c r="C569" s="5" t="str">
        <f>TEXT(Greenleaf[[#This Row],[Order Date]],"MMM")</f>
        <v>Jul</v>
      </c>
      <c r="D569" s="5" t="str">
        <f>TEXT(Greenleaf[[#This Row],[Order Date]],"YYYY")</f>
        <v>2024</v>
      </c>
      <c r="E569" t="s">
        <v>2464</v>
      </c>
      <c r="F569" s="7" t="s">
        <v>1012</v>
      </c>
      <c r="G569" s="9">
        <v>3</v>
      </c>
      <c r="H569" s="11">
        <v>40</v>
      </c>
      <c r="I569" s="13">
        <v>9.3699999999999992</v>
      </c>
      <c r="J569" t="s">
        <v>1175</v>
      </c>
      <c r="K569" t="s">
        <v>2518</v>
      </c>
      <c r="L569" s="7" t="s">
        <v>1414</v>
      </c>
      <c r="M569" s="7" t="s">
        <v>1418</v>
      </c>
      <c r="N569" s="14">
        <f>Greenleaf[[#This Row],[Unit Price]]*Greenleaf[[#This Row],[Quantity Sold]]</f>
        <v>120</v>
      </c>
      <c r="O569" s="13">
        <f>Greenleaf[[#This Row],[Unit Cost]]*Greenleaf[[#This Row],[Quantity Sold]]</f>
        <v>28.11</v>
      </c>
      <c r="P569" s="13">
        <f>Greenleaf[[#This Row],[ Unit  price per quantity]]-Greenleaf[[#This Row],[ Unit cost per quantity]]</f>
        <v>91.89</v>
      </c>
    </row>
    <row r="570" spans="1:16" x14ac:dyDescent="0.3">
      <c r="A570" t="s">
        <v>1996</v>
      </c>
      <c r="B570" s="5">
        <v>45495</v>
      </c>
      <c r="C570" s="5" t="str">
        <f>TEXT(Greenleaf[[#This Row],[Order Date]],"MMM")</f>
        <v>Jul</v>
      </c>
      <c r="D570" s="5" t="str">
        <f>TEXT(Greenleaf[[#This Row],[Order Date]],"YYYY")</f>
        <v>2024</v>
      </c>
      <c r="E570" t="s">
        <v>2464</v>
      </c>
      <c r="F570" s="7" t="s">
        <v>1012</v>
      </c>
      <c r="G570" s="9">
        <v>5</v>
      </c>
      <c r="H570" s="11">
        <v>40</v>
      </c>
      <c r="I570" s="13">
        <v>11</v>
      </c>
      <c r="J570" t="s">
        <v>1133</v>
      </c>
      <c r="K570" t="s">
        <v>2488</v>
      </c>
      <c r="L570" s="7" t="s">
        <v>1414</v>
      </c>
      <c r="M570" s="7" t="s">
        <v>1421</v>
      </c>
      <c r="N570" s="14">
        <f>Greenleaf[[#This Row],[Unit Price]]*Greenleaf[[#This Row],[Quantity Sold]]</f>
        <v>200</v>
      </c>
      <c r="O570" s="13">
        <f>Greenleaf[[#This Row],[Unit Cost]]*Greenleaf[[#This Row],[Quantity Sold]]</f>
        <v>55</v>
      </c>
      <c r="P570" s="13">
        <f>Greenleaf[[#This Row],[ Unit  price per quantity]]-Greenleaf[[#This Row],[ Unit cost per quantity]]</f>
        <v>145</v>
      </c>
    </row>
    <row r="571" spans="1:16" x14ac:dyDescent="0.3">
      <c r="A571" t="s">
        <v>1997</v>
      </c>
      <c r="B571" s="5">
        <v>45495</v>
      </c>
      <c r="C571" s="5" t="str">
        <f>TEXT(Greenleaf[[#This Row],[Order Date]],"MMM")</f>
        <v>Jul</v>
      </c>
      <c r="D571" s="5" t="str">
        <f>TEXT(Greenleaf[[#This Row],[Order Date]],"YYYY")</f>
        <v>2024</v>
      </c>
      <c r="E571" t="s">
        <v>2462</v>
      </c>
      <c r="F571" s="7" t="s">
        <v>1013</v>
      </c>
      <c r="G571" s="9">
        <v>10</v>
      </c>
      <c r="H571" s="11">
        <v>25</v>
      </c>
      <c r="I571" s="13">
        <v>5.0999999999999996</v>
      </c>
      <c r="J571" t="s">
        <v>1126</v>
      </c>
      <c r="K571" t="s">
        <v>2499</v>
      </c>
      <c r="L571" s="7" t="s">
        <v>1414</v>
      </c>
      <c r="M571" s="7" t="s">
        <v>1426</v>
      </c>
      <c r="N571" s="14">
        <f>Greenleaf[[#This Row],[Unit Price]]*Greenleaf[[#This Row],[Quantity Sold]]</f>
        <v>250</v>
      </c>
      <c r="O571" s="13">
        <f>Greenleaf[[#This Row],[Unit Cost]]*Greenleaf[[#This Row],[Quantity Sold]]</f>
        <v>51</v>
      </c>
      <c r="P571" s="13">
        <f>Greenleaf[[#This Row],[ Unit  price per quantity]]-Greenleaf[[#This Row],[ Unit cost per quantity]]</f>
        <v>199</v>
      </c>
    </row>
    <row r="572" spans="1:16" x14ac:dyDescent="0.3">
      <c r="A572" t="s">
        <v>1998</v>
      </c>
      <c r="B572" s="5">
        <v>45495</v>
      </c>
      <c r="C572" s="5" t="str">
        <f>TEXT(Greenleaf[[#This Row],[Order Date]],"MMM")</f>
        <v>Jul</v>
      </c>
      <c r="D572" s="5" t="str">
        <f>TEXT(Greenleaf[[#This Row],[Order Date]],"YYYY")</f>
        <v>2024</v>
      </c>
      <c r="E572" t="s">
        <v>2464</v>
      </c>
      <c r="F572" s="7" t="s">
        <v>1012</v>
      </c>
      <c r="G572" s="9">
        <v>8</v>
      </c>
      <c r="H572" s="11">
        <v>40</v>
      </c>
      <c r="I572" s="13">
        <v>10.119999999999999</v>
      </c>
      <c r="J572" t="s">
        <v>1206</v>
      </c>
      <c r="K572" t="s">
        <v>2507</v>
      </c>
      <c r="L572" s="7" t="s">
        <v>1414</v>
      </c>
      <c r="M572" s="7" t="s">
        <v>1427</v>
      </c>
      <c r="N572" s="14">
        <f>Greenleaf[[#This Row],[Unit Price]]*Greenleaf[[#This Row],[Quantity Sold]]</f>
        <v>320</v>
      </c>
      <c r="O572" s="13">
        <f>Greenleaf[[#This Row],[Unit Cost]]*Greenleaf[[#This Row],[Quantity Sold]]</f>
        <v>80.959999999999994</v>
      </c>
      <c r="P572" s="13">
        <f>Greenleaf[[#This Row],[ Unit  price per quantity]]-Greenleaf[[#This Row],[ Unit cost per quantity]]</f>
        <v>239.04000000000002</v>
      </c>
    </row>
    <row r="573" spans="1:16" x14ac:dyDescent="0.3">
      <c r="A573" t="s">
        <v>1999</v>
      </c>
      <c r="B573" s="5">
        <v>45496</v>
      </c>
      <c r="C573" s="5" t="str">
        <f>TEXT(Greenleaf[[#This Row],[Order Date]],"MMM")</f>
        <v>Jul</v>
      </c>
      <c r="D573" s="5" t="str">
        <f>TEXT(Greenleaf[[#This Row],[Order Date]],"YYYY")</f>
        <v>2024</v>
      </c>
      <c r="E573" t="s">
        <v>2463</v>
      </c>
      <c r="F573" s="7" t="s">
        <v>1014</v>
      </c>
      <c r="G573" s="9">
        <v>7</v>
      </c>
      <c r="H573" s="11">
        <v>15</v>
      </c>
      <c r="I573" s="13">
        <v>5.88</v>
      </c>
      <c r="J573" t="s">
        <v>1157</v>
      </c>
      <c r="K573" t="s">
        <v>2491</v>
      </c>
      <c r="L573" s="7" t="s">
        <v>1415</v>
      </c>
      <c r="M573" s="7" t="s">
        <v>1418</v>
      </c>
      <c r="N573" s="14">
        <f>Greenleaf[[#This Row],[Unit Price]]*Greenleaf[[#This Row],[Quantity Sold]]</f>
        <v>105</v>
      </c>
      <c r="O573" s="13">
        <f>Greenleaf[[#This Row],[Unit Cost]]*Greenleaf[[#This Row],[Quantity Sold]]</f>
        <v>41.16</v>
      </c>
      <c r="P573" s="13">
        <f>Greenleaf[[#This Row],[ Unit  price per quantity]]-Greenleaf[[#This Row],[ Unit cost per quantity]]</f>
        <v>63.84</v>
      </c>
    </row>
    <row r="574" spans="1:16" x14ac:dyDescent="0.3">
      <c r="A574" t="s">
        <v>2000</v>
      </c>
      <c r="B574" s="5">
        <v>45496</v>
      </c>
      <c r="C574" s="5" t="str">
        <f>TEXT(Greenleaf[[#This Row],[Order Date]],"MMM")</f>
        <v>Jul</v>
      </c>
      <c r="D574" s="5" t="str">
        <f>TEXT(Greenleaf[[#This Row],[Order Date]],"YYYY")</f>
        <v>2024</v>
      </c>
      <c r="E574" t="s">
        <v>2460</v>
      </c>
      <c r="F574" s="7" t="s">
        <v>1015</v>
      </c>
      <c r="G574" s="9">
        <v>1</v>
      </c>
      <c r="H574" s="11">
        <v>10</v>
      </c>
      <c r="I574" s="13">
        <v>2.21</v>
      </c>
      <c r="J574" t="s">
        <v>1062</v>
      </c>
      <c r="K574" t="s">
        <v>2541</v>
      </c>
      <c r="L574" s="7" t="s">
        <v>1414</v>
      </c>
      <c r="M574" s="7" t="s">
        <v>1420</v>
      </c>
      <c r="N574" s="14">
        <f>Greenleaf[[#This Row],[Unit Price]]*Greenleaf[[#This Row],[Quantity Sold]]</f>
        <v>10</v>
      </c>
      <c r="O574" s="13">
        <f>Greenleaf[[#This Row],[Unit Cost]]*Greenleaf[[#This Row],[Quantity Sold]]</f>
        <v>2.21</v>
      </c>
      <c r="P574" s="13">
        <f>Greenleaf[[#This Row],[ Unit  price per quantity]]-Greenleaf[[#This Row],[ Unit cost per quantity]]</f>
        <v>7.79</v>
      </c>
    </row>
    <row r="575" spans="1:16" x14ac:dyDescent="0.3">
      <c r="A575" t="s">
        <v>2001</v>
      </c>
      <c r="B575" s="5">
        <v>45496</v>
      </c>
      <c r="C575" s="5" t="str">
        <f>TEXT(Greenleaf[[#This Row],[Order Date]],"MMM")</f>
        <v>Jul</v>
      </c>
      <c r="D575" s="5" t="str">
        <f>TEXT(Greenleaf[[#This Row],[Order Date]],"YYYY")</f>
        <v>2024</v>
      </c>
      <c r="E575" t="s">
        <v>2464</v>
      </c>
      <c r="F575" s="7" t="s">
        <v>1012</v>
      </c>
      <c r="G575" s="9">
        <v>3</v>
      </c>
      <c r="H575" s="11">
        <v>40</v>
      </c>
      <c r="I575" s="13">
        <v>8.3800000000000008</v>
      </c>
      <c r="J575" t="s">
        <v>1149</v>
      </c>
      <c r="K575" t="s">
        <v>2505</v>
      </c>
      <c r="L575" s="7" t="s">
        <v>1414</v>
      </c>
      <c r="M575" s="7" t="s">
        <v>1422</v>
      </c>
      <c r="N575" s="14">
        <f>Greenleaf[[#This Row],[Unit Price]]*Greenleaf[[#This Row],[Quantity Sold]]</f>
        <v>120</v>
      </c>
      <c r="O575" s="13">
        <f>Greenleaf[[#This Row],[Unit Cost]]*Greenleaf[[#This Row],[Quantity Sold]]</f>
        <v>25.14</v>
      </c>
      <c r="P575" s="13">
        <f>Greenleaf[[#This Row],[ Unit  price per quantity]]-Greenleaf[[#This Row],[ Unit cost per quantity]]</f>
        <v>94.86</v>
      </c>
    </row>
    <row r="576" spans="1:16" x14ac:dyDescent="0.3">
      <c r="A576" t="s">
        <v>2002</v>
      </c>
      <c r="B576" s="5">
        <v>45496</v>
      </c>
      <c r="C576" s="5" t="str">
        <f>TEXT(Greenleaf[[#This Row],[Order Date]],"MMM")</f>
        <v>Jul</v>
      </c>
      <c r="D576" s="5" t="str">
        <f>TEXT(Greenleaf[[#This Row],[Order Date]],"YYYY")</f>
        <v>2024</v>
      </c>
      <c r="E576" t="s">
        <v>2461</v>
      </c>
      <c r="F576" s="7" t="s">
        <v>1011</v>
      </c>
      <c r="G576" s="9">
        <v>6</v>
      </c>
      <c r="H576" s="11">
        <v>12</v>
      </c>
      <c r="I576" s="13">
        <v>2.68</v>
      </c>
      <c r="J576" t="s">
        <v>1159</v>
      </c>
      <c r="K576" t="s">
        <v>2480</v>
      </c>
      <c r="L576" s="7" t="s">
        <v>1414</v>
      </c>
      <c r="M576" s="7" t="s">
        <v>1418</v>
      </c>
      <c r="N576" s="14">
        <f>Greenleaf[[#This Row],[Unit Price]]*Greenleaf[[#This Row],[Quantity Sold]]</f>
        <v>72</v>
      </c>
      <c r="O576" s="13">
        <f>Greenleaf[[#This Row],[Unit Cost]]*Greenleaf[[#This Row],[Quantity Sold]]</f>
        <v>16.080000000000002</v>
      </c>
      <c r="P576" s="13">
        <f>Greenleaf[[#This Row],[ Unit  price per quantity]]-Greenleaf[[#This Row],[ Unit cost per quantity]]</f>
        <v>55.92</v>
      </c>
    </row>
    <row r="577" spans="1:16" x14ac:dyDescent="0.3">
      <c r="A577" t="s">
        <v>2003</v>
      </c>
      <c r="B577" s="5">
        <v>45498</v>
      </c>
      <c r="C577" s="5" t="str">
        <f>TEXT(Greenleaf[[#This Row],[Order Date]],"MMM")</f>
        <v>Jul</v>
      </c>
      <c r="D577" s="5" t="str">
        <f>TEXT(Greenleaf[[#This Row],[Order Date]],"YYYY")</f>
        <v>2024</v>
      </c>
      <c r="E577" t="s">
        <v>2462</v>
      </c>
      <c r="F577" s="7" t="s">
        <v>1013</v>
      </c>
      <c r="G577" s="9">
        <v>8</v>
      </c>
      <c r="H577" s="11">
        <v>25</v>
      </c>
      <c r="I577" s="13">
        <v>6.6</v>
      </c>
      <c r="J577" t="s">
        <v>1024</v>
      </c>
      <c r="K577" t="s">
        <v>2518</v>
      </c>
      <c r="L577" s="7" t="s">
        <v>1414</v>
      </c>
      <c r="M577" s="7" t="s">
        <v>1423</v>
      </c>
      <c r="N577" s="14">
        <f>Greenleaf[[#This Row],[Unit Price]]*Greenleaf[[#This Row],[Quantity Sold]]</f>
        <v>200</v>
      </c>
      <c r="O577" s="13">
        <f>Greenleaf[[#This Row],[Unit Cost]]*Greenleaf[[#This Row],[Quantity Sold]]</f>
        <v>52.8</v>
      </c>
      <c r="P577" s="13">
        <f>Greenleaf[[#This Row],[ Unit  price per quantity]]-Greenleaf[[#This Row],[ Unit cost per quantity]]</f>
        <v>147.19999999999999</v>
      </c>
    </row>
    <row r="578" spans="1:16" x14ac:dyDescent="0.3">
      <c r="A578" t="s">
        <v>2004</v>
      </c>
      <c r="B578" s="5">
        <v>45498</v>
      </c>
      <c r="C578" s="5" t="str">
        <f>TEXT(Greenleaf[[#This Row],[Order Date]],"MMM")</f>
        <v>Jul</v>
      </c>
      <c r="D578" s="5" t="str">
        <f>TEXT(Greenleaf[[#This Row],[Order Date]],"YYYY")</f>
        <v>2024</v>
      </c>
      <c r="E578" t="s">
        <v>2464</v>
      </c>
      <c r="F578" s="7" t="s">
        <v>1012</v>
      </c>
      <c r="G578" s="9">
        <v>4</v>
      </c>
      <c r="H578" s="11">
        <v>40</v>
      </c>
      <c r="I578" s="13">
        <v>14.82</v>
      </c>
      <c r="J578" t="s">
        <v>1041</v>
      </c>
      <c r="K578" t="s">
        <v>2538</v>
      </c>
      <c r="L578" s="7" t="s">
        <v>1414</v>
      </c>
      <c r="M578" s="7" t="s">
        <v>1420</v>
      </c>
      <c r="N578" s="14">
        <f>Greenleaf[[#This Row],[Unit Price]]*Greenleaf[[#This Row],[Quantity Sold]]</f>
        <v>160</v>
      </c>
      <c r="O578" s="13">
        <f>Greenleaf[[#This Row],[Unit Cost]]*Greenleaf[[#This Row],[Quantity Sold]]</f>
        <v>59.28</v>
      </c>
      <c r="P578" s="13">
        <f>Greenleaf[[#This Row],[ Unit  price per quantity]]-Greenleaf[[#This Row],[ Unit cost per quantity]]</f>
        <v>100.72</v>
      </c>
    </row>
    <row r="579" spans="1:16" x14ac:dyDescent="0.3">
      <c r="A579" t="s">
        <v>2005</v>
      </c>
      <c r="B579" s="5">
        <v>45498</v>
      </c>
      <c r="C579" s="5" t="str">
        <f>TEXT(Greenleaf[[#This Row],[Order Date]],"MMM")</f>
        <v>Jul</v>
      </c>
      <c r="D579" s="5" t="str">
        <f>TEXT(Greenleaf[[#This Row],[Order Date]],"YYYY")</f>
        <v>2024</v>
      </c>
      <c r="E579" t="s">
        <v>2462</v>
      </c>
      <c r="F579" s="7" t="s">
        <v>1013</v>
      </c>
      <c r="G579" s="9">
        <v>7</v>
      </c>
      <c r="H579" s="11">
        <v>25</v>
      </c>
      <c r="I579" s="13">
        <v>8.67</v>
      </c>
      <c r="J579" t="s">
        <v>1142</v>
      </c>
      <c r="K579" t="s">
        <v>2489</v>
      </c>
      <c r="L579" s="7" t="s">
        <v>1416</v>
      </c>
      <c r="M579" s="7" t="s">
        <v>1419</v>
      </c>
      <c r="N579" s="14">
        <f>Greenleaf[[#This Row],[Unit Price]]*Greenleaf[[#This Row],[Quantity Sold]]</f>
        <v>175</v>
      </c>
      <c r="O579" s="13">
        <f>Greenleaf[[#This Row],[Unit Cost]]*Greenleaf[[#This Row],[Quantity Sold]]</f>
        <v>60.69</v>
      </c>
      <c r="P579" s="13">
        <f>Greenleaf[[#This Row],[ Unit  price per quantity]]-Greenleaf[[#This Row],[ Unit cost per quantity]]</f>
        <v>114.31</v>
      </c>
    </row>
    <row r="580" spans="1:16" x14ac:dyDescent="0.3">
      <c r="A580" t="s">
        <v>2006</v>
      </c>
      <c r="B580" s="5">
        <v>45498</v>
      </c>
      <c r="C580" s="5" t="str">
        <f>TEXT(Greenleaf[[#This Row],[Order Date]],"MMM")</f>
        <v>Jul</v>
      </c>
      <c r="D580" s="5" t="str">
        <f>TEXT(Greenleaf[[#This Row],[Order Date]],"YYYY")</f>
        <v>2024</v>
      </c>
      <c r="E580" t="s">
        <v>2463</v>
      </c>
      <c r="F580" s="7" t="s">
        <v>1014</v>
      </c>
      <c r="G580" s="9">
        <v>8</v>
      </c>
      <c r="H580" s="11">
        <v>15</v>
      </c>
      <c r="I580" s="13">
        <v>5.97</v>
      </c>
      <c r="J580" t="s">
        <v>1046</v>
      </c>
      <c r="K580" t="s">
        <v>2500</v>
      </c>
      <c r="L580" s="7" t="s">
        <v>1414</v>
      </c>
      <c r="M580" s="7" t="s">
        <v>1419</v>
      </c>
      <c r="N580" s="14">
        <f>Greenleaf[[#This Row],[Unit Price]]*Greenleaf[[#This Row],[Quantity Sold]]</f>
        <v>120</v>
      </c>
      <c r="O580" s="13">
        <f>Greenleaf[[#This Row],[Unit Cost]]*Greenleaf[[#This Row],[Quantity Sold]]</f>
        <v>47.76</v>
      </c>
      <c r="P580" s="13">
        <f>Greenleaf[[#This Row],[ Unit  price per quantity]]-Greenleaf[[#This Row],[ Unit cost per quantity]]</f>
        <v>72.240000000000009</v>
      </c>
    </row>
    <row r="581" spans="1:16" x14ac:dyDescent="0.3">
      <c r="A581" t="s">
        <v>2007</v>
      </c>
      <c r="B581" s="5">
        <v>45498</v>
      </c>
      <c r="C581" s="5" t="str">
        <f>TEXT(Greenleaf[[#This Row],[Order Date]],"MMM")</f>
        <v>Jul</v>
      </c>
      <c r="D581" s="5" t="str">
        <f>TEXT(Greenleaf[[#This Row],[Order Date]],"YYYY")</f>
        <v>2024</v>
      </c>
      <c r="E581" t="s">
        <v>2461</v>
      </c>
      <c r="F581" s="7" t="s">
        <v>1011</v>
      </c>
      <c r="G581" s="9">
        <v>4</v>
      </c>
      <c r="H581" s="11">
        <v>12</v>
      </c>
      <c r="I581" s="13">
        <v>3.9</v>
      </c>
      <c r="J581" t="s">
        <v>1192</v>
      </c>
      <c r="K581" t="s">
        <v>2589</v>
      </c>
      <c r="L581" s="7" t="s">
        <v>1414</v>
      </c>
      <c r="M581" s="7" t="s">
        <v>1420</v>
      </c>
      <c r="N581" s="14">
        <f>Greenleaf[[#This Row],[Unit Price]]*Greenleaf[[#This Row],[Quantity Sold]]</f>
        <v>48</v>
      </c>
      <c r="O581" s="13">
        <f>Greenleaf[[#This Row],[Unit Cost]]*Greenleaf[[#This Row],[Quantity Sold]]</f>
        <v>15.6</v>
      </c>
      <c r="P581" s="13">
        <f>Greenleaf[[#This Row],[ Unit  price per quantity]]-Greenleaf[[#This Row],[ Unit cost per quantity]]</f>
        <v>32.4</v>
      </c>
    </row>
    <row r="582" spans="1:16" x14ac:dyDescent="0.3">
      <c r="A582" t="s">
        <v>2008</v>
      </c>
      <c r="B582" s="5">
        <v>45498</v>
      </c>
      <c r="C582" s="5" t="str">
        <f>TEXT(Greenleaf[[#This Row],[Order Date]],"MMM")</f>
        <v>Jul</v>
      </c>
      <c r="D582" s="5" t="str">
        <f>TEXT(Greenleaf[[#This Row],[Order Date]],"YYYY")</f>
        <v>2024</v>
      </c>
      <c r="E582" t="s">
        <v>2460</v>
      </c>
      <c r="F582" s="7" t="s">
        <v>1015</v>
      </c>
      <c r="G582" s="9">
        <v>6</v>
      </c>
      <c r="H582" s="11">
        <v>10</v>
      </c>
      <c r="I582" s="13">
        <v>3.16</v>
      </c>
      <c r="J582" t="s">
        <v>1182</v>
      </c>
      <c r="K582" t="s">
        <v>2580</v>
      </c>
      <c r="L582" s="7" t="s">
        <v>1414</v>
      </c>
      <c r="M582" s="7" t="s">
        <v>1422</v>
      </c>
      <c r="N582" s="14">
        <f>Greenleaf[[#This Row],[Unit Price]]*Greenleaf[[#This Row],[Quantity Sold]]</f>
        <v>60</v>
      </c>
      <c r="O582" s="13">
        <f>Greenleaf[[#This Row],[Unit Cost]]*Greenleaf[[#This Row],[Quantity Sold]]</f>
        <v>18.96</v>
      </c>
      <c r="P582" s="13">
        <f>Greenleaf[[#This Row],[ Unit  price per quantity]]-Greenleaf[[#This Row],[ Unit cost per quantity]]</f>
        <v>41.04</v>
      </c>
    </row>
    <row r="583" spans="1:16" x14ac:dyDescent="0.3">
      <c r="A583" t="s">
        <v>2009</v>
      </c>
      <c r="B583" s="5">
        <v>45498</v>
      </c>
      <c r="C583" s="5" t="str">
        <f>TEXT(Greenleaf[[#This Row],[Order Date]],"MMM")</f>
        <v>Jul</v>
      </c>
      <c r="D583" s="5" t="str">
        <f>TEXT(Greenleaf[[#This Row],[Order Date]],"YYYY")</f>
        <v>2024</v>
      </c>
      <c r="E583" t="s">
        <v>2464</v>
      </c>
      <c r="F583" s="7" t="s">
        <v>1012</v>
      </c>
      <c r="G583" s="9">
        <v>3</v>
      </c>
      <c r="H583" s="11">
        <v>40</v>
      </c>
      <c r="I583" s="13">
        <v>11.05</v>
      </c>
      <c r="J583" t="s">
        <v>1180</v>
      </c>
      <c r="K583" t="s">
        <v>2554</v>
      </c>
      <c r="L583" s="7" t="s">
        <v>1416</v>
      </c>
      <c r="M583" s="7" t="s">
        <v>1421</v>
      </c>
      <c r="N583" s="14">
        <f>Greenleaf[[#This Row],[Unit Price]]*Greenleaf[[#This Row],[Quantity Sold]]</f>
        <v>120</v>
      </c>
      <c r="O583" s="13">
        <f>Greenleaf[[#This Row],[Unit Cost]]*Greenleaf[[#This Row],[Quantity Sold]]</f>
        <v>33.150000000000006</v>
      </c>
      <c r="P583" s="13">
        <f>Greenleaf[[#This Row],[ Unit  price per quantity]]-Greenleaf[[#This Row],[ Unit cost per quantity]]</f>
        <v>86.85</v>
      </c>
    </row>
    <row r="584" spans="1:16" x14ac:dyDescent="0.3">
      <c r="A584" t="s">
        <v>2010</v>
      </c>
      <c r="B584" s="5">
        <v>45499</v>
      </c>
      <c r="C584" s="5" t="str">
        <f>TEXT(Greenleaf[[#This Row],[Order Date]],"MMM")</f>
        <v>Jul</v>
      </c>
      <c r="D584" s="5" t="str">
        <f>TEXT(Greenleaf[[#This Row],[Order Date]],"YYYY")</f>
        <v>2024</v>
      </c>
      <c r="E584" t="s">
        <v>2464</v>
      </c>
      <c r="F584" s="7" t="s">
        <v>1012</v>
      </c>
      <c r="G584" s="9">
        <v>5</v>
      </c>
      <c r="H584" s="11">
        <v>40</v>
      </c>
      <c r="I584" s="13">
        <v>12.94</v>
      </c>
      <c r="J584" t="s">
        <v>1095</v>
      </c>
      <c r="K584" t="s">
        <v>2524</v>
      </c>
      <c r="L584" s="7" t="s">
        <v>1414</v>
      </c>
      <c r="M584" s="7" t="s">
        <v>1423</v>
      </c>
      <c r="N584" s="14">
        <f>Greenleaf[[#This Row],[Unit Price]]*Greenleaf[[#This Row],[Quantity Sold]]</f>
        <v>200</v>
      </c>
      <c r="O584" s="13">
        <f>Greenleaf[[#This Row],[Unit Cost]]*Greenleaf[[#This Row],[Quantity Sold]]</f>
        <v>64.7</v>
      </c>
      <c r="P584" s="13">
        <f>Greenleaf[[#This Row],[ Unit  price per quantity]]-Greenleaf[[#This Row],[ Unit cost per quantity]]</f>
        <v>135.30000000000001</v>
      </c>
    </row>
    <row r="585" spans="1:16" x14ac:dyDescent="0.3">
      <c r="A585" t="s">
        <v>2011</v>
      </c>
      <c r="B585" s="5">
        <v>45499</v>
      </c>
      <c r="C585" s="5" t="str">
        <f>TEXT(Greenleaf[[#This Row],[Order Date]],"MMM")</f>
        <v>Jul</v>
      </c>
      <c r="D585" s="5" t="str">
        <f>TEXT(Greenleaf[[#This Row],[Order Date]],"YYYY")</f>
        <v>2024</v>
      </c>
      <c r="E585" t="s">
        <v>2460</v>
      </c>
      <c r="F585" s="7" t="s">
        <v>1015</v>
      </c>
      <c r="G585" s="9">
        <v>3</v>
      </c>
      <c r="H585" s="11">
        <v>10</v>
      </c>
      <c r="I585" s="13">
        <v>2.02</v>
      </c>
      <c r="J585" t="s">
        <v>1161</v>
      </c>
      <c r="K585" t="s">
        <v>2515</v>
      </c>
      <c r="L585" s="7" t="s">
        <v>1416</v>
      </c>
      <c r="M585" s="7" t="s">
        <v>1418</v>
      </c>
      <c r="N585" s="14">
        <f>Greenleaf[[#This Row],[Unit Price]]*Greenleaf[[#This Row],[Quantity Sold]]</f>
        <v>30</v>
      </c>
      <c r="O585" s="13">
        <f>Greenleaf[[#This Row],[Unit Cost]]*Greenleaf[[#This Row],[Quantity Sold]]</f>
        <v>6.0600000000000005</v>
      </c>
      <c r="P585" s="13">
        <f>Greenleaf[[#This Row],[ Unit  price per quantity]]-Greenleaf[[#This Row],[ Unit cost per quantity]]</f>
        <v>23.939999999999998</v>
      </c>
    </row>
    <row r="586" spans="1:16" x14ac:dyDescent="0.3">
      <c r="A586" t="s">
        <v>2012</v>
      </c>
      <c r="B586" s="5">
        <v>45500</v>
      </c>
      <c r="C586" s="5" t="str">
        <f>TEXT(Greenleaf[[#This Row],[Order Date]],"MMM")</f>
        <v>Jul</v>
      </c>
      <c r="D586" s="5" t="str">
        <f>TEXT(Greenleaf[[#This Row],[Order Date]],"YYYY")</f>
        <v>2024</v>
      </c>
      <c r="E586" t="s">
        <v>2464</v>
      </c>
      <c r="F586" s="7" t="s">
        <v>1012</v>
      </c>
      <c r="G586" s="9">
        <v>6</v>
      </c>
      <c r="H586" s="11">
        <v>40</v>
      </c>
      <c r="I586" s="13">
        <v>13.06</v>
      </c>
      <c r="J586" t="s">
        <v>1160</v>
      </c>
      <c r="K586" t="s">
        <v>2519</v>
      </c>
      <c r="L586" s="7" t="s">
        <v>1414</v>
      </c>
      <c r="M586" s="7" t="s">
        <v>1423</v>
      </c>
      <c r="N586" s="14">
        <f>Greenleaf[[#This Row],[Unit Price]]*Greenleaf[[#This Row],[Quantity Sold]]</f>
        <v>240</v>
      </c>
      <c r="O586" s="13">
        <f>Greenleaf[[#This Row],[Unit Cost]]*Greenleaf[[#This Row],[Quantity Sold]]</f>
        <v>78.36</v>
      </c>
      <c r="P586" s="13">
        <f>Greenleaf[[#This Row],[ Unit  price per quantity]]-Greenleaf[[#This Row],[ Unit cost per quantity]]</f>
        <v>161.63999999999999</v>
      </c>
    </row>
    <row r="587" spans="1:16" x14ac:dyDescent="0.3">
      <c r="A587" t="s">
        <v>2013</v>
      </c>
      <c r="B587" s="5">
        <v>45500</v>
      </c>
      <c r="C587" s="5" t="str">
        <f>TEXT(Greenleaf[[#This Row],[Order Date]],"MMM")</f>
        <v>Jul</v>
      </c>
      <c r="D587" s="5" t="str">
        <f>TEXT(Greenleaf[[#This Row],[Order Date]],"YYYY")</f>
        <v>2024</v>
      </c>
      <c r="E587" t="s">
        <v>2462</v>
      </c>
      <c r="F587" s="7" t="s">
        <v>1013</v>
      </c>
      <c r="G587" s="9">
        <v>3</v>
      </c>
      <c r="H587" s="11">
        <v>25</v>
      </c>
      <c r="I587" s="13">
        <v>5.33</v>
      </c>
      <c r="J587" t="s">
        <v>1097</v>
      </c>
      <c r="K587" t="s">
        <v>2557</v>
      </c>
      <c r="L587" s="7" t="s">
        <v>1414</v>
      </c>
      <c r="M587" s="7" t="s">
        <v>1419</v>
      </c>
      <c r="N587" s="14">
        <f>Greenleaf[[#This Row],[Unit Price]]*Greenleaf[[#This Row],[Quantity Sold]]</f>
        <v>75</v>
      </c>
      <c r="O587" s="13">
        <f>Greenleaf[[#This Row],[Unit Cost]]*Greenleaf[[#This Row],[Quantity Sold]]</f>
        <v>15.99</v>
      </c>
      <c r="P587" s="13">
        <f>Greenleaf[[#This Row],[ Unit  price per quantity]]-Greenleaf[[#This Row],[ Unit cost per quantity]]</f>
        <v>59.01</v>
      </c>
    </row>
    <row r="588" spans="1:16" x14ac:dyDescent="0.3">
      <c r="A588" t="s">
        <v>2014</v>
      </c>
      <c r="B588" s="5">
        <v>45500</v>
      </c>
      <c r="C588" s="5" t="str">
        <f>TEXT(Greenleaf[[#This Row],[Order Date]],"MMM")</f>
        <v>Jul</v>
      </c>
      <c r="D588" s="5" t="str">
        <f>TEXT(Greenleaf[[#This Row],[Order Date]],"YYYY")</f>
        <v>2024</v>
      </c>
      <c r="E588" t="s">
        <v>2463</v>
      </c>
      <c r="F588" s="7" t="s">
        <v>1014</v>
      </c>
      <c r="G588" s="9">
        <v>6</v>
      </c>
      <c r="H588" s="11">
        <v>15</v>
      </c>
      <c r="I588" s="13">
        <v>5.32</v>
      </c>
      <c r="J588" t="s">
        <v>1089</v>
      </c>
      <c r="K588" t="s">
        <v>2528</v>
      </c>
      <c r="L588" s="7" t="s">
        <v>1414</v>
      </c>
      <c r="M588" s="7" t="s">
        <v>1423</v>
      </c>
      <c r="N588" s="14">
        <f>Greenleaf[[#This Row],[Unit Price]]*Greenleaf[[#This Row],[Quantity Sold]]</f>
        <v>90</v>
      </c>
      <c r="O588" s="13">
        <f>Greenleaf[[#This Row],[Unit Cost]]*Greenleaf[[#This Row],[Quantity Sold]]</f>
        <v>31.92</v>
      </c>
      <c r="P588" s="13">
        <f>Greenleaf[[#This Row],[ Unit  price per quantity]]-Greenleaf[[#This Row],[ Unit cost per quantity]]</f>
        <v>58.08</v>
      </c>
    </row>
    <row r="589" spans="1:16" x14ac:dyDescent="0.3">
      <c r="A589" t="s">
        <v>2015</v>
      </c>
      <c r="B589" s="5">
        <v>45501</v>
      </c>
      <c r="C589" s="5" t="str">
        <f>TEXT(Greenleaf[[#This Row],[Order Date]],"MMM")</f>
        <v>Jul</v>
      </c>
      <c r="D589" s="5" t="str">
        <f>TEXT(Greenleaf[[#This Row],[Order Date]],"YYYY")</f>
        <v>2024</v>
      </c>
      <c r="E589" t="s">
        <v>2462</v>
      </c>
      <c r="F589" s="7" t="s">
        <v>1013</v>
      </c>
      <c r="G589" s="9">
        <v>8</v>
      </c>
      <c r="H589" s="11">
        <v>25</v>
      </c>
      <c r="I589" s="13">
        <v>7.98</v>
      </c>
      <c r="J589" t="s">
        <v>1049</v>
      </c>
      <c r="K589" t="s">
        <v>2546</v>
      </c>
      <c r="L589" s="7" t="s">
        <v>1414</v>
      </c>
      <c r="M589" s="7" t="s">
        <v>1418</v>
      </c>
      <c r="N589" s="14">
        <f>Greenleaf[[#This Row],[Unit Price]]*Greenleaf[[#This Row],[Quantity Sold]]</f>
        <v>200</v>
      </c>
      <c r="O589" s="13">
        <f>Greenleaf[[#This Row],[Unit Cost]]*Greenleaf[[#This Row],[Quantity Sold]]</f>
        <v>63.84</v>
      </c>
      <c r="P589" s="13">
        <f>Greenleaf[[#This Row],[ Unit  price per quantity]]-Greenleaf[[#This Row],[ Unit cost per quantity]]</f>
        <v>136.16</v>
      </c>
    </row>
    <row r="590" spans="1:16" x14ac:dyDescent="0.3">
      <c r="A590" t="s">
        <v>2016</v>
      </c>
      <c r="B590" s="5">
        <v>45503</v>
      </c>
      <c r="C590" s="5" t="str">
        <f>TEXT(Greenleaf[[#This Row],[Order Date]],"MMM")</f>
        <v>Jul</v>
      </c>
      <c r="D590" s="5" t="str">
        <f>TEXT(Greenleaf[[#This Row],[Order Date]],"YYYY")</f>
        <v>2024</v>
      </c>
      <c r="E590" t="s">
        <v>2463</v>
      </c>
      <c r="F590" s="7" t="s">
        <v>1014</v>
      </c>
      <c r="G590" s="9">
        <v>9</v>
      </c>
      <c r="H590" s="11">
        <v>15</v>
      </c>
      <c r="I590" s="13">
        <v>5.59</v>
      </c>
      <c r="J590" t="s">
        <v>1202</v>
      </c>
      <c r="K590" t="s">
        <v>2565</v>
      </c>
      <c r="L590" s="7" t="s">
        <v>1414</v>
      </c>
      <c r="M590" s="7" t="s">
        <v>1422</v>
      </c>
      <c r="N590" s="14">
        <f>Greenleaf[[#This Row],[Unit Price]]*Greenleaf[[#This Row],[Quantity Sold]]</f>
        <v>135</v>
      </c>
      <c r="O590" s="13">
        <f>Greenleaf[[#This Row],[Unit Cost]]*Greenleaf[[#This Row],[Quantity Sold]]</f>
        <v>50.31</v>
      </c>
      <c r="P590" s="13">
        <f>Greenleaf[[#This Row],[ Unit  price per quantity]]-Greenleaf[[#This Row],[ Unit cost per quantity]]</f>
        <v>84.69</v>
      </c>
    </row>
    <row r="591" spans="1:16" x14ac:dyDescent="0.3">
      <c r="A591" t="s">
        <v>2017</v>
      </c>
      <c r="B591" s="5">
        <v>45503</v>
      </c>
      <c r="C591" s="5" t="str">
        <f>TEXT(Greenleaf[[#This Row],[Order Date]],"MMM")</f>
        <v>Jul</v>
      </c>
      <c r="D591" s="5" t="str">
        <f>TEXT(Greenleaf[[#This Row],[Order Date]],"YYYY")</f>
        <v>2024</v>
      </c>
      <c r="E591" t="s">
        <v>2464</v>
      </c>
      <c r="F591" s="7" t="s">
        <v>1012</v>
      </c>
      <c r="G591" s="9">
        <v>10</v>
      </c>
      <c r="H591" s="11">
        <v>40</v>
      </c>
      <c r="I591" s="13">
        <v>15.91</v>
      </c>
      <c r="J591" t="s">
        <v>1114</v>
      </c>
      <c r="K591" t="s">
        <v>2520</v>
      </c>
      <c r="L591" s="7" t="s">
        <v>1414</v>
      </c>
      <c r="M591" s="7" t="s">
        <v>1425</v>
      </c>
      <c r="N591" s="14">
        <f>Greenleaf[[#This Row],[Unit Price]]*Greenleaf[[#This Row],[Quantity Sold]]</f>
        <v>400</v>
      </c>
      <c r="O591" s="13">
        <f>Greenleaf[[#This Row],[Unit Cost]]*Greenleaf[[#This Row],[Quantity Sold]]</f>
        <v>159.1</v>
      </c>
      <c r="P591" s="13">
        <f>Greenleaf[[#This Row],[ Unit  price per quantity]]-Greenleaf[[#This Row],[ Unit cost per quantity]]</f>
        <v>240.9</v>
      </c>
    </row>
    <row r="592" spans="1:16" x14ac:dyDescent="0.3">
      <c r="A592" t="s">
        <v>2018</v>
      </c>
      <c r="B592" s="5">
        <v>45504</v>
      </c>
      <c r="C592" s="5" t="str">
        <f>TEXT(Greenleaf[[#This Row],[Order Date]],"MMM")</f>
        <v>Jul</v>
      </c>
      <c r="D592" s="5" t="str">
        <f>TEXT(Greenleaf[[#This Row],[Order Date]],"YYYY")</f>
        <v>2024</v>
      </c>
      <c r="E592" t="s">
        <v>2463</v>
      </c>
      <c r="F592" s="7" t="s">
        <v>1014</v>
      </c>
      <c r="G592" s="9">
        <v>9</v>
      </c>
      <c r="H592" s="11">
        <v>15</v>
      </c>
      <c r="I592" s="13">
        <v>5.14</v>
      </c>
      <c r="J592" t="s">
        <v>1038</v>
      </c>
      <c r="K592" t="s">
        <v>2572</v>
      </c>
      <c r="L592" s="7" t="s">
        <v>1414</v>
      </c>
      <c r="M592" s="7" t="s">
        <v>1419</v>
      </c>
      <c r="N592" s="14">
        <f>Greenleaf[[#This Row],[Unit Price]]*Greenleaf[[#This Row],[Quantity Sold]]</f>
        <v>135</v>
      </c>
      <c r="O592" s="13">
        <f>Greenleaf[[#This Row],[Unit Cost]]*Greenleaf[[#This Row],[Quantity Sold]]</f>
        <v>46.26</v>
      </c>
      <c r="P592" s="13">
        <f>Greenleaf[[#This Row],[ Unit  price per quantity]]-Greenleaf[[#This Row],[ Unit cost per quantity]]</f>
        <v>88.740000000000009</v>
      </c>
    </row>
    <row r="593" spans="1:16" x14ac:dyDescent="0.3">
      <c r="A593" t="s">
        <v>2019</v>
      </c>
      <c r="B593" s="5">
        <v>45505</v>
      </c>
      <c r="C593" s="5" t="str">
        <f>TEXT(Greenleaf[[#This Row],[Order Date]],"MMM")</f>
        <v>Aug</v>
      </c>
      <c r="D593" s="5" t="str">
        <f>TEXT(Greenleaf[[#This Row],[Order Date]],"YYYY")</f>
        <v>2024</v>
      </c>
      <c r="E593" t="s">
        <v>2462</v>
      </c>
      <c r="F593" s="7" t="s">
        <v>1013</v>
      </c>
      <c r="G593" s="9">
        <v>2</v>
      </c>
      <c r="H593" s="11">
        <v>25</v>
      </c>
      <c r="I593" s="13">
        <v>8.4</v>
      </c>
      <c r="J593" t="s">
        <v>1056</v>
      </c>
      <c r="K593" t="s">
        <v>2492</v>
      </c>
      <c r="L593" s="7" t="s">
        <v>1414</v>
      </c>
      <c r="M593" s="7" t="s">
        <v>1422</v>
      </c>
      <c r="N593" s="14">
        <f>Greenleaf[[#This Row],[Unit Price]]*Greenleaf[[#This Row],[Quantity Sold]]</f>
        <v>50</v>
      </c>
      <c r="O593" s="13">
        <f>Greenleaf[[#This Row],[Unit Cost]]*Greenleaf[[#This Row],[Quantity Sold]]</f>
        <v>16.8</v>
      </c>
      <c r="P593" s="13">
        <f>Greenleaf[[#This Row],[ Unit  price per quantity]]-Greenleaf[[#This Row],[ Unit cost per quantity]]</f>
        <v>33.200000000000003</v>
      </c>
    </row>
    <row r="594" spans="1:16" x14ac:dyDescent="0.3">
      <c r="A594" t="s">
        <v>2020</v>
      </c>
      <c r="B594" s="5">
        <v>45505</v>
      </c>
      <c r="C594" s="5" t="str">
        <f>TEXT(Greenleaf[[#This Row],[Order Date]],"MMM")</f>
        <v>Aug</v>
      </c>
      <c r="D594" s="5" t="str">
        <f>TEXT(Greenleaf[[#This Row],[Order Date]],"YYYY")</f>
        <v>2024</v>
      </c>
      <c r="E594" t="s">
        <v>2463</v>
      </c>
      <c r="F594" s="7" t="s">
        <v>1014</v>
      </c>
      <c r="G594" s="9">
        <v>2</v>
      </c>
      <c r="H594" s="11">
        <v>15</v>
      </c>
      <c r="I594" s="13">
        <v>4.3099999999999996</v>
      </c>
      <c r="J594" t="s">
        <v>1211</v>
      </c>
      <c r="K594" t="s">
        <v>2519</v>
      </c>
      <c r="L594" s="7" t="s">
        <v>1417</v>
      </c>
      <c r="M594" s="7" t="s">
        <v>1423</v>
      </c>
      <c r="N594" s="14">
        <f>Greenleaf[[#This Row],[Unit Price]]*Greenleaf[[#This Row],[Quantity Sold]]</f>
        <v>30</v>
      </c>
      <c r="O594" s="13">
        <f>Greenleaf[[#This Row],[Unit Cost]]*Greenleaf[[#This Row],[Quantity Sold]]</f>
        <v>8.6199999999999992</v>
      </c>
      <c r="P594" s="13">
        <f>Greenleaf[[#This Row],[ Unit  price per quantity]]-Greenleaf[[#This Row],[ Unit cost per quantity]]</f>
        <v>21.380000000000003</v>
      </c>
    </row>
    <row r="595" spans="1:16" x14ac:dyDescent="0.3">
      <c r="A595" t="s">
        <v>2021</v>
      </c>
      <c r="B595" s="5">
        <v>45505</v>
      </c>
      <c r="C595" s="5" t="str">
        <f>TEXT(Greenleaf[[#This Row],[Order Date]],"MMM")</f>
        <v>Aug</v>
      </c>
      <c r="D595" s="5" t="str">
        <f>TEXT(Greenleaf[[#This Row],[Order Date]],"YYYY")</f>
        <v>2024</v>
      </c>
      <c r="E595" t="s">
        <v>2464</v>
      </c>
      <c r="F595" s="7" t="s">
        <v>1012</v>
      </c>
      <c r="G595" s="9">
        <v>9</v>
      </c>
      <c r="H595" s="11">
        <v>40</v>
      </c>
      <c r="I595" s="13">
        <v>11.09</v>
      </c>
      <c r="J595" t="s">
        <v>1159</v>
      </c>
      <c r="K595" t="s">
        <v>2480</v>
      </c>
      <c r="L595" s="7" t="s">
        <v>1414</v>
      </c>
      <c r="M595" s="7" t="s">
        <v>1423</v>
      </c>
      <c r="N595" s="14">
        <f>Greenleaf[[#This Row],[Unit Price]]*Greenleaf[[#This Row],[Quantity Sold]]</f>
        <v>360</v>
      </c>
      <c r="O595" s="13">
        <f>Greenleaf[[#This Row],[Unit Cost]]*Greenleaf[[#This Row],[Quantity Sold]]</f>
        <v>99.81</v>
      </c>
      <c r="P595" s="13">
        <f>Greenleaf[[#This Row],[ Unit  price per quantity]]-Greenleaf[[#This Row],[ Unit cost per quantity]]</f>
        <v>260.19</v>
      </c>
    </row>
    <row r="596" spans="1:16" x14ac:dyDescent="0.3">
      <c r="A596" t="s">
        <v>2022</v>
      </c>
      <c r="B596" s="5">
        <v>45507</v>
      </c>
      <c r="C596" s="5" t="str">
        <f>TEXT(Greenleaf[[#This Row],[Order Date]],"MMM")</f>
        <v>Aug</v>
      </c>
      <c r="D596" s="5" t="str">
        <f>TEXT(Greenleaf[[#This Row],[Order Date]],"YYYY")</f>
        <v>2024</v>
      </c>
      <c r="E596" t="s">
        <v>2461</v>
      </c>
      <c r="F596" s="7" t="s">
        <v>1011</v>
      </c>
      <c r="G596" s="9">
        <v>2</v>
      </c>
      <c r="H596" s="11">
        <v>12</v>
      </c>
      <c r="I596" s="13">
        <v>3.35</v>
      </c>
      <c r="J596" t="s">
        <v>1057</v>
      </c>
      <c r="K596" t="s">
        <v>2528</v>
      </c>
      <c r="L596" s="7" t="s">
        <v>1415</v>
      </c>
      <c r="M596" s="7" t="s">
        <v>1426</v>
      </c>
      <c r="N596" s="14">
        <f>Greenleaf[[#This Row],[Unit Price]]*Greenleaf[[#This Row],[Quantity Sold]]</f>
        <v>24</v>
      </c>
      <c r="O596" s="13">
        <f>Greenleaf[[#This Row],[Unit Cost]]*Greenleaf[[#This Row],[Quantity Sold]]</f>
        <v>6.7</v>
      </c>
      <c r="P596" s="13">
        <f>Greenleaf[[#This Row],[ Unit  price per quantity]]-Greenleaf[[#This Row],[ Unit cost per quantity]]</f>
        <v>17.3</v>
      </c>
    </row>
    <row r="597" spans="1:16" x14ac:dyDescent="0.3">
      <c r="A597" t="s">
        <v>2023</v>
      </c>
      <c r="B597" s="5">
        <v>45508</v>
      </c>
      <c r="C597" s="5" t="str">
        <f>TEXT(Greenleaf[[#This Row],[Order Date]],"MMM")</f>
        <v>Aug</v>
      </c>
      <c r="D597" s="5" t="str">
        <f>TEXT(Greenleaf[[#This Row],[Order Date]],"YYYY")</f>
        <v>2024</v>
      </c>
      <c r="E597" t="s">
        <v>2461</v>
      </c>
      <c r="F597" s="7" t="s">
        <v>1011</v>
      </c>
      <c r="G597" s="9">
        <v>9</v>
      </c>
      <c r="H597" s="11">
        <v>12</v>
      </c>
      <c r="I597" s="13">
        <v>4.04</v>
      </c>
      <c r="J597" t="s">
        <v>1050</v>
      </c>
      <c r="K597" t="s">
        <v>2488</v>
      </c>
      <c r="L597" s="7" t="s">
        <v>1416</v>
      </c>
      <c r="M597" s="7" t="s">
        <v>1427</v>
      </c>
      <c r="N597" s="14">
        <f>Greenleaf[[#This Row],[Unit Price]]*Greenleaf[[#This Row],[Quantity Sold]]</f>
        <v>108</v>
      </c>
      <c r="O597" s="13">
        <f>Greenleaf[[#This Row],[Unit Cost]]*Greenleaf[[#This Row],[Quantity Sold]]</f>
        <v>36.36</v>
      </c>
      <c r="P597" s="13">
        <f>Greenleaf[[#This Row],[ Unit  price per quantity]]-Greenleaf[[#This Row],[ Unit cost per quantity]]</f>
        <v>71.64</v>
      </c>
    </row>
    <row r="598" spans="1:16" x14ac:dyDescent="0.3">
      <c r="A598" t="s">
        <v>2024</v>
      </c>
      <c r="B598" s="5">
        <v>45508</v>
      </c>
      <c r="C598" s="5" t="str">
        <f>TEXT(Greenleaf[[#This Row],[Order Date]],"MMM")</f>
        <v>Aug</v>
      </c>
      <c r="D598" s="5" t="str">
        <f>TEXT(Greenleaf[[#This Row],[Order Date]],"YYYY")</f>
        <v>2024</v>
      </c>
      <c r="E598" t="s">
        <v>2462</v>
      </c>
      <c r="F598" s="7" t="s">
        <v>1013</v>
      </c>
      <c r="G598" s="9">
        <v>2</v>
      </c>
      <c r="H598" s="11">
        <v>25</v>
      </c>
      <c r="I598" s="13">
        <v>7.09</v>
      </c>
      <c r="J598" t="s">
        <v>1096</v>
      </c>
      <c r="K598" t="s">
        <v>2526</v>
      </c>
      <c r="L598" s="7" t="s">
        <v>1414</v>
      </c>
      <c r="M598" s="7" t="s">
        <v>1422</v>
      </c>
      <c r="N598" s="14">
        <f>Greenleaf[[#This Row],[Unit Price]]*Greenleaf[[#This Row],[Quantity Sold]]</f>
        <v>50</v>
      </c>
      <c r="O598" s="13">
        <f>Greenleaf[[#This Row],[Unit Cost]]*Greenleaf[[#This Row],[Quantity Sold]]</f>
        <v>14.18</v>
      </c>
      <c r="P598" s="13">
        <f>Greenleaf[[#This Row],[ Unit  price per quantity]]-Greenleaf[[#This Row],[ Unit cost per quantity]]</f>
        <v>35.82</v>
      </c>
    </row>
    <row r="599" spans="1:16" x14ac:dyDescent="0.3">
      <c r="A599" t="s">
        <v>2025</v>
      </c>
      <c r="B599" s="5">
        <v>45508</v>
      </c>
      <c r="C599" s="5" t="str">
        <f>TEXT(Greenleaf[[#This Row],[Order Date]],"MMM")</f>
        <v>Aug</v>
      </c>
      <c r="D599" s="5" t="str">
        <f>TEXT(Greenleaf[[#This Row],[Order Date]],"YYYY")</f>
        <v>2024</v>
      </c>
      <c r="E599" t="s">
        <v>2462</v>
      </c>
      <c r="F599" s="7" t="s">
        <v>1013</v>
      </c>
      <c r="G599" s="9">
        <v>7</v>
      </c>
      <c r="H599" s="11">
        <v>25</v>
      </c>
      <c r="I599" s="13">
        <v>5.54</v>
      </c>
      <c r="J599" t="s">
        <v>1145</v>
      </c>
      <c r="K599" t="s">
        <v>2581</v>
      </c>
      <c r="L599" s="7" t="s">
        <v>1414</v>
      </c>
      <c r="M599" s="7" t="s">
        <v>1421</v>
      </c>
      <c r="N599" s="14">
        <f>Greenleaf[[#This Row],[Unit Price]]*Greenleaf[[#This Row],[Quantity Sold]]</f>
        <v>175</v>
      </c>
      <c r="O599" s="13">
        <f>Greenleaf[[#This Row],[Unit Cost]]*Greenleaf[[#This Row],[Quantity Sold]]</f>
        <v>38.78</v>
      </c>
      <c r="P599" s="13">
        <f>Greenleaf[[#This Row],[ Unit  price per quantity]]-Greenleaf[[#This Row],[ Unit cost per quantity]]</f>
        <v>136.22</v>
      </c>
    </row>
    <row r="600" spans="1:16" x14ac:dyDescent="0.3">
      <c r="A600" t="s">
        <v>2026</v>
      </c>
      <c r="B600" s="5">
        <v>45508</v>
      </c>
      <c r="C600" s="5" t="str">
        <f>TEXT(Greenleaf[[#This Row],[Order Date]],"MMM")</f>
        <v>Aug</v>
      </c>
      <c r="D600" s="5" t="str">
        <f>TEXT(Greenleaf[[#This Row],[Order Date]],"YYYY")</f>
        <v>2024</v>
      </c>
      <c r="E600" t="s">
        <v>2464</v>
      </c>
      <c r="F600" s="7" t="s">
        <v>1012</v>
      </c>
      <c r="G600" s="9">
        <v>5</v>
      </c>
      <c r="H600" s="11">
        <v>40</v>
      </c>
      <c r="I600" s="13">
        <v>8.2799999999999994</v>
      </c>
      <c r="J600" t="s">
        <v>1092</v>
      </c>
      <c r="K600" t="s">
        <v>2547</v>
      </c>
      <c r="L600" s="7" t="s">
        <v>1416</v>
      </c>
      <c r="M600" s="7" t="s">
        <v>1421</v>
      </c>
      <c r="N600" s="14">
        <f>Greenleaf[[#This Row],[Unit Price]]*Greenleaf[[#This Row],[Quantity Sold]]</f>
        <v>200</v>
      </c>
      <c r="O600" s="13">
        <f>Greenleaf[[#This Row],[Unit Cost]]*Greenleaf[[#This Row],[Quantity Sold]]</f>
        <v>41.4</v>
      </c>
      <c r="P600" s="13">
        <f>Greenleaf[[#This Row],[ Unit  price per quantity]]-Greenleaf[[#This Row],[ Unit cost per quantity]]</f>
        <v>158.6</v>
      </c>
    </row>
    <row r="601" spans="1:16" x14ac:dyDescent="0.3">
      <c r="A601" t="s">
        <v>2027</v>
      </c>
      <c r="B601" s="5">
        <v>45509</v>
      </c>
      <c r="C601" s="5" t="str">
        <f>TEXT(Greenleaf[[#This Row],[Order Date]],"MMM")</f>
        <v>Aug</v>
      </c>
      <c r="D601" s="5" t="str">
        <f>TEXT(Greenleaf[[#This Row],[Order Date]],"YYYY")</f>
        <v>2024</v>
      </c>
      <c r="E601" t="s">
        <v>2462</v>
      </c>
      <c r="F601" s="7" t="s">
        <v>1013</v>
      </c>
      <c r="G601" s="9">
        <v>8</v>
      </c>
      <c r="H601" s="11">
        <v>25</v>
      </c>
      <c r="I601" s="13">
        <v>9.98</v>
      </c>
      <c r="J601" t="s">
        <v>1166</v>
      </c>
      <c r="K601" t="s">
        <v>2496</v>
      </c>
      <c r="L601" s="7" t="s">
        <v>1416</v>
      </c>
      <c r="M601" s="7" t="s">
        <v>1427</v>
      </c>
      <c r="N601" s="14">
        <f>Greenleaf[[#This Row],[Unit Price]]*Greenleaf[[#This Row],[Quantity Sold]]</f>
        <v>200</v>
      </c>
      <c r="O601" s="13">
        <f>Greenleaf[[#This Row],[Unit Cost]]*Greenleaf[[#This Row],[Quantity Sold]]</f>
        <v>79.84</v>
      </c>
      <c r="P601" s="13">
        <f>Greenleaf[[#This Row],[ Unit  price per quantity]]-Greenleaf[[#This Row],[ Unit cost per quantity]]</f>
        <v>120.16</v>
      </c>
    </row>
    <row r="602" spans="1:16" x14ac:dyDescent="0.3">
      <c r="A602" t="s">
        <v>2028</v>
      </c>
      <c r="B602" s="5">
        <v>45509</v>
      </c>
      <c r="C602" s="5" t="str">
        <f>TEXT(Greenleaf[[#This Row],[Order Date]],"MMM")</f>
        <v>Aug</v>
      </c>
      <c r="D602" s="5" t="str">
        <f>TEXT(Greenleaf[[#This Row],[Order Date]],"YYYY")</f>
        <v>2024</v>
      </c>
      <c r="E602" t="s">
        <v>2463</v>
      </c>
      <c r="F602" s="7" t="s">
        <v>1014</v>
      </c>
      <c r="G602" s="9">
        <v>3</v>
      </c>
      <c r="H602" s="11">
        <v>15</v>
      </c>
      <c r="I602" s="13">
        <v>3.84</v>
      </c>
      <c r="J602" t="s">
        <v>1097</v>
      </c>
      <c r="K602" t="s">
        <v>2557</v>
      </c>
      <c r="L602" s="7" t="s">
        <v>1416</v>
      </c>
      <c r="M602" s="7" t="s">
        <v>1425</v>
      </c>
      <c r="N602" s="14">
        <f>Greenleaf[[#This Row],[Unit Price]]*Greenleaf[[#This Row],[Quantity Sold]]</f>
        <v>45</v>
      </c>
      <c r="O602" s="13">
        <f>Greenleaf[[#This Row],[Unit Cost]]*Greenleaf[[#This Row],[Quantity Sold]]</f>
        <v>11.52</v>
      </c>
      <c r="P602" s="13">
        <f>Greenleaf[[#This Row],[ Unit  price per quantity]]-Greenleaf[[#This Row],[ Unit cost per quantity]]</f>
        <v>33.480000000000004</v>
      </c>
    </row>
    <row r="603" spans="1:16" x14ac:dyDescent="0.3">
      <c r="A603" t="s">
        <v>2029</v>
      </c>
      <c r="B603" s="5">
        <v>45509</v>
      </c>
      <c r="C603" s="5" t="str">
        <f>TEXT(Greenleaf[[#This Row],[Order Date]],"MMM")</f>
        <v>Aug</v>
      </c>
      <c r="D603" s="5" t="str">
        <f>TEXT(Greenleaf[[#This Row],[Order Date]],"YYYY")</f>
        <v>2024</v>
      </c>
      <c r="E603" t="s">
        <v>2463</v>
      </c>
      <c r="F603" s="7" t="s">
        <v>1014</v>
      </c>
      <c r="G603" s="9">
        <v>1</v>
      </c>
      <c r="H603" s="11">
        <v>15</v>
      </c>
      <c r="I603" s="13">
        <v>4.22</v>
      </c>
      <c r="J603" t="s">
        <v>1193</v>
      </c>
      <c r="K603" t="s">
        <v>2478</v>
      </c>
      <c r="L603" s="7" t="s">
        <v>1414</v>
      </c>
      <c r="M603" s="7" t="s">
        <v>1425</v>
      </c>
      <c r="N603" s="14">
        <f>Greenleaf[[#This Row],[Unit Price]]*Greenleaf[[#This Row],[Quantity Sold]]</f>
        <v>15</v>
      </c>
      <c r="O603" s="13">
        <f>Greenleaf[[#This Row],[Unit Cost]]*Greenleaf[[#This Row],[Quantity Sold]]</f>
        <v>4.22</v>
      </c>
      <c r="P603" s="13">
        <f>Greenleaf[[#This Row],[ Unit  price per quantity]]-Greenleaf[[#This Row],[ Unit cost per quantity]]</f>
        <v>10.780000000000001</v>
      </c>
    </row>
    <row r="604" spans="1:16" x14ac:dyDescent="0.3">
      <c r="A604" t="s">
        <v>2030</v>
      </c>
      <c r="B604" s="5">
        <v>45509</v>
      </c>
      <c r="C604" s="5" t="str">
        <f>TEXT(Greenleaf[[#This Row],[Order Date]],"MMM")</f>
        <v>Aug</v>
      </c>
      <c r="D604" s="5" t="str">
        <f>TEXT(Greenleaf[[#This Row],[Order Date]],"YYYY")</f>
        <v>2024</v>
      </c>
      <c r="E604" t="s">
        <v>2461</v>
      </c>
      <c r="F604" s="7" t="s">
        <v>1011</v>
      </c>
      <c r="G604" s="9">
        <v>6</v>
      </c>
      <c r="H604" s="11">
        <v>12</v>
      </c>
      <c r="I604" s="13">
        <v>3.28</v>
      </c>
      <c r="J604" t="s">
        <v>1124</v>
      </c>
      <c r="K604" t="s">
        <v>2519</v>
      </c>
      <c r="L604" s="7" t="s">
        <v>1414</v>
      </c>
      <c r="M604" s="7" t="s">
        <v>1421</v>
      </c>
      <c r="N604" s="14">
        <f>Greenleaf[[#This Row],[Unit Price]]*Greenleaf[[#This Row],[Quantity Sold]]</f>
        <v>72</v>
      </c>
      <c r="O604" s="13">
        <f>Greenleaf[[#This Row],[Unit Cost]]*Greenleaf[[#This Row],[Quantity Sold]]</f>
        <v>19.68</v>
      </c>
      <c r="P604" s="13">
        <f>Greenleaf[[#This Row],[ Unit  price per quantity]]-Greenleaf[[#This Row],[ Unit cost per quantity]]</f>
        <v>52.32</v>
      </c>
    </row>
    <row r="605" spans="1:16" x14ac:dyDescent="0.3">
      <c r="A605" t="s">
        <v>2031</v>
      </c>
      <c r="B605" s="5">
        <v>45510</v>
      </c>
      <c r="C605" s="5" t="str">
        <f>TEXT(Greenleaf[[#This Row],[Order Date]],"MMM")</f>
        <v>Aug</v>
      </c>
      <c r="D605" s="5" t="str">
        <f>TEXT(Greenleaf[[#This Row],[Order Date]],"YYYY")</f>
        <v>2024</v>
      </c>
      <c r="E605" t="s">
        <v>2463</v>
      </c>
      <c r="F605" s="7" t="s">
        <v>1014</v>
      </c>
      <c r="G605" s="9">
        <v>1</v>
      </c>
      <c r="H605" s="11">
        <v>15</v>
      </c>
      <c r="I605" s="13">
        <v>3.96</v>
      </c>
      <c r="J605" t="s">
        <v>1141</v>
      </c>
      <c r="K605" t="s">
        <v>2590</v>
      </c>
      <c r="L605" s="7" t="s">
        <v>1414</v>
      </c>
      <c r="M605" s="7" t="s">
        <v>1420</v>
      </c>
      <c r="N605" s="14">
        <f>Greenleaf[[#This Row],[Unit Price]]*Greenleaf[[#This Row],[Quantity Sold]]</f>
        <v>15</v>
      </c>
      <c r="O605" s="13">
        <f>Greenleaf[[#This Row],[Unit Cost]]*Greenleaf[[#This Row],[Quantity Sold]]</f>
        <v>3.96</v>
      </c>
      <c r="P605" s="13">
        <f>Greenleaf[[#This Row],[ Unit  price per quantity]]-Greenleaf[[#This Row],[ Unit cost per quantity]]</f>
        <v>11.04</v>
      </c>
    </row>
    <row r="606" spans="1:16" x14ac:dyDescent="0.3">
      <c r="A606" t="s">
        <v>2032</v>
      </c>
      <c r="B606" s="5">
        <v>45510</v>
      </c>
      <c r="C606" s="5" t="str">
        <f>TEXT(Greenleaf[[#This Row],[Order Date]],"MMM")</f>
        <v>Aug</v>
      </c>
      <c r="D606" s="5" t="str">
        <f>TEXT(Greenleaf[[#This Row],[Order Date]],"YYYY")</f>
        <v>2024</v>
      </c>
      <c r="E606" t="s">
        <v>2464</v>
      </c>
      <c r="F606" s="7" t="s">
        <v>1012</v>
      </c>
      <c r="G606" s="9">
        <v>10</v>
      </c>
      <c r="H606" s="11">
        <v>40</v>
      </c>
      <c r="I606" s="13">
        <v>12.88</v>
      </c>
      <c r="J606" t="s">
        <v>1037</v>
      </c>
      <c r="K606" t="s">
        <v>2544</v>
      </c>
      <c r="L606" s="7" t="s">
        <v>1414</v>
      </c>
      <c r="M606" s="7" t="s">
        <v>1422</v>
      </c>
      <c r="N606" s="14">
        <f>Greenleaf[[#This Row],[Unit Price]]*Greenleaf[[#This Row],[Quantity Sold]]</f>
        <v>400</v>
      </c>
      <c r="O606" s="13">
        <f>Greenleaf[[#This Row],[Unit Cost]]*Greenleaf[[#This Row],[Quantity Sold]]</f>
        <v>128.80000000000001</v>
      </c>
      <c r="P606" s="13">
        <f>Greenleaf[[#This Row],[ Unit  price per quantity]]-Greenleaf[[#This Row],[ Unit cost per quantity]]</f>
        <v>271.2</v>
      </c>
    </row>
    <row r="607" spans="1:16" x14ac:dyDescent="0.3">
      <c r="A607" t="s">
        <v>2033</v>
      </c>
      <c r="B607" s="5">
        <v>45510</v>
      </c>
      <c r="C607" s="5" t="str">
        <f>TEXT(Greenleaf[[#This Row],[Order Date]],"MMM")</f>
        <v>Aug</v>
      </c>
      <c r="D607" s="5" t="str">
        <f>TEXT(Greenleaf[[#This Row],[Order Date]],"YYYY")</f>
        <v>2024</v>
      </c>
      <c r="E607" t="s">
        <v>2461</v>
      </c>
      <c r="F607" s="7" t="s">
        <v>1011</v>
      </c>
      <c r="G607" s="9">
        <v>9</v>
      </c>
      <c r="H607" s="11">
        <v>12</v>
      </c>
      <c r="I607" s="13">
        <v>4.04</v>
      </c>
      <c r="J607" t="s">
        <v>1120</v>
      </c>
      <c r="K607" t="s">
        <v>2481</v>
      </c>
      <c r="L607" s="7" t="s">
        <v>1414</v>
      </c>
      <c r="M607" s="7" t="s">
        <v>1425</v>
      </c>
      <c r="N607" s="14">
        <f>Greenleaf[[#This Row],[Unit Price]]*Greenleaf[[#This Row],[Quantity Sold]]</f>
        <v>108</v>
      </c>
      <c r="O607" s="13">
        <f>Greenleaf[[#This Row],[Unit Cost]]*Greenleaf[[#This Row],[Quantity Sold]]</f>
        <v>36.36</v>
      </c>
      <c r="P607" s="13">
        <f>Greenleaf[[#This Row],[ Unit  price per quantity]]-Greenleaf[[#This Row],[ Unit cost per quantity]]</f>
        <v>71.64</v>
      </c>
    </row>
    <row r="608" spans="1:16" x14ac:dyDescent="0.3">
      <c r="A608" t="s">
        <v>2034</v>
      </c>
      <c r="B608" s="5">
        <v>45510</v>
      </c>
      <c r="C608" s="5" t="str">
        <f>TEXT(Greenleaf[[#This Row],[Order Date]],"MMM")</f>
        <v>Aug</v>
      </c>
      <c r="D608" s="5" t="str">
        <f>TEXT(Greenleaf[[#This Row],[Order Date]],"YYYY")</f>
        <v>2024</v>
      </c>
      <c r="E608" t="s">
        <v>2461</v>
      </c>
      <c r="F608" s="7" t="s">
        <v>1011</v>
      </c>
      <c r="G608" s="9">
        <v>3</v>
      </c>
      <c r="H608" s="11">
        <v>12</v>
      </c>
      <c r="I608" s="13">
        <v>2.83</v>
      </c>
      <c r="J608" t="s">
        <v>1186</v>
      </c>
      <c r="K608" t="s">
        <v>2477</v>
      </c>
      <c r="L608" s="7" t="s">
        <v>1417</v>
      </c>
      <c r="M608" s="7" t="s">
        <v>1420</v>
      </c>
      <c r="N608" s="14">
        <f>Greenleaf[[#This Row],[Unit Price]]*Greenleaf[[#This Row],[Quantity Sold]]</f>
        <v>36</v>
      </c>
      <c r="O608" s="13">
        <f>Greenleaf[[#This Row],[Unit Cost]]*Greenleaf[[#This Row],[Quantity Sold]]</f>
        <v>8.49</v>
      </c>
      <c r="P608" s="13">
        <f>Greenleaf[[#This Row],[ Unit  price per quantity]]-Greenleaf[[#This Row],[ Unit cost per quantity]]</f>
        <v>27.509999999999998</v>
      </c>
    </row>
    <row r="609" spans="1:16" x14ac:dyDescent="0.3">
      <c r="A609" t="s">
        <v>2035</v>
      </c>
      <c r="B609" s="5">
        <v>45510</v>
      </c>
      <c r="C609" s="5" t="str">
        <f>TEXT(Greenleaf[[#This Row],[Order Date]],"MMM")</f>
        <v>Aug</v>
      </c>
      <c r="D609" s="5" t="str">
        <f>TEXT(Greenleaf[[#This Row],[Order Date]],"YYYY")</f>
        <v>2024</v>
      </c>
      <c r="E609" t="s">
        <v>2462</v>
      </c>
      <c r="F609" s="7" t="s">
        <v>1013</v>
      </c>
      <c r="G609" s="9">
        <v>9</v>
      </c>
      <c r="H609" s="11">
        <v>25</v>
      </c>
      <c r="I609" s="13">
        <v>9.89</v>
      </c>
      <c r="J609" t="s">
        <v>1070</v>
      </c>
      <c r="K609" t="s">
        <v>2517</v>
      </c>
      <c r="L609" s="7" t="s">
        <v>1414</v>
      </c>
      <c r="M609" s="7" t="s">
        <v>1426</v>
      </c>
      <c r="N609" s="14">
        <f>Greenleaf[[#This Row],[Unit Price]]*Greenleaf[[#This Row],[Quantity Sold]]</f>
        <v>225</v>
      </c>
      <c r="O609" s="13">
        <f>Greenleaf[[#This Row],[Unit Cost]]*Greenleaf[[#This Row],[Quantity Sold]]</f>
        <v>89.01</v>
      </c>
      <c r="P609" s="13">
        <f>Greenleaf[[#This Row],[ Unit  price per quantity]]-Greenleaf[[#This Row],[ Unit cost per quantity]]</f>
        <v>135.99</v>
      </c>
    </row>
    <row r="610" spans="1:16" x14ac:dyDescent="0.3">
      <c r="A610" t="s">
        <v>2036</v>
      </c>
      <c r="B610" s="5">
        <v>45510</v>
      </c>
      <c r="C610" s="5" t="str">
        <f>TEXT(Greenleaf[[#This Row],[Order Date]],"MMM")</f>
        <v>Aug</v>
      </c>
      <c r="D610" s="5" t="str">
        <f>TEXT(Greenleaf[[#This Row],[Order Date]],"YYYY")</f>
        <v>2024</v>
      </c>
      <c r="E610" t="s">
        <v>2460</v>
      </c>
      <c r="F610" s="7" t="s">
        <v>1015</v>
      </c>
      <c r="G610" s="9">
        <v>6</v>
      </c>
      <c r="H610" s="11">
        <v>10</v>
      </c>
      <c r="I610" s="13">
        <v>3.93</v>
      </c>
      <c r="J610" t="s">
        <v>1198</v>
      </c>
      <c r="K610" t="s">
        <v>2505</v>
      </c>
      <c r="L610" s="7" t="s">
        <v>1416</v>
      </c>
      <c r="M610" s="7" t="s">
        <v>1422</v>
      </c>
      <c r="N610" s="14">
        <f>Greenleaf[[#This Row],[Unit Price]]*Greenleaf[[#This Row],[Quantity Sold]]</f>
        <v>60</v>
      </c>
      <c r="O610" s="13">
        <f>Greenleaf[[#This Row],[Unit Cost]]*Greenleaf[[#This Row],[Quantity Sold]]</f>
        <v>23.580000000000002</v>
      </c>
      <c r="P610" s="13">
        <f>Greenleaf[[#This Row],[ Unit  price per quantity]]-Greenleaf[[#This Row],[ Unit cost per quantity]]</f>
        <v>36.42</v>
      </c>
    </row>
    <row r="611" spans="1:16" x14ac:dyDescent="0.3">
      <c r="A611" t="s">
        <v>2037</v>
      </c>
      <c r="B611" s="5">
        <v>45511</v>
      </c>
      <c r="C611" s="5" t="str">
        <f>TEXT(Greenleaf[[#This Row],[Order Date]],"MMM")</f>
        <v>Aug</v>
      </c>
      <c r="D611" s="5" t="str">
        <f>TEXT(Greenleaf[[#This Row],[Order Date]],"YYYY")</f>
        <v>2024</v>
      </c>
      <c r="E611" t="s">
        <v>2460</v>
      </c>
      <c r="F611" s="7" t="s">
        <v>1015</v>
      </c>
      <c r="G611" s="9">
        <v>5</v>
      </c>
      <c r="H611" s="11">
        <v>10</v>
      </c>
      <c r="I611" s="13">
        <v>3.41</v>
      </c>
      <c r="J611" t="s">
        <v>1198</v>
      </c>
      <c r="K611" t="s">
        <v>2505</v>
      </c>
      <c r="L611" s="7" t="s">
        <v>1416</v>
      </c>
      <c r="M611" s="7" t="s">
        <v>1424</v>
      </c>
      <c r="N611" s="14">
        <f>Greenleaf[[#This Row],[Unit Price]]*Greenleaf[[#This Row],[Quantity Sold]]</f>
        <v>50</v>
      </c>
      <c r="O611" s="13">
        <f>Greenleaf[[#This Row],[Unit Cost]]*Greenleaf[[#This Row],[Quantity Sold]]</f>
        <v>17.05</v>
      </c>
      <c r="P611" s="13">
        <f>Greenleaf[[#This Row],[ Unit  price per quantity]]-Greenleaf[[#This Row],[ Unit cost per quantity]]</f>
        <v>32.950000000000003</v>
      </c>
    </row>
    <row r="612" spans="1:16" x14ac:dyDescent="0.3">
      <c r="A612" t="s">
        <v>2038</v>
      </c>
      <c r="B612" s="5">
        <v>45512</v>
      </c>
      <c r="C612" s="5" t="str">
        <f>TEXT(Greenleaf[[#This Row],[Order Date]],"MMM")</f>
        <v>Aug</v>
      </c>
      <c r="D612" s="5" t="str">
        <f>TEXT(Greenleaf[[#This Row],[Order Date]],"YYYY")</f>
        <v>2024</v>
      </c>
      <c r="E612" t="s">
        <v>2463</v>
      </c>
      <c r="F612" s="7" t="s">
        <v>1014</v>
      </c>
      <c r="G612" s="9">
        <v>10</v>
      </c>
      <c r="H612" s="11">
        <v>15</v>
      </c>
      <c r="I612" s="13">
        <v>5.3</v>
      </c>
      <c r="J612" t="s">
        <v>1104</v>
      </c>
      <c r="K612" t="s">
        <v>2508</v>
      </c>
      <c r="L612" s="7" t="s">
        <v>1414</v>
      </c>
      <c r="M612" s="7" t="s">
        <v>1427</v>
      </c>
      <c r="N612" s="14">
        <f>Greenleaf[[#This Row],[Unit Price]]*Greenleaf[[#This Row],[Quantity Sold]]</f>
        <v>150</v>
      </c>
      <c r="O612" s="13">
        <f>Greenleaf[[#This Row],[Unit Cost]]*Greenleaf[[#This Row],[Quantity Sold]]</f>
        <v>53</v>
      </c>
      <c r="P612" s="13">
        <f>Greenleaf[[#This Row],[ Unit  price per quantity]]-Greenleaf[[#This Row],[ Unit cost per quantity]]</f>
        <v>97</v>
      </c>
    </row>
    <row r="613" spans="1:16" x14ac:dyDescent="0.3">
      <c r="A613" t="s">
        <v>2039</v>
      </c>
      <c r="B613" s="5">
        <v>45512</v>
      </c>
      <c r="C613" s="5" t="str">
        <f>TEXT(Greenleaf[[#This Row],[Order Date]],"MMM")</f>
        <v>Aug</v>
      </c>
      <c r="D613" s="5" t="str">
        <f>TEXT(Greenleaf[[#This Row],[Order Date]],"YYYY")</f>
        <v>2024</v>
      </c>
      <c r="E613" t="s">
        <v>2461</v>
      </c>
      <c r="F613" s="7" t="s">
        <v>1011</v>
      </c>
      <c r="G613" s="9">
        <v>10</v>
      </c>
      <c r="H613" s="11">
        <v>12</v>
      </c>
      <c r="I613" s="13">
        <v>3.43</v>
      </c>
      <c r="J613" t="s">
        <v>1190</v>
      </c>
      <c r="K613" t="s">
        <v>2511</v>
      </c>
      <c r="L613" s="7" t="s">
        <v>1414</v>
      </c>
      <c r="M613" s="7" t="s">
        <v>1421</v>
      </c>
      <c r="N613" s="14">
        <f>Greenleaf[[#This Row],[Unit Price]]*Greenleaf[[#This Row],[Quantity Sold]]</f>
        <v>120</v>
      </c>
      <c r="O613" s="13">
        <f>Greenleaf[[#This Row],[Unit Cost]]*Greenleaf[[#This Row],[Quantity Sold]]</f>
        <v>34.300000000000004</v>
      </c>
      <c r="P613" s="13">
        <f>Greenleaf[[#This Row],[ Unit  price per quantity]]-Greenleaf[[#This Row],[ Unit cost per quantity]]</f>
        <v>85.699999999999989</v>
      </c>
    </row>
    <row r="614" spans="1:16" x14ac:dyDescent="0.3">
      <c r="A614" t="s">
        <v>2040</v>
      </c>
      <c r="B614" s="5">
        <v>45512</v>
      </c>
      <c r="C614" s="5" t="str">
        <f>TEXT(Greenleaf[[#This Row],[Order Date]],"MMM")</f>
        <v>Aug</v>
      </c>
      <c r="D614" s="5" t="str">
        <f>TEXT(Greenleaf[[#This Row],[Order Date]],"YYYY")</f>
        <v>2024</v>
      </c>
      <c r="E614" t="s">
        <v>2461</v>
      </c>
      <c r="F614" s="7" t="s">
        <v>1011</v>
      </c>
      <c r="G614" s="9">
        <v>4</v>
      </c>
      <c r="H614" s="11">
        <v>12</v>
      </c>
      <c r="I614" s="13">
        <v>4.12</v>
      </c>
      <c r="J614" t="s">
        <v>1183</v>
      </c>
      <c r="K614" t="s">
        <v>2501</v>
      </c>
      <c r="L614" s="7" t="s">
        <v>1417</v>
      </c>
      <c r="M614" s="7" t="s">
        <v>1426</v>
      </c>
      <c r="N614" s="14">
        <f>Greenleaf[[#This Row],[Unit Price]]*Greenleaf[[#This Row],[Quantity Sold]]</f>
        <v>48</v>
      </c>
      <c r="O614" s="13">
        <f>Greenleaf[[#This Row],[Unit Cost]]*Greenleaf[[#This Row],[Quantity Sold]]</f>
        <v>16.48</v>
      </c>
      <c r="P614" s="13">
        <f>Greenleaf[[#This Row],[ Unit  price per quantity]]-Greenleaf[[#This Row],[ Unit cost per quantity]]</f>
        <v>31.52</v>
      </c>
    </row>
    <row r="615" spans="1:16" x14ac:dyDescent="0.3">
      <c r="A615" t="s">
        <v>2041</v>
      </c>
      <c r="B615" s="5">
        <v>45512</v>
      </c>
      <c r="C615" s="5" t="str">
        <f>TEXT(Greenleaf[[#This Row],[Order Date]],"MMM")</f>
        <v>Aug</v>
      </c>
      <c r="D615" s="5" t="str">
        <f>TEXT(Greenleaf[[#This Row],[Order Date]],"YYYY")</f>
        <v>2024</v>
      </c>
      <c r="E615" t="s">
        <v>2463</v>
      </c>
      <c r="F615" s="7" t="s">
        <v>1014</v>
      </c>
      <c r="G615" s="9">
        <v>8</v>
      </c>
      <c r="H615" s="11">
        <v>15</v>
      </c>
      <c r="I615" s="13">
        <v>4.28</v>
      </c>
      <c r="J615" t="s">
        <v>1119</v>
      </c>
      <c r="K615" t="s">
        <v>2542</v>
      </c>
      <c r="L615" s="7" t="s">
        <v>1414</v>
      </c>
      <c r="M615" s="7" t="s">
        <v>1425</v>
      </c>
      <c r="N615" s="14">
        <f>Greenleaf[[#This Row],[Unit Price]]*Greenleaf[[#This Row],[Quantity Sold]]</f>
        <v>120</v>
      </c>
      <c r="O615" s="13">
        <f>Greenleaf[[#This Row],[Unit Cost]]*Greenleaf[[#This Row],[Quantity Sold]]</f>
        <v>34.24</v>
      </c>
      <c r="P615" s="13">
        <f>Greenleaf[[#This Row],[ Unit  price per quantity]]-Greenleaf[[#This Row],[ Unit cost per quantity]]</f>
        <v>85.759999999999991</v>
      </c>
    </row>
    <row r="616" spans="1:16" x14ac:dyDescent="0.3">
      <c r="A616" t="s">
        <v>2042</v>
      </c>
      <c r="B616" s="5">
        <v>45513</v>
      </c>
      <c r="C616" s="5" t="str">
        <f>TEXT(Greenleaf[[#This Row],[Order Date]],"MMM")</f>
        <v>Aug</v>
      </c>
      <c r="D616" s="5" t="str">
        <f>TEXT(Greenleaf[[#This Row],[Order Date]],"YYYY")</f>
        <v>2024</v>
      </c>
      <c r="E616" t="s">
        <v>2464</v>
      </c>
      <c r="F616" s="7" t="s">
        <v>1012</v>
      </c>
      <c r="G616" s="9">
        <v>1</v>
      </c>
      <c r="H616" s="11">
        <v>40</v>
      </c>
      <c r="I616" s="13">
        <v>14.6</v>
      </c>
      <c r="J616" t="s">
        <v>1155</v>
      </c>
      <c r="K616" t="s">
        <v>2583</v>
      </c>
      <c r="L616" s="7" t="s">
        <v>1415</v>
      </c>
      <c r="M616" s="7" t="s">
        <v>1425</v>
      </c>
      <c r="N616" s="14">
        <f>Greenleaf[[#This Row],[Unit Price]]*Greenleaf[[#This Row],[Quantity Sold]]</f>
        <v>40</v>
      </c>
      <c r="O616" s="13">
        <f>Greenleaf[[#This Row],[Unit Cost]]*Greenleaf[[#This Row],[Quantity Sold]]</f>
        <v>14.6</v>
      </c>
      <c r="P616" s="13">
        <f>Greenleaf[[#This Row],[ Unit  price per quantity]]-Greenleaf[[#This Row],[ Unit cost per quantity]]</f>
        <v>25.4</v>
      </c>
    </row>
    <row r="617" spans="1:16" x14ac:dyDescent="0.3">
      <c r="A617" t="s">
        <v>2043</v>
      </c>
      <c r="B617" s="5">
        <v>45513</v>
      </c>
      <c r="C617" s="5" t="str">
        <f>TEXT(Greenleaf[[#This Row],[Order Date]],"MMM")</f>
        <v>Aug</v>
      </c>
      <c r="D617" s="5" t="str">
        <f>TEXT(Greenleaf[[#This Row],[Order Date]],"YYYY")</f>
        <v>2024</v>
      </c>
      <c r="E617" t="s">
        <v>2461</v>
      </c>
      <c r="F617" s="7" t="s">
        <v>1011</v>
      </c>
      <c r="G617" s="9">
        <v>1</v>
      </c>
      <c r="H617" s="11">
        <v>12</v>
      </c>
      <c r="I617" s="13">
        <v>3.32</v>
      </c>
      <c r="J617" t="s">
        <v>1175</v>
      </c>
      <c r="K617" t="s">
        <v>2518</v>
      </c>
      <c r="L617" s="7" t="s">
        <v>1416</v>
      </c>
      <c r="M617" s="7" t="s">
        <v>1420</v>
      </c>
      <c r="N617" s="14">
        <f>Greenleaf[[#This Row],[Unit Price]]*Greenleaf[[#This Row],[Quantity Sold]]</f>
        <v>12</v>
      </c>
      <c r="O617" s="13">
        <f>Greenleaf[[#This Row],[Unit Cost]]*Greenleaf[[#This Row],[Quantity Sold]]</f>
        <v>3.32</v>
      </c>
      <c r="P617" s="13">
        <f>Greenleaf[[#This Row],[ Unit  price per quantity]]-Greenleaf[[#This Row],[ Unit cost per quantity]]</f>
        <v>8.68</v>
      </c>
    </row>
    <row r="618" spans="1:16" x14ac:dyDescent="0.3">
      <c r="A618" t="s">
        <v>2044</v>
      </c>
      <c r="B618" s="5">
        <v>45513</v>
      </c>
      <c r="C618" s="5" t="str">
        <f>TEXT(Greenleaf[[#This Row],[Order Date]],"MMM")</f>
        <v>Aug</v>
      </c>
      <c r="D618" s="5" t="str">
        <f>TEXT(Greenleaf[[#This Row],[Order Date]],"YYYY")</f>
        <v>2024</v>
      </c>
      <c r="E618" t="s">
        <v>2461</v>
      </c>
      <c r="F618" s="7" t="s">
        <v>1011</v>
      </c>
      <c r="G618" s="9">
        <v>8</v>
      </c>
      <c r="H618" s="11">
        <v>12</v>
      </c>
      <c r="I618" s="13">
        <v>2.92</v>
      </c>
      <c r="J618" t="s">
        <v>1197</v>
      </c>
      <c r="K618" t="s">
        <v>2522</v>
      </c>
      <c r="L618" s="7" t="s">
        <v>1416</v>
      </c>
      <c r="M618" s="7" t="s">
        <v>1418</v>
      </c>
      <c r="N618" s="14">
        <f>Greenleaf[[#This Row],[Unit Price]]*Greenleaf[[#This Row],[Quantity Sold]]</f>
        <v>96</v>
      </c>
      <c r="O618" s="13">
        <f>Greenleaf[[#This Row],[Unit Cost]]*Greenleaf[[#This Row],[Quantity Sold]]</f>
        <v>23.36</v>
      </c>
      <c r="P618" s="13">
        <f>Greenleaf[[#This Row],[ Unit  price per quantity]]-Greenleaf[[#This Row],[ Unit cost per quantity]]</f>
        <v>72.64</v>
      </c>
    </row>
    <row r="619" spans="1:16" x14ac:dyDescent="0.3">
      <c r="A619" t="s">
        <v>2045</v>
      </c>
      <c r="B619" s="5">
        <v>45514</v>
      </c>
      <c r="C619" s="5" t="str">
        <f>TEXT(Greenleaf[[#This Row],[Order Date]],"MMM")</f>
        <v>Aug</v>
      </c>
      <c r="D619" s="5" t="str">
        <f>TEXT(Greenleaf[[#This Row],[Order Date]],"YYYY")</f>
        <v>2024</v>
      </c>
      <c r="E619" t="s">
        <v>2460</v>
      </c>
      <c r="F619" s="7" t="s">
        <v>1015</v>
      </c>
      <c r="G619" s="9">
        <v>6</v>
      </c>
      <c r="H619" s="11">
        <v>10</v>
      </c>
      <c r="I619" s="13">
        <v>2.2000000000000002</v>
      </c>
      <c r="J619" t="s">
        <v>1068</v>
      </c>
      <c r="K619" t="s">
        <v>2486</v>
      </c>
      <c r="L619" s="7" t="s">
        <v>1414</v>
      </c>
      <c r="M619" s="7" t="s">
        <v>1423</v>
      </c>
      <c r="N619" s="14">
        <f>Greenleaf[[#This Row],[Unit Price]]*Greenleaf[[#This Row],[Quantity Sold]]</f>
        <v>60</v>
      </c>
      <c r="O619" s="13">
        <f>Greenleaf[[#This Row],[Unit Cost]]*Greenleaf[[#This Row],[Quantity Sold]]</f>
        <v>13.200000000000001</v>
      </c>
      <c r="P619" s="13">
        <f>Greenleaf[[#This Row],[ Unit  price per quantity]]-Greenleaf[[#This Row],[ Unit cost per quantity]]</f>
        <v>46.8</v>
      </c>
    </row>
    <row r="620" spans="1:16" x14ac:dyDescent="0.3">
      <c r="A620" t="s">
        <v>2046</v>
      </c>
      <c r="B620" s="5">
        <v>45515</v>
      </c>
      <c r="C620" s="5" t="str">
        <f>TEXT(Greenleaf[[#This Row],[Order Date]],"MMM")</f>
        <v>Aug</v>
      </c>
      <c r="D620" s="5" t="str">
        <f>TEXT(Greenleaf[[#This Row],[Order Date]],"YYYY")</f>
        <v>2024</v>
      </c>
      <c r="E620" t="s">
        <v>2464</v>
      </c>
      <c r="F620" s="7" t="s">
        <v>1012</v>
      </c>
      <c r="G620" s="9">
        <v>5</v>
      </c>
      <c r="H620" s="11">
        <v>40</v>
      </c>
      <c r="I620" s="13">
        <v>11.64</v>
      </c>
      <c r="J620" t="s">
        <v>1059</v>
      </c>
      <c r="K620" t="s">
        <v>2550</v>
      </c>
      <c r="L620" s="7" t="s">
        <v>1416</v>
      </c>
      <c r="M620" s="7" t="s">
        <v>1420</v>
      </c>
      <c r="N620" s="14">
        <f>Greenleaf[[#This Row],[Unit Price]]*Greenleaf[[#This Row],[Quantity Sold]]</f>
        <v>200</v>
      </c>
      <c r="O620" s="13">
        <f>Greenleaf[[#This Row],[Unit Cost]]*Greenleaf[[#This Row],[Quantity Sold]]</f>
        <v>58.2</v>
      </c>
      <c r="P620" s="13">
        <f>Greenleaf[[#This Row],[ Unit  price per quantity]]-Greenleaf[[#This Row],[ Unit cost per quantity]]</f>
        <v>141.80000000000001</v>
      </c>
    </row>
    <row r="621" spans="1:16" x14ac:dyDescent="0.3">
      <c r="A621" t="s">
        <v>2047</v>
      </c>
      <c r="B621" s="5">
        <v>45515</v>
      </c>
      <c r="C621" s="5" t="str">
        <f>TEXT(Greenleaf[[#This Row],[Order Date]],"MMM")</f>
        <v>Aug</v>
      </c>
      <c r="D621" s="5" t="str">
        <f>TEXT(Greenleaf[[#This Row],[Order Date]],"YYYY")</f>
        <v>2024</v>
      </c>
      <c r="E621" t="s">
        <v>2460</v>
      </c>
      <c r="F621" s="7" t="s">
        <v>1015</v>
      </c>
      <c r="G621" s="9">
        <v>3</v>
      </c>
      <c r="H621" s="11">
        <v>10</v>
      </c>
      <c r="I621" s="13">
        <v>2.54</v>
      </c>
      <c r="J621" t="s">
        <v>1016</v>
      </c>
      <c r="K621" t="s">
        <v>2478</v>
      </c>
      <c r="L621" s="7" t="s">
        <v>1414</v>
      </c>
      <c r="M621" s="7" t="s">
        <v>1419</v>
      </c>
      <c r="N621" s="14">
        <f>Greenleaf[[#This Row],[Unit Price]]*Greenleaf[[#This Row],[Quantity Sold]]</f>
        <v>30</v>
      </c>
      <c r="O621" s="13">
        <f>Greenleaf[[#This Row],[Unit Cost]]*Greenleaf[[#This Row],[Quantity Sold]]</f>
        <v>7.62</v>
      </c>
      <c r="P621" s="13">
        <f>Greenleaf[[#This Row],[ Unit  price per quantity]]-Greenleaf[[#This Row],[ Unit cost per quantity]]</f>
        <v>22.38</v>
      </c>
    </row>
    <row r="622" spans="1:16" x14ac:dyDescent="0.3">
      <c r="A622" t="s">
        <v>2048</v>
      </c>
      <c r="B622" s="5">
        <v>45516</v>
      </c>
      <c r="C622" s="5" t="str">
        <f>TEXT(Greenleaf[[#This Row],[Order Date]],"MMM")</f>
        <v>Aug</v>
      </c>
      <c r="D622" s="5" t="str">
        <f>TEXT(Greenleaf[[#This Row],[Order Date]],"YYYY")</f>
        <v>2024</v>
      </c>
      <c r="E622" t="s">
        <v>2462</v>
      </c>
      <c r="F622" s="7" t="s">
        <v>1013</v>
      </c>
      <c r="G622" s="9">
        <v>5</v>
      </c>
      <c r="H622" s="11">
        <v>25</v>
      </c>
      <c r="I622" s="13">
        <v>9.66</v>
      </c>
      <c r="J622" t="s">
        <v>1064</v>
      </c>
      <c r="K622" t="s">
        <v>2563</v>
      </c>
      <c r="L622" s="7" t="s">
        <v>1416</v>
      </c>
      <c r="M622" s="7" t="s">
        <v>1422</v>
      </c>
      <c r="N622" s="14">
        <f>Greenleaf[[#This Row],[Unit Price]]*Greenleaf[[#This Row],[Quantity Sold]]</f>
        <v>125</v>
      </c>
      <c r="O622" s="13">
        <f>Greenleaf[[#This Row],[Unit Cost]]*Greenleaf[[#This Row],[Quantity Sold]]</f>
        <v>48.3</v>
      </c>
      <c r="P622" s="13">
        <f>Greenleaf[[#This Row],[ Unit  price per quantity]]-Greenleaf[[#This Row],[ Unit cost per quantity]]</f>
        <v>76.7</v>
      </c>
    </row>
    <row r="623" spans="1:16" x14ac:dyDescent="0.3">
      <c r="A623" t="s">
        <v>2049</v>
      </c>
      <c r="B623" s="5">
        <v>45516</v>
      </c>
      <c r="C623" s="5" t="str">
        <f>TEXT(Greenleaf[[#This Row],[Order Date]],"MMM")</f>
        <v>Aug</v>
      </c>
      <c r="D623" s="5" t="str">
        <f>TEXT(Greenleaf[[#This Row],[Order Date]],"YYYY")</f>
        <v>2024</v>
      </c>
      <c r="E623" t="s">
        <v>2463</v>
      </c>
      <c r="F623" s="7" t="s">
        <v>1014</v>
      </c>
      <c r="G623" s="9">
        <v>1</v>
      </c>
      <c r="H623" s="11">
        <v>15</v>
      </c>
      <c r="I623" s="13">
        <v>4.66</v>
      </c>
      <c r="J623" t="s">
        <v>1133</v>
      </c>
      <c r="K623" t="s">
        <v>2488</v>
      </c>
      <c r="L623" s="7" t="s">
        <v>1414</v>
      </c>
      <c r="M623" s="7" t="s">
        <v>1426</v>
      </c>
      <c r="N623" s="14">
        <f>Greenleaf[[#This Row],[Unit Price]]*Greenleaf[[#This Row],[Quantity Sold]]</f>
        <v>15</v>
      </c>
      <c r="O623" s="13">
        <f>Greenleaf[[#This Row],[Unit Cost]]*Greenleaf[[#This Row],[Quantity Sold]]</f>
        <v>4.66</v>
      </c>
      <c r="P623" s="13">
        <f>Greenleaf[[#This Row],[ Unit  price per quantity]]-Greenleaf[[#This Row],[ Unit cost per quantity]]</f>
        <v>10.34</v>
      </c>
    </row>
    <row r="624" spans="1:16" x14ac:dyDescent="0.3">
      <c r="A624" t="s">
        <v>2050</v>
      </c>
      <c r="B624" s="5">
        <v>45517</v>
      </c>
      <c r="C624" s="5" t="str">
        <f>TEXT(Greenleaf[[#This Row],[Order Date]],"MMM")</f>
        <v>Aug</v>
      </c>
      <c r="D624" s="5" t="str">
        <f>TEXT(Greenleaf[[#This Row],[Order Date]],"YYYY")</f>
        <v>2024</v>
      </c>
      <c r="E624" t="s">
        <v>2461</v>
      </c>
      <c r="F624" s="7" t="s">
        <v>1011</v>
      </c>
      <c r="G624" s="9">
        <v>10</v>
      </c>
      <c r="H624" s="11">
        <v>12</v>
      </c>
      <c r="I624" s="13">
        <v>3.4</v>
      </c>
      <c r="J624" t="s">
        <v>1094</v>
      </c>
      <c r="K624" t="s">
        <v>2548</v>
      </c>
      <c r="L624" s="7" t="s">
        <v>1414</v>
      </c>
      <c r="M624" s="7" t="s">
        <v>1425</v>
      </c>
      <c r="N624" s="14">
        <f>Greenleaf[[#This Row],[Unit Price]]*Greenleaf[[#This Row],[Quantity Sold]]</f>
        <v>120</v>
      </c>
      <c r="O624" s="13">
        <f>Greenleaf[[#This Row],[Unit Cost]]*Greenleaf[[#This Row],[Quantity Sold]]</f>
        <v>34</v>
      </c>
      <c r="P624" s="13">
        <f>Greenleaf[[#This Row],[ Unit  price per quantity]]-Greenleaf[[#This Row],[ Unit cost per quantity]]</f>
        <v>86</v>
      </c>
    </row>
    <row r="625" spans="1:16" x14ac:dyDescent="0.3">
      <c r="A625" t="s">
        <v>2051</v>
      </c>
      <c r="B625" s="5">
        <v>45517</v>
      </c>
      <c r="C625" s="5" t="str">
        <f>TEXT(Greenleaf[[#This Row],[Order Date]],"MMM")</f>
        <v>Aug</v>
      </c>
      <c r="D625" s="5" t="str">
        <f>TEXT(Greenleaf[[#This Row],[Order Date]],"YYYY")</f>
        <v>2024</v>
      </c>
      <c r="E625" t="s">
        <v>2464</v>
      </c>
      <c r="F625" s="7" t="s">
        <v>1012</v>
      </c>
      <c r="G625" s="9">
        <v>9</v>
      </c>
      <c r="H625" s="11">
        <v>40</v>
      </c>
      <c r="I625" s="13">
        <v>10.210000000000001</v>
      </c>
      <c r="J625" t="s">
        <v>1046</v>
      </c>
      <c r="K625" t="s">
        <v>2500</v>
      </c>
      <c r="L625" s="7" t="s">
        <v>1414</v>
      </c>
      <c r="M625" s="7" t="s">
        <v>1419</v>
      </c>
      <c r="N625" s="14">
        <f>Greenleaf[[#This Row],[Unit Price]]*Greenleaf[[#This Row],[Quantity Sold]]</f>
        <v>360</v>
      </c>
      <c r="O625" s="13">
        <f>Greenleaf[[#This Row],[Unit Cost]]*Greenleaf[[#This Row],[Quantity Sold]]</f>
        <v>91.890000000000015</v>
      </c>
      <c r="P625" s="13">
        <f>Greenleaf[[#This Row],[ Unit  price per quantity]]-Greenleaf[[#This Row],[ Unit cost per quantity]]</f>
        <v>268.11</v>
      </c>
    </row>
    <row r="626" spans="1:16" x14ac:dyDescent="0.3">
      <c r="A626" t="s">
        <v>2052</v>
      </c>
      <c r="B626" s="5">
        <v>45517</v>
      </c>
      <c r="C626" s="5" t="str">
        <f>TEXT(Greenleaf[[#This Row],[Order Date]],"MMM")</f>
        <v>Aug</v>
      </c>
      <c r="D626" s="5" t="str">
        <f>TEXT(Greenleaf[[#This Row],[Order Date]],"YYYY")</f>
        <v>2024</v>
      </c>
      <c r="E626" t="s">
        <v>2462</v>
      </c>
      <c r="F626" s="7" t="s">
        <v>1013</v>
      </c>
      <c r="G626" s="9">
        <v>3</v>
      </c>
      <c r="H626" s="11">
        <v>25</v>
      </c>
      <c r="I626" s="13">
        <v>8.93</v>
      </c>
      <c r="J626" t="s">
        <v>1196</v>
      </c>
      <c r="K626" t="s">
        <v>2582</v>
      </c>
      <c r="L626" s="7" t="s">
        <v>1416</v>
      </c>
      <c r="M626" s="7" t="s">
        <v>1425</v>
      </c>
      <c r="N626" s="14">
        <f>Greenleaf[[#This Row],[Unit Price]]*Greenleaf[[#This Row],[Quantity Sold]]</f>
        <v>75</v>
      </c>
      <c r="O626" s="13">
        <f>Greenleaf[[#This Row],[Unit Cost]]*Greenleaf[[#This Row],[Quantity Sold]]</f>
        <v>26.79</v>
      </c>
      <c r="P626" s="13">
        <f>Greenleaf[[#This Row],[ Unit  price per quantity]]-Greenleaf[[#This Row],[ Unit cost per quantity]]</f>
        <v>48.21</v>
      </c>
    </row>
    <row r="627" spans="1:16" x14ac:dyDescent="0.3">
      <c r="A627" t="s">
        <v>2053</v>
      </c>
      <c r="B627" s="5">
        <v>45517</v>
      </c>
      <c r="C627" s="5" t="str">
        <f>TEXT(Greenleaf[[#This Row],[Order Date]],"MMM")</f>
        <v>Aug</v>
      </c>
      <c r="D627" s="5" t="str">
        <f>TEXT(Greenleaf[[#This Row],[Order Date]],"YYYY")</f>
        <v>2024</v>
      </c>
      <c r="E627" t="s">
        <v>2461</v>
      </c>
      <c r="F627" s="7" t="s">
        <v>1011</v>
      </c>
      <c r="G627" s="9">
        <v>3</v>
      </c>
      <c r="H627" s="11">
        <v>12</v>
      </c>
      <c r="I627" s="13">
        <v>2.89</v>
      </c>
      <c r="J627" t="s">
        <v>1213</v>
      </c>
      <c r="K627" t="s">
        <v>2591</v>
      </c>
      <c r="L627" s="7" t="s">
        <v>1415</v>
      </c>
      <c r="M627" s="7" t="s">
        <v>1423</v>
      </c>
      <c r="N627" s="14">
        <f>Greenleaf[[#This Row],[Unit Price]]*Greenleaf[[#This Row],[Quantity Sold]]</f>
        <v>36</v>
      </c>
      <c r="O627" s="13">
        <f>Greenleaf[[#This Row],[Unit Cost]]*Greenleaf[[#This Row],[Quantity Sold]]</f>
        <v>8.67</v>
      </c>
      <c r="P627" s="13">
        <f>Greenleaf[[#This Row],[ Unit  price per quantity]]-Greenleaf[[#This Row],[ Unit cost per quantity]]</f>
        <v>27.33</v>
      </c>
    </row>
    <row r="628" spans="1:16" x14ac:dyDescent="0.3">
      <c r="A628" t="s">
        <v>2054</v>
      </c>
      <c r="B628" s="5">
        <v>45517</v>
      </c>
      <c r="C628" s="5" t="str">
        <f>TEXT(Greenleaf[[#This Row],[Order Date]],"MMM")</f>
        <v>Aug</v>
      </c>
      <c r="D628" s="5" t="str">
        <f>TEXT(Greenleaf[[#This Row],[Order Date]],"YYYY")</f>
        <v>2024</v>
      </c>
      <c r="E628" t="s">
        <v>2461</v>
      </c>
      <c r="F628" s="7" t="s">
        <v>1011</v>
      </c>
      <c r="G628" s="9">
        <v>9</v>
      </c>
      <c r="H628" s="11">
        <v>12</v>
      </c>
      <c r="I628" s="13">
        <v>3.61</v>
      </c>
      <c r="J628" t="s">
        <v>1175</v>
      </c>
      <c r="K628" t="s">
        <v>2518</v>
      </c>
      <c r="L628" s="7" t="s">
        <v>1414</v>
      </c>
      <c r="M628" s="7" t="s">
        <v>1425</v>
      </c>
      <c r="N628" s="14">
        <f>Greenleaf[[#This Row],[Unit Price]]*Greenleaf[[#This Row],[Quantity Sold]]</f>
        <v>108</v>
      </c>
      <c r="O628" s="13">
        <f>Greenleaf[[#This Row],[Unit Cost]]*Greenleaf[[#This Row],[Quantity Sold]]</f>
        <v>32.49</v>
      </c>
      <c r="P628" s="13">
        <f>Greenleaf[[#This Row],[ Unit  price per quantity]]-Greenleaf[[#This Row],[ Unit cost per quantity]]</f>
        <v>75.509999999999991</v>
      </c>
    </row>
    <row r="629" spans="1:16" x14ac:dyDescent="0.3">
      <c r="A629" t="s">
        <v>2055</v>
      </c>
      <c r="B629" s="5">
        <v>45518</v>
      </c>
      <c r="C629" s="5" t="str">
        <f>TEXT(Greenleaf[[#This Row],[Order Date]],"MMM")</f>
        <v>Aug</v>
      </c>
      <c r="D629" s="5" t="str">
        <f>TEXT(Greenleaf[[#This Row],[Order Date]],"YYYY")</f>
        <v>2024</v>
      </c>
      <c r="E629" t="s">
        <v>2464</v>
      </c>
      <c r="F629" s="7" t="s">
        <v>1012</v>
      </c>
      <c r="G629" s="9">
        <v>3</v>
      </c>
      <c r="H629" s="11">
        <v>40</v>
      </c>
      <c r="I629" s="13">
        <v>10.51</v>
      </c>
      <c r="J629" t="s">
        <v>1130</v>
      </c>
      <c r="K629" t="s">
        <v>2587</v>
      </c>
      <c r="L629" s="7" t="s">
        <v>1414</v>
      </c>
      <c r="M629" s="7" t="s">
        <v>1425</v>
      </c>
      <c r="N629" s="14">
        <f>Greenleaf[[#This Row],[Unit Price]]*Greenleaf[[#This Row],[Quantity Sold]]</f>
        <v>120</v>
      </c>
      <c r="O629" s="13">
        <f>Greenleaf[[#This Row],[Unit Cost]]*Greenleaf[[#This Row],[Quantity Sold]]</f>
        <v>31.53</v>
      </c>
      <c r="P629" s="13">
        <f>Greenleaf[[#This Row],[ Unit  price per quantity]]-Greenleaf[[#This Row],[ Unit cost per quantity]]</f>
        <v>88.47</v>
      </c>
    </row>
    <row r="630" spans="1:16" x14ac:dyDescent="0.3">
      <c r="A630" t="s">
        <v>2056</v>
      </c>
      <c r="B630" s="5">
        <v>45518</v>
      </c>
      <c r="C630" s="5" t="str">
        <f>TEXT(Greenleaf[[#This Row],[Order Date]],"MMM")</f>
        <v>Aug</v>
      </c>
      <c r="D630" s="5" t="str">
        <f>TEXT(Greenleaf[[#This Row],[Order Date]],"YYYY")</f>
        <v>2024</v>
      </c>
      <c r="E630" t="s">
        <v>2460</v>
      </c>
      <c r="F630" s="7" t="s">
        <v>1015</v>
      </c>
      <c r="G630" s="9">
        <v>4</v>
      </c>
      <c r="H630" s="11">
        <v>10</v>
      </c>
      <c r="I630" s="13">
        <v>3.97</v>
      </c>
      <c r="J630" t="s">
        <v>1152</v>
      </c>
      <c r="K630" t="s">
        <v>2544</v>
      </c>
      <c r="L630" s="7" t="s">
        <v>1414</v>
      </c>
      <c r="M630" s="7" t="s">
        <v>1424</v>
      </c>
      <c r="N630" s="14">
        <f>Greenleaf[[#This Row],[Unit Price]]*Greenleaf[[#This Row],[Quantity Sold]]</f>
        <v>40</v>
      </c>
      <c r="O630" s="13">
        <f>Greenleaf[[#This Row],[Unit Cost]]*Greenleaf[[#This Row],[Quantity Sold]]</f>
        <v>15.88</v>
      </c>
      <c r="P630" s="13">
        <f>Greenleaf[[#This Row],[ Unit  price per quantity]]-Greenleaf[[#This Row],[ Unit cost per quantity]]</f>
        <v>24.119999999999997</v>
      </c>
    </row>
    <row r="631" spans="1:16" x14ac:dyDescent="0.3">
      <c r="A631" t="s">
        <v>2057</v>
      </c>
      <c r="B631" s="5">
        <v>45519</v>
      </c>
      <c r="C631" s="5" t="str">
        <f>TEXT(Greenleaf[[#This Row],[Order Date]],"MMM")</f>
        <v>Aug</v>
      </c>
      <c r="D631" s="5" t="str">
        <f>TEXT(Greenleaf[[#This Row],[Order Date]],"YYYY")</f>
        <v>2024</v>
      </c>
      <c r="E631" t="s">
        <v>2463</v>
      </c>
      <c r="F631" s="7" t="s">
        <v>1014</v>
      </c>
      <c r="G631" s="9">
        <v>3</v>
      </c>
      <c r="H631" s="11">
        <v>15</v>
      </c>
      <c r="I631" s="13">
        <v>4.7699999999999996</v>
      </c>
      <c r="J631" t="s">
        <v>1159</v>
      </c>
      <c r="K631" t="s">
        <v>2480</v>
      </c>
      <c r="L631" s="7" t="s">
        <v>1414</v>
      </c>
      <c r="M631" s="7" t="s">
        <v>1420</v>
      </c>
      <c r="N631" s="14">
        <f>Greenleaf[[#This Row],[Unit Price]]*Greenleaf[[#This Row],[Quantity Sold]]</f>
        <v>45</v>
      </c>
      <c r="O631" s="13">
        <f>Greenleaf[[#This Row],[Unit Cost]]*Greenleaf[[#This Row],[Quantity Sold]]</f>
        <v>14.309999999999999</v>
      </c>
      <c r="P631" s="13">
        <f>Greenleaf[[#This Row],[ Unit  price per quantity]]-Greenleaf[[#This Row],[ Unit cost per quantity]]</f>
        <v>30.69</v>
      </c>
    </row>
    <row r="632" spans="1:16" x14ac:dyDescent="0.3">
      <c r="A632" t="s">
        <v>2058</v>
      </c>
      <c r="B632" s="5">
        <v>45519</v>
      </c>
      <c r="C632" s="5" t="str">
        <f>TEXT(Greenleaf[[#This Row],[Order Date]],"MMM")</f>
        <v>Aug</v>
      </c>
      <c r="D632" s="5" t="str">
        <f>TEXT(Greenleaf[[#This Row],[Order Date]],"YYYY")</f>
        <v>2024</v>
      </c>
      <c r="E632" t="s">
        <v>2463</v>
      </c>
      <c r="F632" s="7" t="s">
        <v>1014</v>
      </c>
      <c r="G632" s="9">
        <v>4</v>
      </c>
      <c r="H632" s="11">
        <v>15</v>
      </c>
      <c r="I632" s="13">
        <v>4.16</v>
      </c>
      <c r="J632" t="s">
        <v>1091</v>
      </c>
      <c r="K632" t="s">
        <v>2569</v>
      </c>
      <c r="L632" s="7" t="s">
        <v>1416</v>
      </c>
      <c r="M632" s="7" t="s">
        <v>1421</v>
      </c>
      <c r="N632" s="14">
        <f>Greenleaf[[#This Row],[Unit Price]]*Greenleaf[[#This Row],[Quantity Sold]]</f>
        <v>60</v>
      </c>
      <c r="O632" s="13">
        <f>Greenleaf[[#This Row],[Unit Cost]]*Greenleaf[[#This Row],[Quantity Sold]]</f>
        <v>16.64</v>
      </c>
      <c r="P632" s="13">
        <f>Greenleaf[[#This Row],[ Unit  price per quantity]]-Greenleaf[[#This Row],[ Unit cost per quantity]]</f>
        <v>43.36</v>
      </c>
    </row>
    <row r="633" spans="1:16" x14ac:dyDescent="0.3">
      <c r="A633" t="s">
        <v>2059</v>
      </c>
      <c r="B633" s="5">
        <v>45520</v>
      </c>
      <c r="C633" s="5" t="str">
        <f>TEXT(Greenleaf[[#This Row],[Order Date]],"MMM")</f>
        <v>Aug</v>
      </c>
      <c r="D633" s="5" t="str">
        <f>TEXT(Greenleaf[[#This Row],[Order Date]],"YYYY")</f>
        <v>2024</v>
      </c>
      <c r="E633" t="s">
        <v>2463</v>
      </c>
      <c r="F633" s="7" t="s">
        <v>1014</v>
      </c>
      <c r="G633" s="9">
        <v>6</v>
      </c>
      <c r="H633" s="11">
        <v>15</v>
      </c>
      <c r="I633" s="13">
        <v>3.31</v>
      </c>
      <c r="J633" t="s">
        <v>1021</v>
      </c>
      <c r="K633" t="s">
        <v>2473</v>
      </c>
      <c r="L633" s="7" t="s">
        <v>1416</v>
      </c>
      <c r="M633" s="7" t="s">
        <v>1422</v>
      </c>
      <c r="N633" s="14">
        <f>Greenleaf[[#This Row],[Unit Price]]*Greenleaf[[#This Row],[Quantity Sold]]</f>
        <v>90</v>
      </c>
      <c r="O633" s="13">
        <f>Greenleaf[[#This Row],[Unit Cost]]*Greenleaf[[#This Row],[Quantity Sold]]</f>
        <v>19.86</v>
      </c>
      <c r="P633" s="13">
        <f>Greenleaf[[#This Row],[ Unit  price per quantity]]-Greenleaf[[#This Row],[ Unit cost per quantity]]</f>
        <v>70.14</v>
      </c>
    </row>
    <row r="634" spans="1:16" x14ac:dyDescent="0.3">
      <c r="A634" t="s">
        <v>2060</v>
      </c>
      <c r="B634" s="5">
        <v>45521</v>
      </c>
      <c r="C634" s="5" t="str">
        <f>TEXT(Greenleaf[[#This Row],[Order Date]],"MMM")</f>
        <v>Aug</v>
      </c>
      <c r="D634" s="5" t="str">
        <f>TEXT(Greenleaf[[#This Row],[Order Date]],"YYYY")</f>
        <v>2024</v>
      </c>
      <c r="E634" t="s">
        <v>2463</v>
      </c>
      <c r="F634" s="7" t="s">
        <v>1014</v>
      </c>
      <c r="G634" s="9">
        <v>9</v>
      </c>
      <c r="H634" s="11">
        <v>15</v>
      </c>
      <c r="I634" s="13">
        <v>3.56</v>
      </c>
      <c r="J634" t="s">
        <v>1102</v>
      </c>
      <c r="K634" t="s">
        <v>2564</v>
      </c>
      <c r="L634" s="7" t="s">
        <v>1414</v>
      </c>
      <c r="M634" s="7" t="s">
        <v>1423</v>
      </c>
      <c r="N634" s="14">
        <f>Greenleaf[[#This Row],[Unit Price]]*Greenleaf[[#This Row],[Quantity Sold]]</f>
        <v>135</v>
      </c>
      <c r="O634" s="13">
        <f>Greenleaf[[#This Row],[Unit Cost]]*Greenleaf[[#This Row],[Quantity Sold]]</f>
        <v>32.04</v>
      </c>
      <c r="P634" s="13">
        <f>Greenleaf[[#This Row],[ Unit  price per quantity]]-Greenleaf[[#This Row],[ Unit cost per quantity]]</f>
        <v>102.96000000000001</v>
      </c>
    </row>
    <row r="635" spans="1:16" x14ac:dyDescent="0.3">
      <c r="A635" t="s">
        <v>2061</v>
      </c>
      <c r="B635" s="5">
        <v>45521</v>
      </c>
      <c r="C635" s="5" t="str">
        <f>TEXT(Greenleaf[[#This Row],[Order Date]],"MMM")</f>
        <v>Aug</v>
      </c>
      <c r="D635" s="5" t="str">
        <f>TEXT(Greenleaf[[#This Row],[Order Date]],"YYYY")</f>
        <v>2024</v>
      </c>
      <c r="E635" t="s">
        <v>2460</v>
      </c>
      <c r="F635" s="7" t="s">
        <v>1015</v>
      </c>
      <c r="G635" s="9">
        <v>7</v>
      </c>
      <c r="H635" s="11">
        <v>10</v>
      </c>
      <c r="I635" s="13">
        <v>2.65</v>
      </c>
      <c r="J635" t="s">
        <v>1065</v>
      </c>
      <c r="K635" t="s">
        <v>2579</v>
      </c>
      <c r="L635" s="7" t="s">
        <v>1414</v>
      </c>
      <c r="M635" s="7" t="s">
        <v>1422</v>
      </c>
      <c r="N635" s="14">
        <f>Greenleaf[[#This Row],[Unit Price]]*Greenleaf[[#This Row],[Quantity Sold]]</f>
        <v>70</v>
      </c>
      <c r="O635" s="13">
        <f>Greenleaf[[#This Row],[Unit Cost]]*Greenleaf[[#This Row],[Quantity Sold]]</f>
        <v>18.55</v>
      </c>
      <c r="P635" s="13">
        <f>Greenleaf[[#This Row],[ Unit  price per quantity]]-Greenleaf[[#This Row],[ Unit cost per quantity]]</f>
        <v>51.45</v>
      </c>
    </row>
    <row r="636" spans="1:16" x14ac:dyDescent="0.3">
      <c r="A636" t="s">
        <v>2062</v>
      </c>
      <c r="B636" s="5">
        <v>45521</v>
      </c>
      <c r="C636" s="5" t="str">
        <f>TEXT(Greenleaf[[#This Row],[Order Date]],"MMM")</f>
        <v>Aug</v>
      </c>
      <c r="D636" s="5" t="str">
        <f>TEXT(Greenleaf[[#This Row],[Order Date]],"YYYY")</f>
        <v>2024</v>
      </c>
      <c r="E636" t="s">
        <v>2462</v>
      </c>
      <c r="F636" s="7" t="s">
        <v>1013</v>
      </c>
      <c r="G636" s="9">
        <v>1</v>
      </c>
      <c r="H636" s="11">
        <v>25</v>
      </c>
      <c r="I636" s="13">
        <v>7.24</v>
      </c>
      <c r="J636" t="s">
        <v>1149</v>
      </c>
      <c r="K636" t="s">
        <v>2505</v>
      </c>
      <c r="L636" s="7" t="s">
        <v>1414</v>
      </c>
      <c r="M636" s="7" t="s">
        <v>1421</v>
      </c>
      <c r="N636" s="14">
        <f>Greenleaf[[#This Row],[Unit Price]]*Greenleaf[[#This Row],[Quantity Sold]]</f>
        <v>25</v>
      </c>
      <c r="O636" s="13">
        <f>Greenleaf[[#This Row],[Unit Cost]]*Greenleaf[[#This Row],[Quantity Sold]]</f>
        <v>7.24</v>
      </c>
      <c r="P636" s="13">
        <f>Greenleaf[[#This Row],[ Unit  price per quantity]]-Greenleaf[[#This Row],[ Unit cost per quantity]]</f>
        <v>17.759999999999998</v>
      </c>
    </row>
    <row r="637" spans="1:16" x14ac:dyDescent="0.3">
      <c r="A637" t="s">
        <v>2063</v>
      </c>
      <c r="B637" s="5">
        <v>45521</v>
      </c>
      <c r="C637" s="5" t="str">
        <f>TEXT(Greenleaf[[#This Row],[Order Date]],"MMM")</f>
        <v>Aug</v>
      </c>
      <c r="D637" s="5" t="str">
        <f>TEXT(Greenleaf[[#This Row],[Order Date]],"YYYY")</f>
        <v>2024</v>
      </c>
      <c r="E637" t="s">
        <v>2462</v>
      </c>
      <c r="F637" s="7" t="s">
        <v>1013</v>
      </c>
      <c r="G637" s="9">
        <v>10</v>
      </c>
      <c r="H637" s="11">
        <v>25</v>
      </c>
      <c r="I637" s="13">
        <v>7.06</v>
      </c>
      <c r="J637" t="s">
        <v>1132</v>
      </c>
      <c r="K637" t="s">
        <v>2507</v>
      </c>
      <c r="L637" s="7" t="s">
        <v>1416</v>
      </c>
      <c r="M637" s="7" t="s">
        <v>1426</v>
      </c>
      <c r="N637" s="14">
        <f>Greenleaf[[#This Row],[Unit Price]]*Greenleaf[[#This Row],[Quantity Sold]]</f>
        <v>250</v>
      </c>
      <c r="O637" s="13">
        <f>Greenleaf[[#This Row],[Unit Cost]]*Greenleaf[[#This Row],[Quantity Sold]]</f>
        <v>70.599999999999994</v>
      </c>
      <c r="P637" s="13">
        <f>Greenleaf[[#This Row],[ Unit  price per quantity]]-Greenleaf[[#This Row],[ Unit cost per quantity]]</f>
        <v>179.4</v>
      </c>
    </row>
    <row r="638" spans="1:16" x14ac:dyDescent="0.3">
      <c r="A638" t="s">
        <v>2064</v>
      </c>
      <c r="B638" s="5">
        <v>45522</v>
      </c>
      <c r="C638" s="5" t="str">
        <f>TEXT(Greenleaf[[#This Row],[Order Date]],"MMM")</f>
        <v>Aug</v>
      </c>
      <c r="D638" s="5" t="str">
        <f>TEXT(Greenleaf[[#This Row],[Order Date]],"YYYY")</f>
        <v>2024</v>
      </c>
      <c r="E638" t="s">
        <v>2462</v>
      </c>
      <c r="F638" s="7" t="s">
        <v>1013</v>
      </c>
      <c r="G638" s="9">
        <v>8</v>
      </c>
      <c r="H638" s="11">
        <v>25</v>
      </c>
      <c r="I638" s="13">
        <v>7.93</v>
      </c>
      <c r="J638" t="s">
        <v>1054</v>
      </c>
      <c r="K638" t="s">
        <v>2552</v>
      </c>
      <c r="L638" s="7" t="s">
        <v>1414</v>
      </c>
      <c r="M638" s="7" t="s">
        <v>1420</v>
      </c>
      <c r="N638" s="14">
        <f>Greenleaf[[#This Row],[Unit Price]]*Greenleaf[[#This Row],[Quantity Sold]]</f>
        <v>200</v>
      </c>
      <c r="O638" s="13">
        <f>Greenleaf[[#This Row],[Unit Cost]]*Greenleaf[[#This Row],[Quantity Sold]]</f>
        <v>63.44</v>
      </c>
      <c r="P638" s="13">
        <f>Greenleaf[[#This Row],[ Unit  price per quantity]]-Greenleaf[[#This Row],[ Unit cost per quantity]]</f>
        <v>136.56</v>
      </c>
    </row>
    <row r="639" spans="1:16" x14ac:dyDescent="0.3">
      <c r="A639" t="s">
        <v>2065</v>
      </c>
      <c r="B639" s="5">
        <v>45522</v>
      </c>
      <c r="C639" s="5" t="str">
        <f>TEXT(Greenleaf[[#This Row],[Order Date]],"MMM")</f>
        <v>Aug</v>
      </c>
      <c r="D639" s="5" t="str">
        <f>TEXT(Greenleaf[[#This Row],[Order Date]],"YYYY")</f>
        <v>2024</v>
      </c>
      <c r="E639" t="s">
        <v>2461</v>
      </c>
      <c r="F639" s="7" t="s">
        <v>1011</v>
      </c>
      <c r="G639" s="9">
        <v>5</v>
      </c>
      <c r="H639" s="11">
        <v>12</v>
      </c>
      <c r="I639" s="13">
        <v>3.24</v>
      </c>
      <c r="J639" t="s">
        <v>1184</v>
      </c>
      <c r="K639" t="s">
        <v>2549</v>
      </c>
      <c r="L639" s="7" t="s">
        <v>1414</v>
      </c>
      <c r="M639" s="7" t="s">
        <v>1422</v>
      </c>
      <c r="N639" s="14">
        <f>Greenleaf[[#This Row],[Unit Price]]*Greenleaf[[#This Row],[Quantity Sold]]</f>
        <v>60</v>
      </c>
      <c r="O639" s="13">
        <f>Greenleaf[[#This Row],[Unit Cost]]*Greenleaf[[#This Row],[Quantity Sold]]</f>
        <v>16.200000000000003</v>
      </c>
      <c r="P639" s="13">
        <f>Greenleaf[[#This Row],[ Unit  price per quantity]]-Greenleaf[[#This Row],[ Unit cost per quantity]]</f>
        <v>43.8</v>
      </c>
    </row>
    <row r="640" spans="1:16" x14ac:dyDescent="0.3">
      <c r="A640" t="s">
        <v>2066</v>
      </c>
      <c r="B640" s="5">
        <v>45522</v>
      </c>
      <c r="C640" s="5" t="str">
        <f>TEXT(Greenleaf[[#This Row],[Order Date]],"MMM")</f>
        <v>Aug</v>
      </c>
      <c r="D640" s="5" t="str">
        <f>TEXT(Greenleaf[[#This Row],[Order Date]],"YYYY")</f>
        <v>2024</v>
      </c>
      <c r="E640" t="s">
        <v>2461</v>
      </c>
      <c r="F640" s="7" t="s">
        <v>1011</v>
      </c>
      <c r="G640" s="9">
        <v>3</v>
      </c>
      <c r="H640" s="11">
        <v>12</v>
      </c>
      <c r="I640" s="13">
        <v>2.42</v>
      </c>
      <c r="J640" t="s">
        <v>1194</v>
      </c>
      <c r="K640" t="s">
        <v>2520</v>
      </c>
      <c r="L640" s="7" t="s">
        <v>1415</v>
      </c>
      <c r="M640" s="7" t="s">
        <v>1425</v>
      </c>
      <c r="N640" s="14">
        <f>Greenleaf[[#This Row],[Unit Price]]*Greenleaf[[#This Row],[Quantity Sold]]</f>
        <v>36</v>
      </c>
      <c r="O640" s="13">
        <f>Greenleaf[[#This Row],[Unit Cost]]*Greenleaf[[#This Row],[Quantity Sold]]</f>
        <v>7.26</v>
      </c>
      <c r="P640" s="13">
        <f>Greenleaf[[#This Row],[ Unit  price per quantity]]-Greenleaf[[#This Row],[ Unit cost per quantity]]</f>
        <v>28.740000000000002</v>
      </c>
    </row>
    <row r="641" spans="1:16" x14ac:dyDescent="0.3">
      <c r="A641" t="s">
        <v>2067</v>
      </c>
      <c r="B641" s="5">
        <v>45522</v>
      </c>
      <c r="C641" s="5" t="str">
        <f>TEXT(Greenleaf[[#This Row],[Order Date]],"MMM")</f>
        <v>Aug</v>
      </c>
      <c r="D641" s="5" t="str">
        <f>TEXT(Greenleaf[[#This Row],[Order Date]],"YYYY")</f>
        <v>2024</v>
      </c>
      <c r="E641" t="s">
        <v>2464</v>
      </c>
      <c r="F641" s="7" t="s">
        <v>1012</v>
      </c>
      <c r="G641" s="9">
        <v>4</v>
      </c>
      <c r="H641" s="11">
        <v>40</v>
      </c>
      <c r="I641" s="13">
        <v>11.94</v>
      </c>
      <c r="J641" t="s">
        <v>1078</v>
      </c>
      <c r="K641" t="s">
        <v>2539</v>
      </c>
      <c r="L641" s="7" t="s">
        <v>1417</v>
      </c>
      <c r="M641" s="7" t="s">
        <v>1426</v>
      </c>
      <c r="N641" s="14">
        <f>Greenleaf[[#This Row],[Unit Price]]*Greenleaf[[#This Row],[Quantity Sold]]</f>
        <v>160</v>
      </c>
      <c r="O641" s="13">
        <f>Greenleaf[[#This Row],[Unit Cost]]*Greenleaf[[#This Row],[Quantity Sold]]</f>
        <v>47.76</v>
      </c>
      <c r="P641" s="13">
        <f>Greenleaf[[#This Row],[ Unit  price per quantity]]-Greenleaf[[#This Row],[ Unit cost per quantity]]</f>
        <v>112.24000000000001</v>
      </c>
    </row>
    <row r="642" spans="1:16" x14ac:dyDescent="0.3">
      <c r="A642" t="s">
        <v>2068</v>
      </c>
      <c r="B642" s="5">
        <v>45522</v>
      </c>
      <c r="C642" s="5" t="str">
        <f>TEXT(Greenleaf[[#This Row],[Order Date]],"MMM")</f>
        <v>Aug</v>
      </c>
      <c r="D642" s="5" t="str">
        <f>TEXT(Greenleaf[[#This Row],[Order Date]],"YYYY")</f>
        <v>2024</v>
      </c>
      <c r="E642" t="s">
        <v>2464</v>
      </c>
      <c r="F642" s="7" t="s">
        <v>1012</v>
      </c>
      <c r="G642" s="9">
        <v>5</v>
      </c>
      <c r="H642" s="11">
        <v>40</v>
      </c>
      <c r="I642" s="13">
        <v>10.23</v>
      </c>
      <c r="J642" t="s">
        <v>1205</v>
      </c>
      <c r="K642" t="s">
        <v>2573</v>
      </c>
      <c r="L642" s="7" t="s">
        <v>1417</v>
      </c>
      <c r="M642" s="7" t="s">
        <v>1425</v>
      </c>
      <c r="N642" s="14">
        <f>Greenleaf[[#This Row],[Unit Price]]*Greenleaf[[#This Row],[Quantity Sold]]</f>
        <v>200</v>
      </c>
      <c r="O642" s="13">
        <f>Greenleaf[[#This Row],[Unit Cost]]*Greenleaf[[#This Row],[Quantity Sold]]</f>
        <v>51.150000000000006</v>
      </c>
      <c r="P642" s="13">
        <f>Greenleaf[[#This Row],[ Unit  price per quantity]]-Greenleaf[[#This Row],[ Unit cost per quantity]]</f>
        <v>148.85</v>
      </c>
    </row>
    <row r="643" spans="1:16" x14ac:dyDescent="0.3">
      <c r="A643" t="s">
        <v>2069</v>
      </c>
      <c r="B643" s="5">
        <v>45523</v>
      </c>
      <c r="C643" s="5" t="str">
        <f>TEXT(Greenleaf[[#This Row],[Order Date]],"MMM")</f>
        <v>Aug</v>
      </c>
      <c r="D643" s="5" t="str">
        <f>TEXT(Greenleaf[[#This Row],[Order Date]],"YYYY")</f>
        <v>2024</v>
      </c>
      <c r="E643" t="s">
        <v>2461</v>
      </c>
      <c r="F643" s="7" t="s">
        <v>1011</v>
      </c>
      <c r="G643" s="9">
        <v>7</v>
      </c>
      <c r="H643" s="11">
        <v>12</v>
      </c>
      <c r="I643" s="13">
        <v>4.46</v>
      </c>
      <c r="J643" t="s">
        <v>1171</v>
      </c>
      <c r="K643" t="s">
        <v>2518</v>
      </c>
      <c r="L643" s="7" t="s">
        <v>1414</v>
      </c>
      <c r="M643" s="7" t="s">
        <v>1418</v>
      </c>
      <c r="N643" s="14">
        <f>Greenleaf[[#This Row],[Unit Price]]*Greenleaf[[#This Row],[Quantity Sold]]</f>
        <v>84</v>
      </c>
      <c r="O643" s="13">
        <f>Greenleaf[[#This Row],[Unit Cost]]*Greenleaf[[#This Row],[Quantity Sold]]</f>
        <v>31.22</v>
      </c>
      <c r="P643" s="13">
        <f>Greenleaf[[#This Row],[ Unit  price per quantity]]-Greenleaf[[#This Row],[ Unit cost per quantity]]</f>
        <v>52.78</v>
      </c>
    </row>
    <row r="644" spans="1:16" x14ac:dyDescent="0.3">
      <c r="A644" t="s">
        <v>2070</v>
      </c>
      <c r="B644" s="5">
        <v>45523</v>
      </c>
      <c r="C644" s="5" t="str">
        <f>TEXT(Greenleaf[[#This Row],[Order Date]],"MMM")</f>
        <v>Aug</v>
      </c>
      <c r="D644" s="5" t="str">
        <f>TEXT(Greenleaf[[#This Row],[Order Date]],"YYYY")</f>
        <v>2024</v>
      </c>
      <c r="E644" t="s">
        <v>2461</v>
      </c>
      <c r="F644" s="7" t="s">
        <v>1011</v>
      </c>
      <c r="G644" s="9">
        <v>6</v>
      </c>
      <c r="H644" s="11">
        <v>12</v>
      </c>
      <c r="I644" s="13">
        <v>4.7300000000000004</v>
      </c>
      <c r="J644" t="s">
        <v>1207</v>
      </c>
      <c r="K644" t="s">
        <v>2575</v>
      </c>
      <c r="L644" s="7" t="s">
        <v>1416</v>
      </c>
      <c r="M644" s="7" t="s">
        <v>1421</v>
      </c>
      <c r="N644" s="14">
        <f>Greenleaf[[#This Row],[Unit Price]]*Greenleaf[[#This Row],[Quantity Sold]]</f>
        <v>72</v>
      </c>
      <c r="O644" s="13">
        <f>Greenleaf[[#This Row],[Unit Cost]]*Greenleaf[[#This Row],[Quantity Sold]]</f>
        <v>28.380000000000003</v>
      </c>
      <c r="P644" s="13">
        <f>Greenleaf[[#This Row],[ Unit  price per quantity]]-Greenleaf[[#This Row],[ Unit cost per quantity]]</f>
        <v>43.62</v>
      </c>
    </row>
    <row r="645" spans="1:16" x14ac:dyDescent="0.3">
      <c r="A645" t="s">
        <v>2071</v>
      </c>
      <c r="B645" s="5">
        <v>45523</v>
      </c>
      <c r="C645" s="5" t="str">
        <f>TEXT(Greenleaf[[#This Row],[Order Date]],"MMM")</f>
        <v>Aug</v>
      </c>
      <c r="D645" s="5" t="str">
        <f>TEXT(Greenleaf[[#This Row],[Order Date]],"YYYY")</f>
        <v>2024</v>
      </c>
      <c r="E645" t="s">
        <v>2463</v>
      </c>
      <c r="F645" s="7" t="s">
        <v>1014</v>
      </c>
      <c r="G645" s="9">
        <v>6</v>
      </c>
      <c r="H645" s="11">
        <v>15</v>
      </c>
      <c r="I645" s="13">
        <v>3.74</v>
      </c>
      <c r="J645" t="s">
        <v>1087</v>
      </c>
      <c r="K645" t="s">
        <v>2521</v>
      </c>
      <c r="L645" s="7" t="s">
        <v>1415</v>
      </c>
      <c r="M645" s="7" t="s">
        <v>1424</v>
      </c>
      <c r="N645" s="14">
        <f>Greenleaf[[#This Row],[Unit Price]]*Greenleaf[[#This Row],[Quantity Sold]]</f>
        <v>90</v>
      </c>
      <c r="O645" s="13">
        <f>Greenleaf[[#This Row],[Unit Cost]]*Greenleaf[[#This Row],[Quantity Sold]]</f>
        <v>22.44</v>
      </c>
      <c r="P645" s="13">
        <f>Greenleaf[[#This Row],[ Unit  price per quantity]]-Greenleaf[[#This Row],[ Unit cost per quantity]]</f>
        <v>67.56</v>
      </c>
    </row>
    <row r="646" spans="1:16" x14ac:dyDescent="0.3">
      <c r="A646" t="s">
        <v>2072</v>
      </c>
      <c r="B646" s="5">
        <v>45523</v>
      </c>
      <c r="C646" s="5" t="str">
        <f>TEXT(Greenleaf[[#This Row],[Order Date]],"MMM")</f>
        <v>Aug</v>
      </c>
      <c r="D646" s="5" t="str">
        <f>TEXT(Greenleaf[[#This Row],[Order Date]],"YYYY")</f>
        <v>2024</v>
      </c>
      <c r="E646" t="s">
        <v>2462</v>
      </c>
      <c r="F646" s="7" t="s">
        <v>1013</v>
      </c>
      <c r="G646" s="9">
        <v>10</v>
      </c>
      <c r="H646" s="11">
        <v>25</v>
      </c>
      <c r="I646" s="13">
        <v>6.58</v>
      </c>
      <c r="J646" t="s">
        <v>1208</v>
      </c>
      <c r="K646" t="s">
        <v>2486</v>
      </c>
      <c r="L646" s="7" t="s">
        <v>1416</v>
      </c>
      <c r="M646" s="7" t="s">
        <v>1423</v>
      </c>
      <c r="N646" s="14">
        <f>Greenleaf[[#This Row],[Unit Price]]*Greenleaf[[#This Row],[Quantity Sold]]</f>
        <v>250</v>
      </c>
      <c r="O646" s="13">
        <f>Greenleaf[[#This Row],[Unit Cost]]*Greenleaf[[#This Row],[Quantity Sold]]</f>
        <v>65.8</v>
      </c>
      <c r="P646" s="13">
        <f>Greenleaf[[#This Row],[ Unit  price per quantity]]-Greenleaf[[#This Row],[ Unit cost per quantity]]</f>
        <v>184.2</v>
      </c>
    </row>
    <row r="647" spans="1:16" x14ac:dyDescent="0.3">
      <c r="A647" t="s">
        <v>2073</v>
      </c>
      <c r="B647" s="5">
        <v>45524</v>
      </c>
      <c r="C647" s="5" t="str">
        <f>TEXT(Greenleaf[[#This Row],[Order Date]],"MMM")</f>
        <v>Aug</v>
      </c>
      <c r="D647" s="5" t="str">
        <f>TEXT(Greenleaf[[#This Row],[Order Date]],"YYYY")</f>
        <v>2024</v>
      </c>
      <c r="E647" t="s">
        <v>2463</v>
      </c>
      <c r="F647" s="7" t="s">
        <v>1014</v>
      </c>
      <c r="G647" s="9">
        <v>2</v>
      </c>
      <c r="H647" s="11">
        <v>15</v>
      </c>
      <c r="I647" s="13">
        <v>5.88</v>
      </c>
      <c r="J647" t="s">
        <v>1073</v>
      </c>
      <c r="K647" t="s">
        <v>2562</v>
      </c>
      <c r="L647" s="7" t="s">
        <v>1414</v>
      </c>
      <c r="M647" s="7" t="s">
        <v>1425</v>
      </c>
      <c r="N647" s="14">
        <f>Greenleaf[[#This Row],[Unit Price]]*Greenleaf[[#This Row],[Quantity Sold]]</f>
        <v>30</v>
      </c>
      <c r="O647" s="13">
        <f>Greenleaf[[#This Row],[Unit Cost]]*Greenleaf[[#This Row],[Quantity Sold]]</f>
        <v>11.76</v>
      </c>
      <c r="P647" s="13">
        <f>Greenleaf[[#This Row],[ Unit  price per quantity]]-Greenleaf[[#This Row],[ Unit cost per quantity]]</f>
        <v>18.240000000000002</v>
      </c>
    </row>
    <row r="648" spans="1:16" x14ac:dyDescent="0.3">
      <c r="A648" t="s">
        <v>2074</v>
      </c>
      <c r="B648" s="5">
        <v>45524</v>
      </c>
      <c r="C648" s="5" t="str">
        <f>TEXT(Greenleaf[[#This Row],[Order Date]],"MMM")</f>
        <v>Aug</v>
      </c>
      <c r="D648" s="5" t="str">
        <f>TEXT(Greenleaf[[#This Row],[Order Date]],"YYYY")</f>
        <v>2024</v>
      </c>
      <c r="E648" t="s">
        <v>2464</v>
      </c>
      <c r="F648" s="7" t="s">
        <v>1012</v>
      </c>
      <c r="G648" s="9">
        <v>2</v>
      </c>
      <c r="H648" s="11">
        <v>40</v>
      </c>
      <c r="I648" s="13">
        <v>14.55</v>
      </c>
      <c r="J648" t="s">
        <v>1093</v>
      </c>
      <c r="K648" t="s">
        <v>2527</v>
      </c>
      <c r="L648" s="7" t="s">
        <v>1416</v>
      </c>
      <c r="M648" s="7" t="s">
        <v>1424</v>
      </c>
      <c r="N648" s="14">
        <f>Greenleaf[[#This Row],[Unit Price]]*Greenleaf[[#This Row],[Quantity Sold]]</f>
        <v>80</v>
      </c>
      <c r="O648" s="13">
        <f>Greenleaf[[#This Row],[Unit Cost]]*Greenleaf[[#This Row],[Quantity Sold]]</f>
        <v>29.1</v>
      </c>
      <c r="P648" s="13">
        <f>Greenleaf[[#This Row],[ Unit  price per quantity]]-Greenleaf[[#This Row],[ Unit cost per quantity]]</f>
        <v>50.9</v>
      </c>
    </row>
    <row r="649" spans="1:16" x14ac:dyDescent="0.3">
      <c r="A649" t="s">
        <v>2075</v>
      </c>
      <c r="B649" s="5">
        <v>45524</v>
      </c>
      <c r="C649" s="5" t="str">
        <f>TEXT(Greenleaf[[#This Row],[Order Date]],"MMM")</f>
        <v>Aug</v>
      </c>
      <c r="D649" s="5" t="str">
        <f>TEXT(Greenleaf[[#This Row],[Order Date]],"YYYY")</f>
        <v>2024</v>
      </c>
      <c r="E649" t="s">
        <v>2460</v>
      </c>
      <c r="F649" s="7" t="s">
        <v>1015</v>
      </c>
      <c r="G649" s="9">
        <v>3</v>
      </c>
      <c r="H649" s="11">
        <v>10</v>
      </c>
      <c r="I649" s="13">
        <v>2.33</v>
      </c>
      <c r="J649" t="s">
        <v>1069</v>
      </c>
      <c r="K649" t="s">
        <v>2471</v>
      </c>
      <c r="L649" s="7" t="s">
        <v>1416</v>
      </c>
      <c r="M649" s="7" t="s">
        <v>1421</v>
      </c>
      <c r="N649" s="14">
        <f>Greenleaf[[#This Row],[Unit Price]]*Greenleaf[[#This Row],[Quantity Sold]]</f>
        <v>30</v>
      </c>
      <c r="O649" s="13">
        <f>Greenleaf[[#This Row],[Unit Cost]]*Greenleaf[[#This Row],[Quantity Sold]]</f>
        <v>6.99</v>
      </c>
      <c r="P649" s="13">
        <f>Greenleaf[[#This Row],[ Unit  price per quantity]]-Greenleaf[[#This Row],[ Unit cost per quantity]]</f>
        <v>23.009999999999998</v>
      </c>
    </row>
    <row r="650" spans="1:16" x14ac:dyDescent="0.3">
      <c r="A650" t="s">
        <v>2076</v>
      </c>
      <c r="B650" s="5">
        <v>45524</v>
      </c>
      <c r="C650" s="5" t="str">
        <f>TEXT(Greenleaf[[#This Row],[Order Date]],"MMM")</f>
        <v>Aug</v>
      </c>
      <c r="D650" s="5" t="str">
        <f>TEXT(Greenleaf[[#This Row],[Order Date]],"YYYY")</f>
        <v>2024</v>
      </c>
      <c r="E650" t="s">
        <v>2463</v>
      </c>
      <c r="F650" s="7" t="s">
        <v>1014</v>
      </c>
      <c r="G650" s="9">
        <v>1</v>
      </c>
      <c r="H650" s="11">
        <v>15</v>
      </c>
      <c r="I650" s="13">
        <v>4.93</v>
      </c>
      <c r="J650" t="s">
        <v>1193</v>
      </c>
      <c r="K650" t="s">
        <v>2478</v>
      </c>
      <c r="L650" s="7" t="s">
        <v>1414</v>
      </c>
      <c r="M650" s="7" t="s">
        <v>1420</v>
      </c>
      <c r="N650" s="14">
        <f>Greenleaf[[#This Row],[Unit Price]]*Greenleaf[[#This Row],[Quantity Sold]]</f>
        <v>15</v>
      </c>
      <c r="O650" s="13">
        <f>Greenleaf[[#This Row],[Unit Cost]]*Greenleaf[[#This Row],[Quantity Sold]]</f>
        <v>4.93</v>
      </c>
      <c r="P650" s="13">
        <f>Greenleaf[[#This Row],[ Unit  price per quantity]]-Greenleaf[[#This Row],[ Unit cost per quantity]]</f>
        <v>10.07</v>
      </c>
    </row>
    <row r="651" spans="1:16" x14ac:dyDescent="0.3">
      <c r="A651" t="s">
        <v>2077</v>
      </c>
      <c r="B651" s="5">
        <v>45524</v>
      </c>
      <c r="C651" s="5" t="str">
        <f>TEXT(Greenleaf[[#This Row],[Order Date]],"MMM")</f>
        <v>Aug</v>
      </c>
      <c r="D651" s="5" t="str">
        <f>TEXT(Greenleaf[[#This Row],[Order Date]],"YYYY")</f>
        <v>2024</v>
      </c>
      <c r="E651" t="s">
        <v>2460</v>
      </c>
      <c r="F651" s="7" t="s">
        <v>1015</v>
      </c>
      <c r="G651" s="9">
        <v>2</v>
      </c>
      <c r="H651" s="11">
        <v>10</v>
      </c>
      <c r="I651" s="13">
        <v>3.11</v>
      </c>
      <c r="J651" t="s">
        <v>1174</v>
      </c>
      <c r="K651" t="s">
        <v>2586</v>
      </c>
      <c r="L651" s="7" t="s">
        <v>1414</v>
      </c>
      <c r="M651" s="7" t="s">
        <v>1422</v>
      </c>
      <c r="N651" s="14">
        <f>Greenleaf[[#This Row],[Unit Price]]*Greenleaf[[#This Row],[Quantity Sold]]</f>
        <v>20</v>
      </c>
      <c r="O651" s="13">
        <f>Greenleaf[[#This Row],[Unit Cost]]*Greenleaf[[#This Row],[Quantity Sold]]</f>
        <v>6.22</v>
      </c>
      <c r="P651" s="13">
        <f>Greenleaf[[#This Row],[ Unit  price per quantity]]-Greenleaf[[#This Row],[ Unit cost per quantity]]</f>
        <v>13.780000000000001</v>
      </c>
    </row>
    <row r="652" spans="1:16" x14ac:dyDescent="0.3">
      <c r="A652" t="s">
        <v>2078</v>
      </c>
      <c r="B652" s="5">
        <v>45524</v>
      </c>
      <c r="C652" s="5" t="str">
        <f>TEXT(Greenleaf[[#This Row],[Order Date]],"MMM")</f>
        <v>Aug</v>
      </c>
      <c r="D652" s="5" t="str">
        <f>TEXT(Greenleaf[[#This Row],[Order Date]],"YYYY")</f>
        <v>2024</v>
      </c>
      <c r="E652" t="s">
        <v>2463</v>
      </c>
      <c r="F652" s="7" t="s">
        <v>1014</v>
      </c>
      <c r="G652" s="9">
        <v>1</v>
      </c>
      <c r="H652" s="11">
        <v>15</v>
      </c>
      <c r="I652" s="13">
        <v>4.5599999999999996</v>
      </c>
      <c r="J652" t="s">
        <v>1062</v>
      </c>
      <c r="K652" t="s">
        <v>2541</v>
      </c>
      <c r="L652" s="7" t="s">
        <v>1414</v>
      </c>
      <c r="M652" s="7" t="s">
        <v>1426</v>
      </c>
      <c r="N652" s="14">
        <f>Greenleaf[[#This Row],[Unit Price]]*Greenleaf[[#This Row],[Quantity Sold]]</f>
        <v>15</v>
      </c>
      <c r="O652" s="13">
        <f>Greenleaf[[#This Row],[Unit Cost]]*Greenleaf[[#This Row],[Quantity Sold]]</f>
        <v>4.5599999999999996</v>
      </c>
      <c r="P652" s="13">
        <f>Greenleaf[[#This Row],[ Unit  price per quantity]]-Greenleaf[[#This Row],[ Unit cost per quantity]]</f>
        <v>10.440000000000001</v>
      </c>
    </row>
    <row r="653" spans="1:16" x14ac:dyDescent="0.3">
      <c r="A653" t="s">
        <v>2079</v>
      </c>
      <c r="B653" s="5">
        <v>45524</v>
      </c>
      <c r="C653" s="5" t="str">
        <f>TEXT(Greenleaf[[#This Row],[Order Date]],"MMM")</f>
        <v>Aug</v>
      </c>
      <c r="D653" s="5" t="str">
        <f>TEXT(Greenleaf[[#This Row],[Order Date]],"YYYY")</f>
        <v>2024</v>
      </c>
      <c r="E653" t="s">
        <v>2463</v>
      </c>
      <c r="F653" s="7" t="s">
        <v>1014</v>
      </c>
      <c r="G653" s="9">
        <v>1</v>
      </c>
      <c r="H653" s="11">
        <v>15</v>
      </c>
      <c r="I653" s="13">
        <v>4.25</v>
      </c>
      <c r="J653" t="s">
        <v>1142</v>
      </c>
      <c r="K653" t="s">
        <v>2489</v>
      </c>
      <c r="L653" s="7" t="s">
        <v>1414</v>
      </c>
      <c r="M653" s="7" t="s">
        <v>1422</v>
      </c>
      <c r="N653" s="14">
        <f>Greenleaf[[#This Row],[Unit Price]]*Greenleaf[[#This Row],[Quantity Sold]]</f>
        <v>15</v>
      </c>
      <c r="O653" s="13">
        <f>Greenleaf[[#This Row],[Unit Cost]]*Greenleaf[[#This Row],[Quantity Sold]]</f>
        <v>4.25</v>
      </c>
      <c r="P653" s="13">
        <f>Greenleaf[[#This Row],[ Unit  price per quantity]]-Greenleaf[[#This Row],[ Unit cost per quantity]]</f>
        <v>10.75</v>
      </c>
    </row>
    <row r="654" spans="1:16" x14ac:dyDescent="0.3">
      <c r="A654" t="s">
        <v>2080</v>
      </c>
      <c r="B654" s="5">
        <v>45524</v>
      </c>
      <c r="C654" s="5" t="str">
        <f>TEXT(Greenleaf[[#This Row],[Order Date]],"MMM")</f>
        <v>Aug</v>
      </c>
      <c r="D654" s="5" t="str">
        <f>TEXT(Greenleaf[[#This Row],[Order Date]],"YYYY")</f>
        <v>2024</v>
      </c>
      <c r="E654" t="s">
        <v>2464</v>
      </c>
      <c r="F654" s="7" t="s">
        <v>1012</v>
      </c>
      <c r="G654" s="9">
        <v>3</v>
      </c>
      <c r="H654" s="11">
        <v>40</v>
      </c>
      <c r="I654" s="13">
        <v>15.7</v>
      </c>
      <c r="J654" t="s">
        <v>1136</v>
      </c>
      <c r="K654" t="s">
        <v>2522</v>
      </c>
      <c r="L654" s="7" t="s">
        <v>1416</v>
      </c>
      <c r="M654" s="7" t="s">
        <v>1426</v>
      </c>
      <c r="N654" s="14">
        <f>Greenleaf[[#This Row],[Unit Price]]*Greenleaf[[#This Row],[Quantity Sold]]</f>
        <v>120</v>
      </c>
      <c r="O654" s="13">
        <f>Greenleaf[[#This Row],[Unit Cost]]*Greenleaf[[#This Row],[Quantity Sold]]</f>
        <v>47.099999999999994</v>
      </c>
      <c r="P654" s="13">
        <f>Greenleaf[[#This Row],[ Unit  price per quantity]]-Greenleaf[[#This Row],[ Unit cost per quantity]]</f>
        <v>72.900000000000006</v>
      </c>
    </row>
    <row r="655" spans="1:16" x14ac:dyDescent="0.3">
      <c r="A655" t="s">
        <v>2081</v>
      </c>
      <c r="B655" s="5">
        <v>45525</v>
      </c>
      <c r="C655" s="5" t="str">
        <f>TEXT(Greenleaf[[#This Row],[Order Date]],"MMM")</f>
        <v>Aug</v>
      </c>
      <c r="D655" s="5" t="str">
        <f>TEXT(Greenleaf[[#This Row],[Order Date]],"YYYY")</f>
        <v>2024</v>
      </c>
      <c r="E655" t="s">
        <v>2461</v>
      </c>
      <c r="F655" s="7" t="s">
        <v>1011</v>
      </c>
      <c r="G655" s="9">
        <v>1</v>
      </c>
      <c r="H655" s="11">
        <v>12</v>
      </c>
      <c r="I655" s="13">
        <v>3.08</v>
      </c>
      <c r="J655" t="s">
        <v>1128</v>
      </c>
      <c r="K655" t="s">
        <v>2523</v>
      </c>
      <c r="L655" s="7" t="s">
        <v>1414</v>
      </c>
      <c r="M655" s="7" t="s">
        <v>1419</v>
      </c>
      <c r="N655" s="14">
        <f>Greenleaf[[#This Row],[Unit Price]]*Greenleaf[[#This Row],[Quantity Sold]]</f>
        <v>12</v>
      </c>
      <c r="O655" s="13">
        <f>Greenleaf[[#This Row],[Unit Cost]]*Greenleaf[[#This Row],[Quantity Sold]]</f>
        <v>3.08</v>
      </c>
      <c r="P655" s="13">
        <f>Greenleaf[[#This Row],[ Unit  price per quantity]]-Greenleaf[[#This Row],[ Unit cost per quantity]]</f>
        <v>8.92</v>
      </c>
    </row>
    <row r="656" spans="1:16" x14ac:dyDescent="0.3">
      <c r="A656" t="s">
        <v>2082</v>
      </c>
      <c r="B656" s="5">
        <v>45526</v>
      </c>
      <c r="C656" s="5" t="str">
        <f>TEXT(Greenleaf[[#This Row],[Order Date]],"MMM")</f>
        <v>Aug</v>
      </c>
      <c r="D656" s="5" t="str">
        <f>TEXT(Greenleaf[[#This Row],[Order Date]],"YYYY")</f>
        <v>2024</v>
      </c>
      <c r="E656" t="s">
        <v>2464</v>
      </c>
      <c r="F656" s="7" t="s">
        <v>1012</v>
      </c>
      <c r="G656" s="9">
        <v>8</v>
      </c>
      <c r="H656" s="11">
        <v>40</v>
      </c>
      <c r="I656" s="13">
        <v>14.45</v>
      </c>
      <c r="J656" t="s">
        <v>1150</v>
      </c>
      <c r="K656" t="s">
        <v>2529</v>
      </c>
      <c r="L656" s="7" t="s">
        <v>1416</v>
      </c>
      <c r="M656" s="7" t="s">
        <v>1422</v>
      </c>
      <c r="N656" s="14">
        <f>Greenleaf[[#This Row],[Unit Price]]*Greenleaf[[#This Row],[Quantity Sold]]</f>
        <v>320</v>
      </c>
      <c r="O656" s="13">
        <f>Greenleaf[[#This Row],[Unit Cost]]*Greenleaf[[#This Row],[Quantity Sold]]</f>
        <v>115.6</v>
      </c>
      <c r="P656" s="13">
        <f>Greenleaf[[#This Row],[ Unit  price per quantity]]-Greenleaf[[#This Row],[ Unit cost per quantity]]</f>
        <v>204.4</v>
      </c>
    </row>
    <row r="657" spans="1:16" x14ac:dyDescent="0.3">
      <c r="A657" t="s">
        <v>2083</v>
      </c>
      <c r="B657" s="5">
        <v>45526</v>
      </c>
      <c r="C657" s="5" t="str">
        <f>TEXT(Greenleaf[[#This Row],[Order Date]],"MMM")</f>
        <v>Aug</v>
      </c>
      <c r="D657" s="5" t="str">
        <f>TEXT(Greenleaf[[#This Row],[Order Date]],"YYYY")</f>
        <v>2024</v>
      </c>
      <c r="E657" t="s">
        <v>2463</v>
      </c>
      <c r="F657" s="7" t="s">
        <v>1014</v>
      </c>
      <c r="G657" s="9">
        <v>6</v>
      </c>
      <c r="H657" s="11">
        <v>15</v>
      </c>
      <c r="I657" s="13">
        <v>3.14</v>
      </c>
      <c r="J657" t="s">
        <v>1027</v>
      </c>
      <c r="K657" t="s">
        <v>2561</v>
      </c>
      <c r="L657" s="7" t="s">
        <v>1415</v>
      </c>
      <c r="M657" s="7" t="s">
        <v>1421</v>
      </c>
      <c r="N657" s="14">
        <f>Greenleaf[[#This Row],[Unit Price]]*Greenleaf[[#This Row],[Quantity Sold]]</f>
        <v>90</v>
      </c>
      <c r="O657" s="13">
        <f>Greenleaf[[#This Row],[Unit Cost]]*Greenleaf[[#This Row],[Quantity Sold]]</f>
        <v>18.84</v>
      </c>
      <c r="P657" s="13">
        <f>Greenleaf[[#This Row],[ Unit  price per quantity]]-Greenleaf[[#This Row],[ Unit cost per quantity]]</f>
        <v>71.16</v>
      </c>
    </row>
    <row r="658" spans="1:16" x14ac:dyDescent="0.3">
      <c r="A658" t="s">
        <v>2084</v>
      </c>
      <c r="B658" s="5">
        <v>45526</v>
      </c>
      <c r="C658" s="5" t="str">
        <f>TEXT(Greenleaf[[#This Row],[Order Date]],"MMM")</f>
        <v>Aug</v>
      </c>
      <c r="D658" s="5" t="str">
        <f>TEXT(Greenleaf[[#This Row],[Order Date]],"YYYY")</f>
        <v>2024</v>
      </c>
      <c r="E658" t="s">
        <v>2460</v>
      </c>
      <c r="F658" s="7" t="s">
        <v>1015</v>
      </c>
      <c r="G658" s="9">
        <v>2</v>
      </c>
      <c r="H658" s="11">
        <v>10</v>
      </c>
      <c r="I658" s="13">
        <v>3.83</v>
      </c>
      <c r="J658" t="s">
        <v>1026</v>
      </c>
      <c r="K658" t="s">
        <v>2486</v>
      </c>
      <c r="L658" s="7" t="s">
        <v>1414</v>
      </c>
      <c r="M658" s="7" t="s">
        <v>1423</v>
      </c>
      <c r="N658" s="14">
        <f>Greenleaf[[#This Row],[Unit Price]]*Greenleaf[[#This Row],[Quantity Sold]]</f>
        <v>20</v>
      </c>
      <c r="O658" s="13">
        <f>Greenleaf[[#This Row],[Unit Cost]]*Greenleaf[[#This Row],[Quantity Sold]]</f>
        <v>7.66</v>
      </c>
      <c r="P658" s="13">
        <f>Greenleaf[[#This Row],[ Unit  price per quantity]]-Greenleaf[[#This Row],[ Unit cost per quantity]]</f>
        <v>12.34</v>
      </c>
    </row>
    <row r="659" spans="1:16" x14ac:dyDescent="0.3">
      <c r="A659" t="s">
        <v>2085</v>
      </c>
      <c r="B659" s="5">
        <v>45527</v>
      </c>
      <c r="C659" s="5" t="str">
        <f>TEXT(Greenleaf[[#This Row],[Order Date]],"MMM")</f>
        <v>Aug</v>
      </c>
      <c r="D659" s="5" t="str">
        <f>TEXT(Greenleaf[[#This Row],[Order Date]],"YYYY")</f>
        <v>2024</v>
      </c>
      <c r="E659" t="s">
        <v>2464</v>
      </c>
      <c r="F659" s="7" t="s">
        <v>1012</v>
      </c>
      <c r="G659" s="9">
        <v>6</v>
      </c>
      <c r="H659" s="11">
        <v>40</v>
      </c>
      <c r="I659" s="13">
        <v>8.43</v>
      </c>
      <c r="J659" t="s">
        <v>1036</v>
      </c>
      <c r="K659" t="s">
        <v>2544</v>
      </c>
      <c r="L659" s="7" t="s">
        <v>1414</v>
      </c>
      <c r="M659" s="7" t="s">
        <v>1421</v>
      </c>
      <c r="N659" s="14">
        <f>Greenleaf[[#This Row],[Unit Price]]*Greenleaf[[#This Row],[Quantity Sold]]</f>
        <v>240</v>
      </c>
      <c r="O659" s="13">
        <f>Greenleaf[[#This Row],[Unit Cost]]*Greenleaf[[#This Row],[Quantity Sold]]</f>
        <v>50.58</v>
      </c>
      <c r="P659" s="13">
        <f>Greenleaf[[#This Row],[ Unit  price per quantity]]-Greenleaf[[#This Row],[ Unit cost per quantity]]</f>
        <v>189.42000000000002</v>
      </c>
    </row>
    <row r="660" spans="1:16" x14ac:dyDescent="0.3">
      <c r="A660" t="s">
        <v>2086</v>
      </c>
      <c r="B660" s="5">
        <v>45527</v>
      </c>
      <c r="C660" s="5" t="str">
        <f>TEXT(Greenleaf[[#This Row],[Order Date]],"MMM")</f>
        <v>Aug</v>
      </c>
      <c r="D660" s="5" t="str">
        <f>TEXT(Greenleaf[[#This Row],[Order Date]],"YYYY")</f>
        <v>2024</v>
      </c>
      <c r="E660" t="s">
        <v>2462</v>
      </c>
      <c r="F660" s="7" t="s">
        <v>1013</v>
      </c>
      <c r="G660" s="9">
        <v>6</v>
      </c>
      <c r="H660" s="11">
        <v>25</v>
      </c>
      <c r="I660" s="13">
        <v>6.23</v>
      </c>
      <c r="J660" t="s">
        <v>1102</v>
      </c>
      <c r="K660" t="s">
        <v>2564</v>
      </c>
      <c r="L660" s="7" t="s">
        <v>1414</v>
      </c>
      <c r="M660" s="7" t="s">
        <v>1422</v>
      </c>
      <c r="N660" s="14">
        <f>Greenleaf[[#This Row],[Unit Price]]*Greenleaf[[#This Row],[Quantity Sold]]</f>
        <v>150</v>
      </c>
      <c r="O660" s="13">
        <f>Greenleaf[[#This Row],[Unit Cost]]*Greenleaf[[#This Row],[Quantity Sold]]</f>
        <v>37.380000000000003</v>
      </c>
      <c r="P660" s="13">
        <f>Greenleaf[[#This Row],[ Unit  price per quantity]]-Greenleaf[[#This Row],[ Unit cost per quantity]]</f>
        <v>112.62</v>
      </c>
    </row>
    <row r="661" spans="1:16" x14ac:dyDescent="0.3">
      <c r="A661" t="s">
        <v>2087</v>
      </c>
      <c r="B661" s="5">
        <v>45527</v>
      </c>
      <c r="C661" s="5" t="str">
        <f>TEXT(Greenleaf[[#This Row],[Order Date]],"MMM")</f>
        <v>Aug</v>
      </c>
      <c r="D661" s="5" t="str">
        <f>TEXT(Greenleaf[[#This Row],[Order Date]],"YYYY")</f>
        <v>2024</v>
      </c>
      <c r="E661" t="s">
        <v>2461</v>
      </c>
      <c r="F661" s="7" t="s">
        <v>1011</v>
      </c>
      <c r="G661" s="9">
        <v>8</v>
      </c>
      <c r="H661" s="11">
        <v>12</v>
      </c>
      <c r="I661" s="13">
        <v>4.07</v>
      </c>
      <c r="J661" t="s">
        <v>1075</v>
      </c>
      <c r="K661" t="s">
        <v>2505</v>
      </c>
      <c r="L661" s="7" t="s">
        <v>1414</v>
      </c>
      <c r="M661" s="7" t="s">
        <v>1420</v>
      </c>
      <c r="N661" s="14">
        <f>Greenleaf[[#This Row],[Unit Price]]*Greenleaf[[#This Row],[Quantity Sold]]</f>
        <v>96</v>
      </c>
      <c r="O661" s="13">
        <f>Greenleaf[[#This Row],[Unit Cost]]*Greenleaf[[#This Row],[Quantity Sold]]</f>
        <v>32.56</v>
      </c>
      <c r="P661" s="13">
        <f>Greenleaf[[#This Row],[ Unit  price per quantity]]-Greenleaf[[#This Row],[ Unit cost per quantity]]</f>
        <v>63.44</v>
      </c>
    </row>
    <row r="662" spans="1:16" x14ac:dyDescent="0.3">
      <c r="A662" t="s">
        <v>2088</v>
      </c>
      <c r="B662" s="5">
        <v>45527</v>
      </c>
      <c r="C662" s="5" t="str">
        <f>TEXT(Greenleaf[[#This Row],[Order Date]],"MMM")</f>
        <v>Aug</v>
      </c>
      <c r="D662" s="5" t="str">
        <f>TEXT(Greenleaf[[#This Row],[Order Date]],"YYYY")</f>
        <v>2024</v>
      </c>
      <c r="E662" t="s">
        <v>2460</v>
      </c>
      <c r="F662" s="7" t="s">
        <v>1015</v>
      </c>
      <c r="G662" s="9">
        <v>6</v>
      </c>
      <c r="H662" s="11">
        <v>10</v>
      </c>
      <c r="I662" s="13">
        <v>2.44</v>
      </c>
      <c r="J662" t="s">
        <v>1212</v>
      </c>
      <c r="K662" t="s">
        <v>2592</v>
      </c>
      <c r="L662" s="7" t="s">
        <v>1414</v>
      </c>
      <c r="M662" s="7" t="s">
        <v>1422</v>
      </c>
      <c r="N662" s="14">
        <f>Greenleaf[[#This Row],[Unit Price]]*Greenleaf[[#This Row],[Quantity Sold]]</f>
        <v>60</v>
      </c>
      <c r="O662" s="13">
        <f>Greenleaf[[#This Row],[Unit Cost]]*Greenleaf[[#This Row],[Quantity Sold]]</f>
        <v>14.64</v>
      </c>
      <c r="P662" s="13">
        <f>Greenleaf[[#This Row],[ Unit  price per quantity]]-Greenleaf[[#This Row],[ Unit cost per quantity]]</f>
        <v>45.36</v>
      </c>
    </row>
    <row r="663" spans="1:16" x14ac:dyDescent="0.3">
      <c r="A663" t="s">
        <v>2089</v>
      </c>
      <c r="B663" s="5">
        <v>45527</v>
      </c>
      <c r="C663" s="5" t="str">
        <f>TEXT(Greenleaf[[#This Row],[Order Date]],"MMM")</f>
        <v>Aug</v>
      </c>
      <c r="D663" s="5" t="str">
        <f>TEXT(Greenleaf[[#This Row],[Order Date]],"YYYY")</f>
        <v>2024</v>
      </c>
      <c r="E663" t="s">
        <v>2462</v>
      </c>
      <c r="F663" s="7" t="s">
        <v>1013</v>
      </c>
      <c r="G663" s="9">
        <v>1</v>
      </c>
      <c r="H663" s="11">
        <v>25</v>
      </c>
      <c r="I663" s="13">
        <v>6.31</v>
      </c>
      <c r="J663" t="s">
        <v>1155</v>
      </c>
      <c r="K663" t="s">
        <v>2583</v>
      </c>
      <c r="L663" s="7" t="s">
        <v>1414</v>
      </c>
      <c r="M663" s="7" t="s">
        <v>1426</v>
      </c>
      <c r="N663" s="14">
        <f>Greenleaf[[#This Row],[Unit Price]]*Greenleaf[[#This Row],[Quantity Sold]]</f>
        <v>25</v>
      </c>
      <c r="O663" s="13">
        <f>Greenleaf[[#This Row],[Unit Cost]]*Greenleaf[[#This Row],[Quantity Sold]]</f>
        <v>6.31</v>
      </c>
      <c r="P663" s="13">
        <f>Greenleaf[[#This Row],[ Unit  price per quantity]]-Greenleaf[[#This Row],[ Unit cost per quantity]]</f>
        <v>18.690000000000001</v>
      </c>
    </row>
    <row r="664" spans="1:16" x14ac:dyDescent="0.3">
      <c r="A664" t="s">
        <v>2090</v>
      </c>
      <c r="B664" s="5">
        <v>45528</v>
      </c>
      <c r="C664" s="5" t="str">
        <f>TEXT(Greenleaf[[#This Row],[Order Date]],"MMM")</f>
        <v>Aug</v>
      </c>
      <c r="D664" s="5" t="str">
        <f>TEXT(Greenleaf[[#This Row],[Order Date]],"YYYY")</f>
        <v>2024</v>
      </c>
      <c r="E664" t="s">
        <v>2462</v>
      </c>
      <c r="F664" s="7" t="s">
        <v>1013</v>
      </c>
      <c r="G664" s="9">
        <v>5</v>
      </c>
      <c r="H664" s="11">
        <v>25</v>
      </c>
      <c r="I664" s="13">
        <v>7.47</v>
      </c>
      <c r="J664" t="s">
        <v>1040</v>
      </c>
      <c r="K664" t="s">
        <v>2510</v>
      </c>
      <c r="L664" s="7" t="s">
        <v>1414</v>
      </c>
      <c r="M664" s="7" t="s">
        <v>1419</v>
      </c>
      <c r="N664" s="14">
        <f>Greenleaf[[#This Row],[Unit Price]]*Greenleaf[[#This Row],[Quantity Sold]]</f>
        <v>125</v>
      </c>
      <c r="O664" s="13">
        <f>Greenleaf[[#This Row],[Unit Cost]]*Greenleaf[[#This Row],[Quantity Sold]]</f>
        <v>37.35</v>
      </c>
      <c r="P664" s="13">
        <f>Greenleaf[[#This Row],[ Unit  price per quantity]]-Greenleaf[[#This Row],[ Unit cost per quantity]]</f>
        <v>87.65</v>
      </c>
    </row>
    <row r="665" spans="1:16" x14ac:dyDescent="0.3">
      <c r="A665" t="s">
        <v>2091</v>
      </c>
      <c r="B665" s="5">
        <v>45528</v>
      </c>
      <c r="C665" s="5" t="str">
        <f>TEXT(Greenleaf[[#This Row],[Order Date]],"MMM")</f>
        <v>Aug</v>
      </c>
      <c r="D665" s="5" t="str">
        <f>TEXT(Greenleaf[[#This Row],[Order Date]],"YYYY")</f>
        <v>2024</v>
      </c>
      <c r="E665" t="s">
        <v>2463</v>
      </c>
      <c r="F665" s="7" t="s">
        <v>1014</v>
      </c>
      <c r="G665" s="9">
        <v>3</v>
      </c>
      <c r="H665" s="11">
        <v>15</v>
      </c>
      <c r="I665" s="13">
        <v>5.58</v>
      </c>
      <c r="J665" t="s">
        <v>1159</v>
      </c>
      <c r="K665" t="s">
        <v>2480</v>
      </c>
      <c r="L665" s="7" t="s">
        <v>1414</v>
      </c>
      <c r="M665" s="7" t="s">
        <v>1418</v>
      </c>
      <c r="N665" s="14">
        <f>Greenleaf[[#This Row],[Unit Price]]*Greenleaf[[#This Row],[Quantity Sold]]</f>
        <v>45</v>
      </c>
      <c r="O665" s="13">
        <f>Greenleaf[[#This Row],[Unit Cost]]*Greenleaf[[#This Row],[Quantity Sold]]</f>
        <v>16.740000000000002</v>
      </c>
      <c r="P665" s="13">
        <f>Greenleaf[[#This Row],[ Unit  price per quantity]]-Greenleaf[[#This Row],[ Unit cost per quantity]]</f>
        <v>28.259999999999998</v>
      </c>
    </row>
    <row r="666" spans="1:16" x14ac:dyDescent="0.3">
      <c r="A666" t="s">
        <v>2092</v>
      </c>
      <c r="B666" s="5">
        <v>45528</v>
      </c>
      <c r="C666" s="5" t="str">
        <f>TEXT(Greenleaf[[#This Row],[Order Date]],"MMM")</f>
        <v>Aug</v>
      </c>
      <c r="D666" s="5" t="str">
        <f>TEXT(Greenleaf[[#This Row],[Order Date]],"YYYY")</f>
        <v>2024</v>
      </c>
      <c r="E666" t="s">
        <v>2463</v>
      </c>
      <c r="F666" s="7" t="s">
        <v>1014</v>
      </c>
      <c r="G666" s="9">
        <v>9</v>
      </c>
      <c r="H666" s="11">
        <v>15</v>
      </c>
      <c r="I666" s="13">
        <v>3.44</v>
      </c>
      <c r="J666" t="s">
        <v>1110</v>
      </c>
      <c r="K666" t="s">
        <v>2516</v>
      </c>
      <c r="L666" s="7" t="s">
        <v>1414</v>
      </c>
      <c r="M666" s="7" t="s">
        <v>1419</v>
      </c>
      <c r="N666" s="14">
        <f>Greenleaf[[#This Row],[Unit Price]]*Greenleaf[[#This Row],[Quantity Sold]]</f>
        <v>135</v>
      </c>
      <c r="O666" s="13">
        <f>Greenleaf[[#This Row],[Unit Cost]]*Greenleaf[[#This Row],[Quantity Sold]]</f>
        <v>30.96</v>
      </c>
      <c r="P666" s="13">
        <f>Greenleaf[[#This Row],[ Unit  price per quantity]]-Greenleaf[[#This Row],[ Unit cost per quantity]]</f>
        <v>104.03999999999999</v>
      </c>
    </row>
    <row r="667" spans="1:16" x14ac:dyDescent="0.3">
      <c r="A667" t="s">
        <v>2093</v>
      </c>
      <c r="B667" s="5">
        <v>45528</v>
      </c>
      <c r="C667" s="5" t="str">
        <f>TEXT(Greenleaf[[#This Row],[Order Date]],"MMM")</f>
        <v>Aug</v>
      </c>
      <c r="D667" s="5" t="str">
        <f>TEXT(Greenleaf[[#This Row],[Order Date]],"YYYY")</f>
        <v>2024</v>
      </c>
      <c r="E667" t="s">
        <v>2462</v>
      </c>
      <c r="F667" s="7" t="s">
        <v>1013</v>
      </c>
      <c r="G667" s="9">
        <v>8</v>
      </c>
      <c r="H667" s="11">
        <v>25</v>
      </c>
      <c r="I667" s="13">
        <v>9.1300000000000008</v>
      </c>
      <c r="J667" t="s">
        <v>1157</v>
      </c>
      <c r="K667" t="s">
        <v>2491</v>
      </c>
      <c r="L667" s="7" t="s">
        <v>1416</v>
      </c>
      <c r="M667" s="7" t="s">
        <v>1422</v>
      </c>
      <c r="N667" s="14">
        <f>Greenleaf[[#This Row],[Unit Price]]*Greenleaf[[#This Row],[Quantity Sold]]</f>
        <v>200</v>
      </c>
      <c r="O667" s="13">
        <f>Greenleaf[[#This Row],[Unit Cost]]*Greenleaf[[#This Row],[Quantity Sold]]</f>
        <v>73.040000000000006</v>
      </c>
      <c r="P667" s="13">
        <f>Greenleaf[[#This Row],[ Unit  price per quantity]]-Greenleaf[[#This Row],[ Unit cost per quantity]]</f>
        <v>126.96</v>
      </c>
    </row>
    <row r="668" spans="1:16" x14ac:dyDescent="0.3">
      <c r="A668" t="s">
        <v>2094</v>
      </c>
      <c r="B668" s="5">
        <v>45528</v>
      </c>
      <c r="C668" s="5" t="str">
        <f>TEXT(Greenleaf[[#This Row],[Order Date]],"MMM")</f>
        <v>Aug</v>
      </c>
      <c r="D668" s="5" t="str">
        <f>TEXT(Greenleaf[[#This Row],[Order Date]],"YYYY")</f>
        <v>2024</v>
      </c>
      <c r="E668" t="s">
        <v>2461</v>
      </c>
      <c r="F668" s="7" t="s">
        <v>1011</v>
      </c>
      <c r="G668" s="9">
        <v>3</v>
      </c>
      <c r="H668" s="11">
        <v>12</v>
      </c>
      <c r="I668" s="13">
        <v>2.71</v>
      </c>
      <c r="J668" t="s">
        <v>1175</v>
      </c>
      <c r="K668" t="s">
        <v>2518</v>
      </c>
      <c r="L668" s="7" t="s">
        <v>1414</v>
      </c>
      <c r="M668" s="7" t="s">
        <v>1424</v>
      </c>
      <c r="N668" s="14">
        <f>Greenleaf[[#This Row],[Unit Price]]*Greenleaf[[#This Row],[Quantity Sold]]</f>
        <v>36</v>
      </c>
      <c r="O668" s="13">
        <f>Greenleaf[[#This Row],[Unit Cost]]*Greenleaf[[#This Row],[Quantity Sold]]</f>
        <v>8.129999999999999</v>
      </c>
      <c r="P668" s="13">
        <f>Greenleaf[[#This Row],[ Unit  price per quantity]]-Greenleaf[[#This Row],[ Unit cost per quantity]]</f>
        <v>27.87</v>
      </c>
    </row>
    <row r="669" spans="1:16" x14ac:dyDescent="0.3">
      <c r="A669" t="s">
        <v>2095</v>
      </c>
      <c r="B669" s="5">
        <v>45528</v>
      </c>
      <c r="C669" s="5" t="str">
        <f>TEXT(Greenleaf[[#This Row],[Order Date]],"MMM")</f>
        <v>Aug</v>
      </c>
      <c r="D669" s="5" t="str">
        <f>TEXT(Greenleaf[[#This Row],[Order Date]],"YYYY")</f>
        <v>2024</v>
      </c>
      <c r="E669" t="s">
        <v>2463</v>
      </c>
      <c r="F669" s="7" t="s">
        <v>1014</v>
      </c>
      <c r="G669" s="9">
        <v>5</v>
      </c>
      <c r="H669" s="11">
        <v>15</v>
      </c>
      <c r="I669" s="13">
        <v>3.09</v>
      </c>
      <c r="J669" t="s">
        <v>1143</v>
      </c>
      <c r="K669" t="s">
        <v>2537</v>
      </c>
      <c r="L669" s="7" t="s">
        <v>1414</v>
      </c>
      <c r="M669" s="7" t="s">
        <v>1418</v>
      </c>
      <c r="N669" s="14">
        <f>Greenleaf[[#This Row],[Unit Price]]*Greenleaf[[#This Row],[Quantity Sold]]</f>
        <v>75</v>
      </c>
      <c r="O669" s="13">
        <f>Greenleaf[[#This Row],[Unit Cost]]*Greenleaf[[#This Row],[Quantity Sold]]</f>
        <v>15.45</v>
      </c>
      <c r="P669" s="13">
        <f>Greenleaf[[#This Row],[ Unit  price per quantity]]-Greenleaf[[#This Row],[ Unit cost per quantity]]</f>
        <v>59.55</v>
      </c>
    </row>
    <row r="670" spans="1:16" x14ac:dyDescent="0.3">
      <c r="A670" t="s">
        <v>2096</v>
      </c>
      <c r="B670" s="5">
        <v>45529</v>
      </c>
      <c r="C670" s="5" t="str">
        <f>TEXT(Greenleaf[[#This Row],[Order Date]],"MMM")</f>
        <v>Aug</v>
      </c>
      <c r="D670" s="5" t="str">
        <f>TEXT(Greenleaf[[#This Row],[Order Date]],"YYYY")</f>
        <v>2024</v>
      </c>
      <c r="E670" t="s">
        <v>2460</v>
      </c>
      <c r="F670" s="7" t="s">
        <v>1015</v>
      </c>
      <c r="G670" s="9">
        <v>2</v>
      </c>
      <c r="H670" s="11">
        <v>10</v>
      </c>
      <c r="I670" s="13">
        <v>3.22</v>
      </c>
      <c r="J670" t="s">
        <v>1078</v>
      </c>
      <c r="K670" t="s">
        <v>2539</v>
      </c>
      <c r="L670" s="7" t="s">
        <v>1414</v>
      </c>
      <c r="M670" s="7" t="s">
        <v>1424</v>
      </c>
      <c r="N670" s="14">
        <f>Greenleaf[[#This Row],[Unit Price]]*Greenleaf[[#This Row],[Quantity Sold]]</f>
        <v>20</v>
      </c>
      <c r="O670" s="13">
        <f>Greenleaf[[#This Row],[Unit Cost]]*Greenleaf[[#This Row],[Quantity Sold]]</f>
        <v>6.44</v>
      </c>
      <c r="P670" s="13">
        <f>Greenleaf[[#This Row],[ Unit  price per quantity]]-Greenleaf[[#This Row],[ Unit cost per quantity]]</f>
        <v>13.559999999999999</v>
      </c>
    </row>
    <row r="671" spans="1:16" x14ac:dyDescent="0.3">
      <c r="A671" t="s">
        <v>2097</v>
      </c>
      <c r="B671" s="5">
        <v>45529</v>
      </c>
      <c r="C671" s="5" t="str">
        <f>TEXT(Greenleaf[[#This Row],[Order Date]],"MMM")</f>
        <v>Aug</v>
      </c>
      <c r="D671" s="5" t="str">
        <f>TEXT(Greenleaf[[#This Row],[Order Date]],"YYYY")</f>
        <v>2024</v>
      </c>
      <c r="E671" t="s">
        <v>2461</v>
      </c>
      <c r="F671" s="7" t="s">
        <v>1011</v>
      </c>
      <c r="G671" s="9">
        <v>1</v>
      </c>
      <c r="H671" s="11">
        <v>12</v>
      </c>
      <c r="I671" s="13">
        <v>2.5099999999999998</v>
      </c>
      <c r="J671" t="s">
        <v>1057</v>
      </c>
      <c r="K671" t="s">
        <v>2528</v>
      </c>
      <c r="L671" s="7" t="s">
        <v>1414</v>
      </c>
      <c r="M671" s="7" t="s">
        <v>1427</v>
      </c>
      <c r="N671" s="14">
        <f>Greenleaf[[#This Row],[Unit Price]]*Greenleaf[[#This Row],[Quantity Sold]]</f>
        <v>12</v>
      </c>
      <c r="O671" s="13">
        <f>Greenleaf[[#This Row],[Unit Cost]]*Greenleaf[[#This Row],[Quantity Sold]]</f>
        <v>2.5099999999999998</v>
      </c>
      <c r="P671" s="13">
        <f>Greenleaf[[#This Row],[ Unit  price per quantity]]-Greenleaf[[#This Row],[ Unit cost per quantity]]</f>
        <v>9.49</v>
      </c>
    </row>
    <row r="672" spans="1:16" x14ac:dyDescent="0.3">
      <c r="A672" t="s">
        <v>2098</v>
      </c>
      <c r="B672" s="5">
        <v>45529</v>
      </c>
      <c r="C672" s="5" t="str">
        <f>TEXT(Greenleaf[[#This Row],[Order Date]],"MMM")</f>
        <v>Aug</v>
      </c>
      <c r="D672" s="5" t="str">
        <f>TEXT(Greenleaf[[#This Row],[Order Date]],"YYYY")</f>
        <v>2024</v>
      </c>
      <c r="E672" t="s">
        <v>2463</v>
      </c>
      <c r="F672" s="7" t="s">
        <v>1014</v>
      </c>
      <c r="G672" s="9">
        <v>2</v>
      </c>
      <c r="H672" s="11">
        <v>15</v>
      </c>
      <c r="I672" s="13">
        <v>3.49</v>
      </c>
      <c r="J672" t="s">
        <v>1126</v>
      </c>
      <c r="K672" t="s">
        <v>2499</v>
      </c>
      <c r="L672" s="7" t="s">
        <v>1414</v>
      </c>
      <c r="M672" s="7" t="s">
        <v>1419</v>
      </c>
      <c r="N672" s="14">
        <f>Greenleaf[[#This Row],[Unit Price]]*Greenleaf[[#This Row],[Quantity Sold]]</f>
        <v>30</v>
      </c>
      <c r="O672" s="13">
        <f>Greenleaf[[#This Row],[Unit Cost]]*Greenleaf[[#This Row],[Quantity Sold]]</f>
        <v>6.98</v>
      </c>
      <c r="P672" s="13">
        <f>Greenleaf[[#This Row],[ Unit  price per quantity]]-Greenleaf[[#This Row],[ Unit cost per quantity]]</f>
        <v>23.02</v>
      </c>
    </row>
    <row r="673" spans="1:16" x14ac:dyDescent="0.3">
      <c r="A673" t="s">
        <v>2099</v>
      </c>
      <c r="B673" s="5">
        <v>45529</v>
      </c>
      <c r="C673" s="5" t="str">
        <f>TEXT(Greenleaf[[#This Row],[Order Date]],"MMM")</f>
        <v>Aug</v>
      </c>
      <c r="D673" s="5" t="str">
        <f>TEXT(Greenleaf[[#This Row],[Order Date]],"YYYY")</f>
        <v>2024</v>
      </c>
      <c r="E673" t="s">
        <v>2463</v>
      </c>
      <c r="F673" s="7" t="s">
        <v>1014</v>
      </c>
      <c r="G673" s="9">
        <v>8</v>
      </c>
      <c r="H673" s="11">
        <v>15</v>
      </c>
      <c r="I673" s="13">
        <v>5.72</v>
      </c>
      <c r="J673" t="s">
        <v>1126</v>
      </c>
      <c r="K673" t="s">
        <v>2499</v>
      </c>
      <c r="L673" s="7" t="s">
        <v>1414</v>
      </c>
      <c r="M673" s="7" t="s">
        <v>1427</v>
      </c>
      <c r="N673" s="14">
        <f>Greenleaf[[#This Row],[Unit Price]]*Greenleaf[[#This Row],[Quantity Sold]]</f>
        <v>120</v>
      </c>
      <c r="O673" s="13">
        <f>Greenleaf[[#This Row],[Unit Cost]]*Greenleaf[[#This Row],[Quantity Sold]]</f>
        <v>45.76</v>
      </c>
      <c r="P673" s="13">
        <f>Greenleaf[[#This Row],[ Unit  price per quantity]]-Greenleaf[[#This Row],[ Unit cost per quantity]]</f>
        <v>74.240000000000009</v>
      </c>
    </row>
    <row r="674" spans="1:16" x14ac:dyDescent="0.3">
      <c r="A674" t="s">
        <v>2100</v>
      </c>
      <c r="B674" s="5">
        <v>45530</v>
      </c>
      <c r="C674" s="5" t="str">
        <f>TEXT(Greenleaf[[#This Row],[Order Date]],"MMM")</f>
        <v>Aug</v>
      </c>
      <c r="D674" s="5" t="str">
        <f>TEXT(Greenleaf[[#This Row],[Order Date]],"YYYY")</f>
        <v>2024</v>
      </c>
      <c r="E674" t="s">
        <v>2464</v>
      </c>
      <c r="F674" s="7" t="s">
        <v>1012</v>
      </c>
      <c r="G674" s="9">
        <v>4</v>
      </c>
      <c r="H674" s="11">
        <v>40</v>
      </c>
      <c r="I674" s="13">
        <v>15.33</v>
      </c>
      <c r="J674" t="s">
        <v>1186</v>
      </c>
      <c r="K674" t="s">
        <v>2477</v>
      </c>
      <c r="L674" s="7" t="s">
        <v>1416</v>
      </c>
      <c r="M674" s="7" t="s">
        <v>1426</v>
      </c>
      <c r="N674" s="14">
        <f>Greenleaf[[#This Row],[Unit Price]]*Greenleaf[[#This Row],[Quantity Sold]]</f>
        <v>160</v>
      </c>
      <c r="O674" s="13">
        <f>Greenleaf[[#This Row],[Unit Cost]]*Greenleaf[[#This Row],[Quantity Sold]]</f>
        <v>61.32</v>
      </c>
      <c r="P674" s="13">
        <f>Greenleaf[[#This Row],[ Unit  price per quantity]]-Greenleaf[[#This Row],[ Unit cost per quantity]]</f>
        <v>98.68</v>
      </c>
    </row>
    <row r="675" spans="1:16" x14ac:dyDescent="0.3">
      <c r="A675" t="s">
        <v>2101</v>
      </c>
      <c r="B675" s="5">
        <v>45531</v>
      </c>
      <c r="C675" s="5" t="str">
        <f>TEXT(Greenleaf[[#This Row],[Order Date]],"MMM")</f>
        <v>Aug</v>
      </c>
      <c r="D675" s="5" t="str">
        <f>TEXT(Greenleaf[[#This Row],[Order Date]],"YYYY")</f>
        <v>2024</v>
      </c>
      <c r="E675" t="s">
        <v>2464</v>
      </c>
      <c r="F675" s="7" t="s">
        <v>1012</v>
      </c>
      <c r="G675" s="9">
        <v>4</v>
      </c>
      <c r="H675" s="11">
        <v>40</v>
      </c>
      <c r="I675" s="13">
        <v>11.38</v>
      </c>
      <c r="J675" t="s">
        <v>1139</v>
      </c>
      <c r="K675" t="s">
        <v>2479</v>
      </c>
      <c r="L675" s="7" t="s">
        <v>1416</v>
      </c>
      <c r="M675" s="7" t="s">
        <v>1420</v>
      </c>
      <c r="N675" s="14">
        <f>Greenleaf[[#This Row],[Unit Price]]*Greenleaf[[#This Row],[Quantity Sold]]</f>
        <v>160</v>
      </c>
      <c r="O675" s="13">
        <f>Greenleaf[[#This Row],[Unit Cost]]*Greenleaf[[#This Row],[Quantity Sold]]</f>
        <v>45.52</v>
      </c>
      <c r="P675" s="13">
        <f>Greenleaf[[#This Row],[ Unit  price per quantity]]-Greenleaf[[#This Row],[ Unit cost per quantity]]</f>
        <v>114.47999999999999</v>
      </c>
    </row>
    <row r="676" spans="1:16" x14ac:dyDescent="0.3">
      <c r="A676" t="s">
        <v>2102</v>
      </c>
      <c r="B676" s="5">
        <v>45532</v>
      </c>
      <c r="C676" s="5" t="str">
        <f>TEXT(Greenleaf[[#This Row],[Order Date]],"MMM")</f>
        <v>Aug</v>
      </c>
      <c r="D676" s="5" t="str">
        <f>TEXT(Greenleaf[[#This Row],[Order Date]],"YYYY")</f>
        <v>2024</v>
      </c>
      <c r="E676" t="s">
        <v>2462</v>
      </c>
      <c r="F676" s="7" t="s">
        <v>1013</v>
      </c>
      <c r="G676" s="9">
        <v>10</v>
      </c>
      <c r="H676" s="11">
        <v>25</v>
      </c>
      <c r="I676" s="13">
        <v>6.25</v>
      </c>
      <c r="J676" t="s">
        <v>1155</v>
      </c>
      <c r="K676" t="s">
        <v>2583</v>
      </c>
      <c r="L676" s="7" t="s">
        <v>1414</v>
      </c>
      <c r="M676" s="7" t="s">
        <v>1425</v>
      </c>
      <c r="N676" s="14">
        <f>Greenleaf[[#This Row],[Unit Price]]*Greenleaf[[#This Row],[Quantity Sold]]</f>
        <v>250</v>
      </c>
      <c r="O676" s="13">
        <f>Greenleaf[[#This Row],[Unit Cost]]*Greenleaf[[#This Row],[Quantity Sold]]</f>
        <v>62.5</v>
      </c>
      <c r="P676" s="13">
        <f>Greenleaf[[#This Row],[ Unit  price per quantity]]-Greenleaf[[#This Row],[ Unit cost per quantity]]</f>
        <v>187.5</v>
      </c>
    </row>
    <row r="677" spans="1:16" x14ac:dyDescent="0.3">
      <c r="A677" t="s">
        <v>2103</v>
      </c>
      <c r="B677" s="5">
        <v>45532</v>
      </c>
      <c r="C677" s="5" t="str">
        <f>TEXT(Greenleaf[[#This Row],[Order Date]],"MMM")</f>
        <v>Aug</v>
      </c>
      <c r="D677" s="5" t="str">
        <f>TEXT(Greenleaf[[#This Row],[Order Date]],"YYYY")</f>
        <v>2024</v>
      </c>
      <c r="E677" t="s">
        <v>2464</v>
      </c>
      <c r="F677" s="7" t="s">
        <v>1012</v>
      </c>
      <c r="G677" s="9">
        <v>5</v>
      </c>
      <c r="H677" s="11">
        <v>40</v>
      </c>
      <c r="I677" s="13">
        <v>8.4600000000000009</v>
      </c>
      <c r="J677" t="s">
        <v>1081</v>
      </c>
      <c r="K677" t="s">
        <v>2541</v>
      </c>
      <c r="L677" s="7" t="s">
        <v>1416</v>
      </c>
      <c r="M677" s="7" t="s">
        <v>1419</v>
      </c>
      <c r="N677" s="14">
        <f>Greenleaf[[#This Row],[Unit Price]]*Greenleaf[[#This Row],[Quantity Sold]]</f>
        <v>200</v>
      </c>
      <c r="O677" s="13">
        <f>Greenleaf[[#This Row],[Unit Cost]]*Greenleaf[[#This Row],[Quantity Sold]]</f>
        <v>42.300000000000004</v>
      </c>
      <c r="P677" s="13">
        <f>Greenleaf[[#This Row],[ Unit  price per quantity]]-Greenleaf[[#This Row],[ Unit cost per quantity]]</f>
        <v>157.69999999999999</v>
      </c>
    </row>
    <row r="678" spans="1:16" x14ac:dyDescent="0.3">
      <c r="A678" t="s">
        <v>2104</v>
      </c>
      <c r="B678" s="5">
        <v>45532</v>
      </c>
      <c r="C678" s="5" t="str">
        <f>TEXT(Greenleaf[[#This Row],[Order Date]],"MMM")</f>
        <v>Aug</v>
      </c>
      <c r="D678" s="5" t="str">
        <f>TEXT(Greenleaf[[#This Row],[Order Date]],"YYYY")</f>
        <v>2024</v>
      </c>
      <c r="E678" t="s">
        <v>2463</v>
      </c>
      <c r="F678" s="7" t="s">
        <v>1014</v>
      </c>
      <c r="G678" s="9">
        <v>2</v>
      </c>
      <c r="H678" s="11">
        <v>15</v>
      </c>
      <c r="I678" s="13">
        <v>5.69</v>
      </c>
      <c r="J678" t="s">
        <v>1140</v>
      </c>
      <c r="K678" t="s">
        <v>2545</v>
      </c>
      <c r="L678" s="7" t="s">
        <v>1414</v>
      </c>
      <c r="M678" s="7" t="s">
        <v>1419</v>
      </c>
      <c r="N678" s="14">
        <f>Greenleaf[[#This Row],[Unit Price]]*Greenleaf[[#This Row],[Quantity Sold]]</f>
        <v>30</v>
      </c>
      <c r="O678" s="13">
        <f>Greenleaf[[#This Row],[Unit Cost]]*Greenleaf[[#This Row],[Quantity Sold]]</f>
        <v>11.38</v>
      </c>
      <c r="P678" s="13">
        <f>Greenleaf[[#This Row],[ Unit  price per quantity]]-Greenleaf[[#This Row],[ Unit cost per quantity]]</f>
        <v>18.619999999999997</v>
      </c>
    </row>
    <row r="679" spans="1:16" x14ac:dyDescent="0.3">
      <c r="A679" t="s">
        <v>2105</v>
      </c>
      <c r="B679" s="5">
        <v>45532</v>
      </c>
      <c r="C679" s="5" t="str">
        <f>TEXT(Greenleaf[[#This Row],[Order Date]],"MMM")</f>
        <v>Aug</v>
      </c>
      <c r="D679" s="5" t="str">
        <f>TEXT(Greenleaf[[#This Row],[Order Date]],"YYYY")</f>
        <v>2024</v>
      </c>
      <c r="E679" t="s">
        <v>2462</v>
      </c>
      <c r="F679" s="7" t="s">
        <v>1013</v>
      </c>
      <c r="G679" s="9">
        <v>7</v>
      </c>
      <c r="H679" s="11">
        <v>25</v>
      </c>
      <c r="I679" s="13">
        <v>9</v>
      </c>
      <c r="J679" t="s">
        <v>1185</v>
      </c>
      <c r="K679" t="s">
        <v>2489</v>
      </c>
      <c r="L679" s="7" t="s">
        <v>1417</v>
      </c>
      <c r="M679" s="7" t="s">
        <v>1418</v>
      </c>
      <c r="N679" s="14">
        <f>Greenleaf[[#This Row],[Unit Price]]*Greenleaf[[#This Row],[Quantity Sold]]</f>
        <v>175</v>
      </c>
      <c r="O679" s="13">
        <f>Greenleaf[[#This Row],[Unit Cost]]*Greenleaf[[#This Row],[Quantity Sold]]</f>
        <v>63</v>
      </c>
      <c r="P679" s="13">
        <f>Greenleaf[[#This Row],[ Unit  price per quantity]]-Greenleaf[[#This Row],[ Unit cost per quantity]]</f>
        <v>112</v>
      </c>
    </row>
    <row r="680" spans="1:16" x14ac:dyDescent="0.3">
      <c r="A680" t="s">
        <v>2106</v>
      </c>
      <c r="B680" s="5">
        <v>45532</v>
      </c>
      <c r="C680" s="5" t="str">
        <f>TEXT(Greenleaf[[#This Row],[Order Date]],"MMM")</f>
        <v>Aug</v>
      </c>
      <c r="D680" s="5" t="str">
        <f>TEXT(Greenleaf[[#This Row],[Order Date]],"YYYY")</f>
        <v>2024</v>
      </c>
      <c r="E680" t="s">
        <v>2464</v>
      </c>
      <c r="F680" s="7" t="s">
        <v>1012</v>
      </c>
      <c r="G680" s="9">
        <v>3</v>
      </c>
      <c r="H680" s="11">
        <v>40</v>
      </c>
      <c r="I680" s="13">
        <v>10.23</v>
      </c>
      <c r="J680" t="s">
        <v>1042</v>
      </c>
      <c r="K680" t="s">
        <v>2544</v>
      </c>
      <c r="L680" s="7" t="s">
        <v>1416</v>
      </c>
      <c r="M680" s="7" t="s">
        <v>1425</v>
      </c>
      <c r="N680" s="14">
        <f>Greenleaf[[#This Row],[Unit Price]]*Greenleaf[[#This Row],[Quantity Sold]]</f>
        <v>120</v>
      </c>
      <c r="O680" s="13">
        <f>Greenleaf[[#This Row],[Unit Cost]]*Greenleaf[[#This Row],[Quantity Sold]]</f>
        <v>30.69</v>
      </c>
      <c r="P680" s="13">
        <f>Greenleaf[[#This Row],[ Unit  price per quantity]]-Greenleaf[[#This Row],[ Unit cost per quantity]]</f>
        <v>89.31</v>
      </c>
    </row>
    <row r="681" spans="1:16" x14ac:dyDescent="0.3">
      <c r="A681" t="s">
        <v>2107</v>
      </c>
      <c r="B681" s="5">
        <v>45533</v>
      </c>
      <c r="C681" s="5" t="str">
        <f>TEXT(Greenleaf[[#This Row],[Order Date]],"MMM")</f>
        <v>Aug</v>
      </c>
      <c r="D681" s="5" t="str">
        <f>TEXT(Greenleaf[[#This Row],[Order Date]],"YYYY")</f>
        <v>2024</v>
      </c>
      <c r="E681" t="s">
        <v>2463</v>
      </c>
      <c r="F681" s="7" t="s">
        <v>1014</v>
      </c>
      <c r="G681" s="9">
        <v>9</v>
      </c>
      <c r="H681" s="11">
        <v>15</v>
      </c>
      <c r="I681" s="13">
        <v>4.82</v>
      </c>
      <c r="J681" t="s">
        <v>1113</v>
      </c>
      <c r="K681" t="s">
        <v>2540</v>
      </c>
      <c r="L681" s="7" t="s">
        <v>1416</v>
      </c>
      <c r="M681" s="7" t="s">
        <v>1423</v>
      </c>
      <c r="N681" s="14">
        <f>Greenleaf[[#This Row],[Unit Price]]*Greenleaf[[#This Row],[Quantity Sold]]</f>
        <v>135</v>
      </c>
      <c r="O681" s="13">
        <f>Greenleaf[[#This Row],[Unit Cost]]*Greenleaf[[#This Row],[Quantity Sold]]</f>
        <v>43.38</v>
      </c>
      <c r="P681" s="13">
        <f>Greenleaf[[#This Row],[ Unit  price per quantity]]-Greenleaf[[#This Row],[ Unit cost per quantity]]</f>
        <v>91.62</v>
      </c>
    </row>
    <row r="682" spans="1:16" x14ac:dyDescent="0.3">
      <c r="A682" t="s">
        <v>2108</v>
      </c>
      <c r="B682" s="5">
        <v>45534</v>
      </c>
      <c r="C682" s="5" t="str">
        <f>TEXT(Greenleaf[[#This Row],[Order Date]],"MMM")</f>
        <v>Aug</v>
      </c>
      <c r="D682" s="5" t="str">
        <f>TEXT(Greenleaf[[#This Row],[Order Date]],"YYYY")</f>
        <v>2024</v>
      </c>
      <c r="E682" t="s">
        <v>2460</v>
      </c>
      <c r="F682" s="7" t="s">
        <v>1015</v>
      </c>
      <c r="G682" s="9">
        <v>2</v>
      </c>
      <c r="H682" s="11">
        <v>10</v>
      </c>
      <c r="I682" s="13">
        <v>2.09</v>
      </c>
      <c r="J682" t="s">
        <v>1038</v>
      </c>
      <c r="K682" t="s">
        <v>2572</v>
      </c>
      <c r="L682" s="7" t="s">
        <v>1414</v>
      </c>
      <c r="M682" s="7" t="s">
        <v>1424</v>
      </c>
      <c r="N682" s="14">
        <f>Greenleaf[[#This Row],[Unit Price]]*Greenleaf[[#This Row],[Quantity Sold]]</f>
        <v>20</v>
      </c>
      <c r="O682" s="13">
        <f>Greenleaf[[#This Row],[Unit Cost]]*Greenleaf[[#This Row],[Quantity Sold]]</f>
        <v>4.18</v>
      </c>
      <c r="P682" s="13">
        <f>Greenleaf[[#This Row],[ Unit  price per quantity]]-Greenleaf[[#This Row],[ Unit cost per quantity]]</f>
        <v>15.82</v>
      </c>
    </row>
    <row r="683" spans="1:16" x14ac:dyDescent="0.3">
      <c r="A683" t="s">
        <v>2109</v>
      </c>
      <c r="B683" s="5">
        <v>45534</v>
      </c>
      <c r="C683" s="5" t="str">
        <f>TEXT(Greenleaf[[#This Row],[Order Date]],"MMM")</f>
        <v>Aug</v>
      </c>
      <c r="D683" s="5" t="str">
        <f>TEXT(Greenleaf[[#This Row],[Order Date]],"YYYY")</f>
        <v>2024</v>
      </c>
      <c r="E683" t="s">
        <v>2460</v>
      </c>
      <c r="F683" s="7" t="s">
        <v>1015</v>
      </c>
      <c r="G683" s="9">
        <v>4</v>
      </c>
      <c r="H683" s="11">
        <v>10</v>
      </c>
      <c r="I683" s="13">
        <v>3.56</v>
      </c>
      <c r="J683" t="s">
        <v>1071</v>
      </c>
      <c r="K683" t="s">
        <v>2497</v>
      </c>
      <c r="L683" s="7" t="s">
        <v>1414</v>
      </c>
      <c r="M683" s="7" t="s">
        <v>1426</v>
      </c>
      <c r="N683" s="14">
        <f>Greenleaf[[#This Row],[Unit Price]]*Greenleaf[[#This Row],[Quantity Sold]]</f>
        <v>40</v>
      </c>
      <c r="O683" s="13">
        <f>Greenleaf[[#This Row],[Unit Cost]]*Greenleaf[[#This Row],[Quantity Sold]]</f>
        <v>14.24</v>
      </c>
      <c r="P683" s="13">
        <f>Greenleaf[[#This Row],[ Unit  price per quantity]]-Greenleaf[[#This Row],[ Unit cost per quantity]]</f>
        <v>25.759999999999998</v>
      </c>
    </row>
    <row r="684" spans="1:16" x14ac:dyDescent="0.3">
      <c r="A684" t="s">
        <v>2110</v>
      </c>
      <c r="B684" s="5">
        <v>45535</v>
      </c>
      <c r="C684" s="5" t="str">
        <f>TEXT(Greenleaf[[#This Row],[Order Date]],"MMM")</f>
        <v>Aug</v>
      </c>
      <c r="D684" s="5" t="str">
        <f>TEXT(Greenleaf[[#This Row],[Order Date]],"YYYY")</f>
        <v>2024</v>
      </c>
      <c r="E684" t="s">
        <v>2460</v>
      </c>
      <c r="F684" s="7" t="s">
        <v>1015</v>
      </c>
      <c r="G684" s="9">
        <v>3</v>
      </c>
      <c r="H684" s="11">
        <v>10</v>
      </c>
      <c r="I684" s="13">
        <v>3.83</v>
      </c>
      <c r="J684" t="s">
        <v>1053</v>
      </c>
      <c r="K684" t="s">
        <v>2558</v>
      </c>
      <c r="L684" s="7" t="s">
        <v>1414</v>
      </c>
      <c r="M684" s="7" t="s">
        <v>1420</v>
      </c>
      <c r="N684" s="14">
        <f>Greenleaf[[#This Row],[Unit Price]]*Greenleaf[[#This Row],[Quantity Sold]]</f>
        <v>30</v>
      </c>
      <c r="O684" s="13">
        <f>Greenleaf[[#This Row],[Unit Cost]]*Greenleaf[[#This Row],[Quantity Sold]]</f>
        <v>11.49</v>
      </c>
      <c r="P684" s="13">
        <f>Greenleaf[[#This Row],[ Unit  price per quantity]]-Greenleaf[[#This Row],[ Unit cost per quantity]]</f>
        <v>18.509999999999998</v>
      </c>
    </row>
    <row r="685" spans="1:16" x14ac:dyDescent="0.3">
      <c r="A685" t="s">
        <v>2111</v>
      </c>
      <c r="B685" s="5">
        <v>45535</v>
      </c>
      <c r="C685" s="5" t="str">
        <f>TEXT(Greenleaf[[#This Row],[Order Date]],"MMM")</f>
        <v>Aug</v>
      </c>
      <c r="D685" s="5" t="str">
        <f>TEXT(Greenleaf[[#This Row],[Order Date]],"YYYY")</f>
        <v>2024</v>
      </c>
      <c r="E685" t="s">
        <v>2462</v>
      </c>
      <c r="F685" s="7" t="s">
        <v>1013</v>
      </c>
      <c r="G685" s="9">
        <v>5</v>
      </c>
      <c r="H685" s="11">
        <v>25</v>
      </c>
      <c r="I685" s="13">
        <v>7.66</v>
      </c>
      <c r="J685" t="s">
        <v>1021</v>
      </c>
      <c r="K685" t="s">
        <v>2473</v>
      </c>
      <c r="L685" s="7" t="s">
        <v>1416</v>
      </c>
      <c r="M685" s="7" t="s">
        <v>1418</v>
      </c>
      <c r="N685" s="14">
        <f>Greenleaf[[#This Row],[Unit Price]]*Greenleaf[[#This Row],[Quantity Sold]]</f>
        <v>125</v>
      </c>
      <c r="O685" s="13">
        <f>Greenleaf[[#This Row],[Unit Cost]]*Greenleaf[[#This Row],[Quantity Sold]]</f>
        <v>38.299999999999997</v>
      </c>
      <c r="P685" s="13">
        <f>Greenleaf[[#This Row],[ Unit  price per quantity]]-Greenleaf[[#This Row],[ Unit cost per quantity]]</f>
        <v>86.7</v>
      </c>
    </row>
    <row r="686" spans="1:16" x14ac:dyDescent="0.3">
      <c r="A686" t="s">
        <v>2112</v>
      </c>
      <c r="B686" s="5">
        <v>45536</v>
      </c>
      <c r="C686" s="5" t="str">
        <f>TEXT(Greenleaf[[#This Row],[Order Date]],"MMM")</f>
        <v>Sep</v>
      </c>
      <c r="D686" s="5" t="str">
        <f>TEXT(Greenleaf[[#This Row],[Order Date]],"YYYY")</f>
        <v>2024</v>
      </c>
      <c r="E686" t="s">
        <v>2464</v>
      </c>
      <c r="F686" s="7" t="s">
        <v>1012</v>
      </c>
      <c r="G686" s="9">
        <v>8</v>
      </c>
      <c r="H686" s="11">
        <v>40</v>
      </c>
      <c r="I686" s="13">
        <v>12.16</v>
      </c>
      <c r="J686" t="s">
        <v>1171</v>
      </c>
      <c r="K686" t="s">
        <v>2518</v>
      </c>
      <c r="L686" s="7" t="s">
        <v>1417</v>
      </c>
      <c r="M686" s="7" t="s">
        <v>1425</v>
      </c>
      <c r="N686" s="14">
        <f>Greenleaf[[#This Row],[Unit Price]]*Greenleaf[[#This Row],[Quantity Sold]]</f>
        <v>320</v>
      </c>
      <c r="O686" s="13">
        <f>Greenleaf[[#This Row],[Unit Cost]]*Greenleaf[[#This Row],[Quantity Sold]]</f>
        <v>97.28</v>
      </c>
      <c r="P686" s="13">
        <f>Greenleaf[[#This Row],[ Unit  price per quantity]]-Greenleaf[[#This Row],[ Unit cost per quantity]]</f>
        <v>222.72</v>
      </c>
    </row>
    <row r="687" spans="1:16" x14ac:dyDescent="0.3">
      <c r="A687" t="s">
        <v>2113</v>
      </c>
      <c r="B687" s="5">
        <v>45537</v>
      </c>
      <c r="C687" s="5" t="str">
        <f>TEXT(Greenleaf[[#This Row],[Order Date]],"MMM")</f>
        <v>Sep</v>
      </c>
      <c r="D687" s="5" t="str">
        <f>TEXT(Greenleaf[[#This Row],[Order Date]],"YYYY")</f>
        <v>2024</v>
      </c>
      <c r="E687" t="s">
        <v>2461</v>
      </c>
      <c r="F687" s="7" t="s">
        <v>1011</v>
      </c>
      <c r="G687" s="9">
        <v>7</v>
      </c>
      <c r="H687" s="11">
        <v>12</v>
      </c>
      <c r="I687" s="13">
        <v>3.97</v>
      </c>
      <c r="J687" t="s">
        <v>1036</v>
      </c>
      <c r="K687" t="s">
        <v>2544</v>
      </c>
      <c r="L687" s="7" t="s">
        <v>1414</v>
      </c>
      <c r="M687" s="7" t="s">
        <v>1422</v>
      </c>
      <c r="N687" s="14">
        <f>Greenleaf[[#This Row],[Unit Price]]*Greenleaf[[#This Row],[Quantity Sold]]</f>
        <v>84</v>
      </c>
      <c r="O687" s="13">
        <f>Greenleaf[[#This Row],[Unit Cost]]*Greenleaf[[#This Row],[Quantity Sold]]</f>
        <v>27.790000000000003</v>
      </c>
      <c r="P687" s="13">
        <f>Greenleaf[[#This Row],[ Unit  price per quantity]]-Greenleaf[[#This Row],[ Unit cost per quantity]]</f>
        <v>56.209999999999994</v>
      </c>
    </row>
    <row r="688" spans="1:16" x14ac:dyDescent="0.3">
      <c r="A688" t="s">
        <v>2114</v>
      </c>
      <c r="B688" s="5">
        <v>45537</v>
      </c>
      <c r="C688" s="5" t="str">
        <f>TEXT(Greenleaf[[#This Row],[Order Date]],"MMM")</f>
        <v>Sep</v>
      </c>
      <c r="D688" s="5" t="str">
        <f>TEXT(Greenleaf[[#This Row],[Order Date]],"YYYY")</f>
        <v>2024</v>
      </c>
      <c r="E688" t="s">
        <v>2462</v>
      </c>
      <c r="F688" s="7" t="s">
        <v>1013</v>
      </c>
      <c r="G688" s="9">
        <v>4</v>
      </c>
      <c r="H688" s="11">
        <v>25</v>
      </c>
      <c r="I688" s="13">
        <v>6.53</v>
      </c>
      <c r="J688" t="s">
        <v>1107</v>
      </c>
      <c r="K688" t="s">
        <v>2487</v>
      </c>
      <c r="L688" s="7" t="s">
        <v>1415</v>
      </c>
      <c r="M688" s="7" t="s">
        <v>1424</v>
      </c>
      <c r="N688" s="14">
        <f>Greenleaf[[#This Row],[Unit Price]]*Greenleaf[[#This Row],[Quantity Sold]]</f>
        <v>100</v>
      </c>
      <c r="O688" s="13">
        <f>Greenleaf[[#This Row],[Unit Cost]]*Greenleaf[[#This Row],[Quantity Sold]]</f>
        <v>26.12</v>
      </c>
      <c r="P688" s="13">
        <f>Greenleaf[[#This Row],[ Unit  price per quantity]]-Greenleaf[[#This Row],[ Unit cost per quantity]]</f>
        <v>73.88</v>
      </c>
    </row>
    <row r="689" spans="1:16" x14ac:dyDescent="0.3">
      <c r="A689" t="s">
        <v>2115</v>
      </c>
      <c r="B689" s="5">
        <v>45537</v>
      </c>
      <c r="C689" s="5" t="str">
        <f>TEXT(Greenleaf[[#This Row],[Order Date]],"MMM")</f>
        <v>Sep</v>
      </c>
      <c r="D689" s="5" t="str">
        <f>TEXT(Greenleaf[[#This Row],[Order Date]],"YYYY")</f>
        <v>2024</v>
      </c>
      <c r="E689" t="s">
        <v>2463</v>
      </c>
      <c r="F689" s="7" t="s">
        <v>1014</v>
      </c>
      <c r="G689" s="9">
        <v>3</v>
      </c>
      <c r="H689" s="11">
        <v>15</v>
      </c>
      <c r="I689" s="13">
        <v>3.29</v>
      </c>
      <c r="J689" t="s">
        <v>1175</v>
      </c>
      <c r="K689" t="s">
        <v>2518</v>
      </c>
      <c r="L689" s="7" t="s">
        <v>1414</v>
      </c>
      <c r="M689" s="7" t="s">
        <v>1427</v>
      </c>
      <c r="N689" s="14">
        <f>Greenleaf[[#This Row],[Unit Price]]*Greenleaf[[#This Row],[Quantity Sold]]</f>
        <v>45</v>
      </c>
      <c r="O689" s="13">
        <f>Greenleaf[[#This Row],[Unit Cost]]*Greenleaf[[#This Row],[Quantity Sold]]</f>
        <v>9.870000000000001</v>
      </c>
      <c r="P689" s="13">
        <f>Greenleaf[[#This Row],[ Unit  price per quantity]]-Greenleaf[[#This Row],[ Unit cost per quantity]]</f>
        <v>35.129999999999995</v>
      </c>
    </row>
    <row r="690" spans="1:16" x14ac:dyDescent="0.3">
      <c r="A690" t="s">
        <v>2116</v>
      </c>
      <c r="B690" s="5">
        <v>45538</v>
      </c>
      <c r="C690" s="5" t="str">
        <f>TEXT(Greenleaf[[#This Row],[Order Date]],"MMM")</f>
        <v>Sep</v>
      </c>
      <c r="D690" s="5" t="str">
        <f>TEXT(Greenleaf[[#This Row],[Order Date]],"YYYY")</f>
        <v>2024</v>
      </c>
      <c r="E690" t="s">
        <v>2461</v>
      </c>
      <c r="F690" s="7" t="s">
        <v>1011</v>
      </c>
      <c r="G690" s="9">
        <v>10</v>
      </c>
      <c r="H690" s="11">
        <v>12</v>
      </c>
      <c r="I690" s="13">
        <v>2.42</v>
      </c>
      <c r="J690" t="s">
        <v>1054</v>
      </c>
      <c r="K690" t="s">
        <v>2552</v>
      </c>
      <c r="L690" s="7" t="s">
        <v>1416</v>
      </c>
      <c r="M690" s="7" t="s">
        <v>1418</v>
      </c>
      <c r="N690" s="14">
        <f>Greenleaf[[#This Row],[Unit Price]]*Greenleaf[[#This Row],[Quantity Sold]]</f>
        <v>120</v>
      </c>
      <c r="O690" s="13">
        <f>Greenleaf[[#This Row],[Unit Cost]]*Greenleaf[[#This Row],[Quantity Sold]]</f>
        <v>24.2</v>
      </c>
      <c r="P690" s="13">
        <f>Greenleaf[[#This Row],[ Unit  price per quantity]]-Greenleaf[[#This Row],[ Unit cost per quantity]]</f>
        <v>95.8</v>
      </c>
    </row>
    <row r="691" spans="1:16" x14ac:dyDescent="0.3">
      <c r="A691" t="s">
        <v>2117</v>
      </c>
      <c r="B691" s="5">
        <v>45538</v>
      </c>
      <c r="C691" s="5" t="str">
        <f>TEXT(Greenleaf[[#This Row],[Order Date]],"MMM")</f>
        <v>Sep</v>
      </c>
      <c r="D691" s="5" t="str">
        <f>TEXT(Greenleaf[[#This Row],[Order Date]],"YYYY")</f>
        <v>2024</v>
      </c>
      <c r="E691" t="s">
        <v>2462</v>
      </c>
      <c r="F691" s="7" t="s">
        <v>1013</v>
      </c>
      <c r="G691" s="9">
        <v>5</v>
      </c>
      <c r="H691" s="11">
        <v>25</v>
      </c>
      <c r="I691" s="13">
        <v>7.76</v>
      </c>
      <c r="J691" t="s">
        <v>1037</v>
      </c>
      <c r="K691" t="s">
        <v>2544</v>
      </c>
      <c r="L691" s="7" t="s">
        <v>1414</v>
      </c>
      <c r="M691" s="7" t="s">
        <v>1425</v>
      </c>
      <c r="N691" s="14">
        <f>Greenleaf[[#This Row],[Unit Price]]*Greenleaf[[#This Row],[Quantity Sold]]</f>
        <v>125</v>
      </c>
      <c r="O691" s="13">
        <f>Greenleaf[[#This Row],[Unit Cost]]*Greenleaf[[#This Row],[Quantity Sold]]</f>
        <v>38.799999999999997</v>
      </c>
      <c r="P691" s="13">
        <f>Greenleaf[[#This Row],[ Unit  price per quantity]]-Greenleaf[[#This Row],[ Unit cost per quantity]]</f>
        <v>86.2</v>
      </c>
    </row>
    <row r="692" spans="1:16" x14ac:dyDescent="0.3">
      <c r="A692" t="s">
        <v>2118</v>
      </c>
      <c r="B692" s="5">
        <v>45539</v>
      </c>
      <c r="C692" s="5" t="str">
        <f>TEXT(Greenleaf[[#This Row],[Order Date]],"MMM")</f>
        <v>Sep</v>
      </c>
      <c r="D692" s="5" t="str">
        <f>TEXT(Greenleaf[[#This Row],[Order Date]],"YYYY")</f>
        <v>2024</v>
      </c>
      <c r="E692" t="s">
        <v>2460</v>
      </c>
      <c r="F692" s="7" t="s">
        <v>1015</v>
      </c>
      <c r="G692" s="9">
        <v>9</v>
      </c>
      <c r="H692" s="11">
        <v>10</v>
      </c>
      <c r="I692" s="13">
        <v>3.63</v>
      </c>
      <c r="J692" t="s">
        <v>1045</v>
      </c>
      <c r="K692" t="s">
        <v>2585</v>
      </c>
      <c r="L692" s="7" t="s">
        <v>1414</v>
      </c>
      <c r="M692" s="7" t="s">
        <v>1426</v>
      </c>
      <c r="N692" s="14">
        <f>Greenleaf[[#This Row],[Unit Price]]*Greenleaf[[#This Row],[Quantity Sold]]</f>
        <v>90</v>
      </c>
      <c r="O692" s="13">
        <f>Greenleaf[[#This Row],[Unit Cost]]*Greenleaf[[#This Row],[Quantity Sold]]</f>
        <v>32.67</v>
      </c>
      <c r="P692" s="13">
        <f>Greenleaf[[#This Row],[ Unit  price per quantity]]-Greenleaf[[#This Row],[ Unit cost per quantity]]</f>
        <v>57.33</v>
      </c>
    </row>
    <row r="693" spans="1:16" x14ac:dyDescent="0.3">
      <c r="A693" t="s">
        <v>2119</v>
      </c>
      <c r="B693" s="5">
        <v>45539</v>
      </c>
      <c r="C693" s="5" t="str">
        <f>TEXT(Greenleaf[[#This Row],[Order Date]],"MMM")</f>
        <v>Sep</v>
      </c>
      <c r="D693" s="5" t="str">
        <f>TEXT(Greenleaf[[#This Row],[Order Date]],"YYYY")</f>
        <v>2024</v>
      </c>
      <c r="E693" t="s">
        <v>2460</v>
      </c>
      <c r="F693" s="7" t="s">
        <v>1015</v>
      </c>
      <c r="G693" s="9">
        <v>8</v>
      </c>
      <c r="H693" s="11">
        <v>10</v>
      </c>
      <c r="I693" s="13">
        <v>2.33</v>
      </c>
      <c r="J693" t="s">
        <v>1075</v>
      </c>
      <c r="K693" t="s">
        <v>2505</v>
      </c>
      <c r="L693" s="7" t="s">
        <v>1416</v>
      </c>
      <c r="M693" s="7" t="s">
        <v>1427</v>
      </c>
      <c r="N693" s="14">
        <f>Greenleaf[[#This Row],[Unit Price]]*Greenleaf[[#This Row],[Quantity Sold]]</f>
        <v>80</v>
      </c>
      <c r="O693" s="13">
        <f>Greenleaf[[#This Row],[Unit Cost]]*Greenleaf[[#This Row],[Quantity Sold]]</f>
        <v>18.64</v>
      </c>
      <c r="P693" s="13">
        <f>Greenleaf[[#This Row],[ Unit  price per quantity]]-Greenleaf[[#This Row],[ Unit cost per quantity]]</f>
        <v>61.36</v>
      </c>
    </row>
    <row r="694" spans="1:16" x14ac:dyDescent="0.3">
      <c r="A694" t="s">
        <v>2120</v>
      </c>
      <c r="B694" s="5">
        <v>45539</v>
      </c>
      <c r="C694" s="5" t="str">
        <f>TEXT(Greenleaf[[#This Row],[Order Date]],"MMM")</f>
        <v>Sep</v>
      </c>
      <c r="D694" s="5" t="str">
        <f>TEXT(Greenleaf[[#This Row],[Order Date]],"YYYY")</f>
        <v>2024</v>
      </c>
      <c r="E694" t="s">
        <v>2463</v>
      </c>
      <c r="F694" s="7" t="s">
        <v>1014</v>
      </c>
      <c r="G694" s="9">
        <v>4</v>
      </c>
      <c r="H694" s="11">
        <v>15</v>
      </c>
      <c r="I694" s="13">
        <v>4.5599999999999996</v>
      </c>
      <c r="J694" t="s">
        <v>1021</v>
      </c>
      <c r="K694" t="s">
        <v>2473</v>
      </c>
      <c r="L694" s="7" t="s">
        <v>1414</v>
      </c>
      <c r="M694" s="7" t="s">
        <v>1423</v>
      </c>
      <c r="N694" s="14">
        <f>Greenleaf[[#This Row],[Unit Price]]*Greenleaf[[#This Row],[Quantity Sold]]</f>
        <v>60</v>
      </c>
      <c r="O694" s="13">
        <f>Greenleaf[[#This Row],[Unit Cost]]*Greenleaf[[#This Row],[Quantity Sold]]</f>
        <v>18.239999999999998</v>
      </c>
      <c r="P694" s="13">
        <f>Greenleaf[[#This Row],[ Unit  price per quantity]]-Greenleaf[[#This Row],[ Unit cost per quantity]]</f>
        <v>41.760000000000005</v>
      </c>
    </row>
    <row r="695" spans="1:16" x14ac:dyDescent="0.3">
      <c r="A695" t="s">
        <v>2121</v>
      </c>
      <c r="B695" s="5">
        <v>45539</v>
      </c>
      <c r="C695" s="5" t="str">
        <f>TEXT(Greenleaf[[#This Row],[Order Date]],"MMM")</f>
        <v>Sep</v>
      </c>
      <c r="D695" s="5" t="str">
        <f>TEXT(Greenleaf[[#This Row],[Order Date]],"YYYY")</f>
        <v>2024</v>
      </c>
      <c r="E695" t="s">
        <v>2463</v>
      </c>
      <c r="F695" s="7" t="s">
        <v>1014</v>
      </c>
      <c r="G695" s="9">
        <v>7</v>
      </c>
      <c r="H695" s="11">
        <v>15</v>
      </c>
      <c r="I695" s="13">
        <v>5.0599999999999996</v>
      </c>
      <c r="J695" t="s">
        <v>1159</v>
      </c>
      <c r="K695" t="s">
        <v>2480</v>
      </c>
      <c r="L695" s="7" t="s">
        <v>1416</v>
      </c>
      <c r="M695" s="7" t="s">
        <v>1418</v>
      </c>
      <c r="N695" s="14">
        <f>Greenleaf[[#This Row],[Unit Price]]*Greenleaf[[#This Row],[Quantity Sold]]</f>
        <v>105</v>
      </c>
      <c r="O695" s="13">
        <f>Greenleaf[[#This Row],[Unit Cost]]*Greenleaf[[#This Row],[Quantity Sold]]</f>
        <v>35.419999999999995</v>
      </c>
      <c r="P695" s="13">
        <f>Greenleaf[[#This Row],[ Unit  price per quantity]]-Greenleaf[[#This Row],[ Unit cost per quantity]]</f>
        <v>69.580000000000013</v>
      </c>
    </row>
    <row r="696" spans="1:16" x14ac:dyDescent="0.3">
      <c r="A696" t="s">
        <v>2122</v>
      </c>
      <c r="B696" s="5">
        <v>45540</v>
      </c>
      <c r="C696" s="5" t="str">
        <f>TEXT(Greenleaf[[#This Row],[Order Date]],"MMM")</f>
        <v>Sep</v>
      </c>
      <c r="D696" s="5" t="str">
        <f>TEXT(Greenleaf[[#This Row],[Order Date]],"YYYY")</f>
        <v>2024</v>
      </c>
      <c r="E696" t="s">
        <v>2462</v>
      </c>
      <c r="F696" s="7" t="s">
        <v>1013</v>
      </c>
      <c r="G696" s="9">
        <v>1</v>
      </c>
      <c r="H696" s="11">
        <v>25</v>
      </c>
      <c r="I696" s="13">
        <v>8.42</v>
      </c>
      <c r="J696" t="s">
        <v>1130</v>
      </c>
      <c r="K696" t="s">
        <v>2587</v>
      </c>
      <c r="L696" s="7" t="s">
        <v>1416</v>
      </c>
      <c r="M696" s="7" t="s">
        <v>1424</v>
      </c>
      <c r="N696" s="14">
        <f>Greenleaf[[#This Row],[Unit Price]]*Greenleaf[[#This Row],[Quantity Sold]]</f>
        <v>25</v>
      </c>
      <c r="O696" s="13">
        <f>Greenleaf[[#This Row],[Unit Cost]]*Greenleaf[[#This Row],[Quantity Sold]]</f>
        <v>8.42</v>
      </c>
      <c r="P696" s="13">
        <f>Greenleaf[[#This Row],[ Unit  price per quantity]]-Greenleaf[[#This Row],[ Unit cost per quantity]]</f>
        <v>16.579999999999998</v>
      </c>
    </row>
    <row r="697" spans="1:16" x14ac:dyDescent="0.3">
      <c r="A697" t="s">
        <v>2123</v>
      </c>
      <c r="B697" s="5">
        <v>45541</v>
      </c>
      <c r="C697" s="5" t="str">
        <f>TEXT(Greenleaf[[#This Row],[Order Date]],"MMM")</f>
        <v>Sep</v>
      </c>
      <c r="D697" s="5" t="str">
        <f>TEXT(Greenleaf[[#This Row],[Order Date]],"YYYY")</f>
        <v>2024</v>
      </c>
      <c r="E697" t="s">
        <v>2460</v>
      </c>
      <c r="F697" s="7" t="s">
        <v>1015</v>
      </c>
      <c r="G697" s="9">
        <v>7</v>
      </c>
      <c r="H697" s="11">
        <v>10</v>
      </c>
      <c r="I697" s="13">
        <v>3.96</v>
      </c>
      <c r="J697" t="s">
        <v>1085</v>
      </c>
      <c r="K697" t="s">
        <v>2572</v>
      </c>
      <c r="L697" s="7" t="s">
        <v>1414</v>
      </c>
      <c r="M697" s="7" t="s">
        <v>1419</v>
      </c>
      <c r="N697" s="14">
        <f>Greenleaf[[#This Row],[Unit Price]]*Greenleaf[[#This Row],[Quantity Sold]]</f>
        <v>70</v>
      </c>
      <c r="O697" s="13">
        <f>Greenleaf[[#This Row],[Unit Cost]]*Greenleaf[[#This Row],[Quantity Sold]]</f>
        <v>27.72</v>
      </c>
      <c r="P697" s="13">
        <f>Greenleaf[[#This Row],[ Unit  price per quantity]]-Greenleaf[[#This Row],[ Unit cost per quantity]]</f>
        <v>42.28</v>
      </c>
    </row>
    <row r="698" spans="1:16" x14ac:dyDescent="0.3">
      <c r="A698" t="s">
        <v>2124</v>
      </c>
      <c r="B698" s="5">
        <v>45542</v>
      </c>
      <c r="C698" s="5" t="str">
        <f>TEXT(Greenleaf[[#This Row],[Order Date]],"MMM")</f>
        <v>Sep</v>
      </c>
      <c r="D698" s="5" t="str">
        <f>TEXT(Greenleaf[[#This Row],[Order Date]],"YYYY")</f>
        <v>2024</v>
      </c>
      <c r="E698" t="s">
        <v>2463</v>
      </c>
      <c r="F698" s="7" t="s">
        <v>1014</v>
      </c>
      <c r="G698" s="9">
        <v>5</v>
      </c>
      <c r="H698" s="11">
        <v>15</v>
      </c>
      <c r="I698" s="13">
        <v>5.13</v>
      </c>
      <c r="J698" t="s">
        <v>1025</v>
      </c>
      <c r="K698" t="s">
        <v>2471</v>
      </c>
      <c r="L698" s="7" t="s">
        <v>1416</v>
      </c>
      <c r="M698" s="7" t="s">
        <v>1420</v>
      </c>
      <c r="N698" s="14">
        <f>Greenleaf[[#This Row],[Unit Price]]*Greenleaf[[#This Row],[Quantity Sold]]</f>
        <v>75</v>
      </c>
      <c r="O698" s="13">
        <f>Greenleaf[[#This Row],[Unit Cost]]*Greenleaf[[#This Row],[Quantity Sold]]</f>
        <v>25.65</v>
      </c>
      <c r="P698" s="13">
        <f>Greenleaf[[#This Row],[ Unit  price per quantity]]-Greenleaf[[#This Row],[ Unit cost per quantity]]</f>
        <v>49.35</v>
      </c>
    </row>
    <row r="699" spans="1:16" x14ac:dyDescent="0.3">
      <c r="A699" t="s">
        <v>2125</v>
      </c>
      <c r="B699" s="5">
        <v>45542</v>
      </c>
      <c r="C699" s="5" t="str">
        <f>TEXT(Greenleaf[[#This Row],[Order Date]],"MMM")</f>
        <v>Sep</v>
      </c>
      <c r="D699" s="5" t="str">
        <f>TEXT(Greenleaf[[#This Row],[Order Date]],"YYYY")</f>
        <v>2024</v>
      </c>
      <c r="E699" t="s">
        <v>2462</v>
      </c>
      <c r="F699" s="7" t="s">
        <v>1013</v>
      </c>
      <c r="G699" s="9">
        <v>1</v>
      </c>
      <c r="H699" s="11">
        <v>25</v>
      </c>
      <c r="I699" s="13">
        <v>8.6199999999999992</v>
      </c>
      <c r="J699" t="s">
        <v>1162</v>
      </c>
      <c r="K699" t="s">
        <v>2496</v>
      </c>
      <c r="L699" s="7" t="s">
        <v>1414</v>
      </c>
      <c r="M699" s="7" t="s">
        <v>1419</v>
      </c>
      <c r="N699" s="14">
        <f>Greenleaf[[#This Row],[Unit Price]]*Greenleaf[[#This Row],[Quantity Sold]]</f>
        <v>25</v>
      </c>
      <c r="O699" s="13">
        <f>Greenleaf[[#This Row],[Unit Cost]]*Greenleaf[[#This Row],[Quantity Sold]]</f>
        <v>8.6199999999999992</v>
      </c>
      <c r="P699" s="13">
        <f>Greenleaf[[#This Row],[ Unit  price per quantity]]-Greenleaf[[#This Row],[ Unit cost per quantity]]</f>
        <v>16.380000000000003</v>
      </c>
    </row>
    <row r="700" spans="1:16" x14ac:dyDescent="0.3">
      <c r="A700" t="s">
        <v>2126</v>
      </c>
      <c r="B700" s="5">
        <v>45542</v>
      </c>
      <c r="C700" s="5" t="str">
        <f>TEXT(Greenleaf[[#This Row],[Order Date]],"MMM")</f>
        <v>Sep</v>
      </c>
      <c r="D700" s="5" t="str">
        <f>TEXT(Greenleaf[[#This Row],[Order Date]],"YYYY")</f>
        <v>2024</v>
      </c>
      <c r="E700" t="s">
        <v>2462</v>
      </c>
      <c r="F700" s="7" t="s">
        <v>1013</v>
      </c>
      <c r="G700" s="9">
        <v>2</v>
      </c>
      <c r="H700" s="11">
        <v>25</v>
      </c>
      <c r="I700" s="13">
        <v>8.64</v>
      </c>
      <c r="J700" t="s">
        <v>1200</v>
      </c>
      <c r="K700" t="s">
        <v>2559</v>
      </c>
      <c r="L700" s="7" t="s">
        <v>1414</v>
      </c>
      <c r="M700" s="7" t="s">
        <v>1418</v>
      </c>
      <c r="N700" s="14">
        <f>Greenleaf[[#This Row],[Unit Price]]*Greenleaf[[#This Row],[Quantity Sold]]</f>
        <v>50</v>
      </c>
      <c r="O700" s="13">
        <f>Greenleaf[[#This Row],[Unit Cost]]*Greenleaf[[#This Row],[Quantity Sold]]</f>
        <v>17.28</v>
      </c>
      <c r="P700" s="13">
        <f>Greenleaf[[#This Row],[ Unit  price per quantity]]-Greenleaf[[#This Row],[ Unit cost per quantity]]</f>
        <v>32.72</v>
      </c>
    </row>
    <row r="701" spans="1:16" x14ac:dyDescent="0.3">
      <c r="A701" t="s">
        <v>2127</v>
      </c>
      <c r="B701" s="5">
        <v>45543</v>
      </c>
      <c r="C701" s="5" t="str">
        <f>TEXT(Greenleaf[[#This Row],[Order Date]],"MMM")</f>
        <v>Sep</v>
      </c>
      <c r="D701" s="5" t="str">
        <f>TEXT(Greenleaf[[#This Row],[Order Date]],"YYYY")</f>
        <v>2024</v>
      </c>
      <c r="E701" t="s">
        <v>2462</v>
      </c>
      <c r="F701" s="7" t="s">
        <v>1013</v>
      </c>
      <c r="G701" s="9">
        <v>7</v>
      </c>
      <c r="H701" s="11">
        <v>25</v>
      </c>
      <c r="I701" s="13">
        <v>9</v>
      </c>
      <c r="J701" t="s">
        <v>1054</v>
      </c>
      <c r="K701" t="s">
        <v>2552</v>
      </c>
      <c r="L701" s="7" t="s">
        <v>1414</v>
      </c>
      <c r="M701" s="7" t="s">
        <v>1427</v>
      </c>
      <c r="N701" s="14">
        <f>Greenleaf[[#This Row],[Unit Price]]*Greenleaf[[#This Row],[Quantity Sold]]</f>
        <v>175</v>
      </c>
      <c r="O701" s="13">
        <f>Greenleaf[[#This Row],[Unit Cost]]*Greenleaf[[#This Row],[Quantity Sold]]</f>
        <v>63</v>
      </c>
      <c r="P701" s="13">
        <f>Greenleaf[[#This Row],[ Unit  price per quantity]]-Greenleaf[[#This Row],[ Unit cost per quantity]]</f>
        <v>112</v>
      </c>
    </row>
    <row r="702" spans="1:16" x14ac:dyDescent="0.3">
      <c r="A702" t="s">
        <v>2128</v>
      </c>
      <c r="B702" s="5">
        <v>45543</v>
      </c>
      <c r="C702" s="5" t="str">
        <f>TEXT(Greenleaf[[#This Row],[Order Date]],"MMM")</f>
        <v>Sep</v>
      </c>
      <c r="D702" s="5" t="str">
        <f>TEXT(Greenleaf[[#This Row],[Order Date]],"YYYY")</f>
        <v>2024</v>
      </c>
      <c r="E702" t="s">
        <v>2461</v>
      </c>
      <c r="F702" s="7" t="s">
        <v>1011</v>
      </c>
      <c r="G702" s="9">
        <v>8</v>
      </c>
      <c r="H702" s="11">
        <v>12</v>
      </c>
      <c r="I702" s="13">
        <v>3.81</v>
      </c>
      <c r="J702" t="s">
        <v>1079</v>
      </c>
      <c r="K702" t="s">
        <v>2525</v>
      </c>
      <c r="L702" s="7" t="s">
        <v>1414</v>
      </c>
      <c r="M702" s="7" t="s">
        <v>1422</v>
      </c>
      <c r="N702" s="14">
        <f>Greenleaf[[#This Row],[Unit Price]]*Greenleaf[[#This Row],[Quantity Sold]]</f>
        <v>96</v>
      </c>
      <c r="O702" s="13">
        <f>Greenleaf[[#This Row],[Unit Cost]]*Greenleaf[[#This Row],[Quantity Sold]]</f>
        <v>30.48</v>
      </c>
      <c r="P702" s="13">
        <f>Greenleaf[[#This Row],[ Unit  price per quantity]]-Greenleaf[[#This Row],[ Unit cost per quantity]]</f>
        <v>65.52</v>
      </c>
    </row>
    <row r="703" spans="1:16" x14ac:dyDescent="0.3">
      <c r="A703" t="s">
        <v>2129</v>
      </c>
      <c r="B703" s="5">
        <v>45543</v>
      </c>
      <c r="C703" s="5" t="str">
        <f>TEXT(Greenleaf[[#This Row],[Order Date]],"MMM")</f>
        <v>Sep</v>
      </c>
      <c r="D703" s="5" t="str">
        <f>TEXT(Greenleaf[[#This Row],[Order Date]],"YYYY")</f>
        <v>2024</v>
      </c>
      <c r="E703" t="s">
        <v>2460</v>
      </c>
      <c r="F703" s="7" t="s">
        <v>1015</v>
      </c>
      <c r="G703" s="9">
        <v>5</v>
      </c>
      <c r="H703" s="11">
        <v>10</v>
      </c>
      <c r="I703" s="13">
        <v>2.76</v>
      </c>
      <c r="J703" t="s">
        <v>1076</v>
      </c>
      <c r="K703" t="s">
        <v>2525</v>
      </c>
      <c r="L703" s="7" t="s">
        <v>1414</v>
      </c>
      <c r="M703" s="7" t="s">
        <v>1423</v>
      </c>
      <c r="N703" s="14">
        <f>Greenleaf[[#This Row],[Unit Price]]*Greenleaf[[#This Row],[Quantity Sold]]</f>
        <v>50</v>
      </c>
      <c r="O703" s="13">
        <f>Greenleaf[[#This Row],[Unit Cost]]*Greenleaf[[#This Row],[Quantity Sold]]</f>
        <v>13.799999999999999</v>
      </c>
      <c r="P703" s="13">
        <f>Greenleaf[[#This Row],[ Unit  price per quantity]]-Greenleaf[[#This Row],[ Unit cost per quantity]]</f>
        <v>36.200000000000003</v>
      </c>
    </row>
    <row r="704" spans="1:16" x14ac:dyDescent="0.3">
      <c r="A704" t="s">
        <v>2130</v>
      </c>
      <c r="B704" s="5">
        <v>45543</v>
      </c>
      <c r="C704" s="5" t="str">
        <f>TEXT(Greenleaf[[#This Row],[Order Date]],"MMM")</f>
        <v>Sep</v>
      </c>
      <c r="D704" s="5" t="str">
        <f>TEXT(Greenleaf[[#This Row],[Order Date]],"YYYY")</f>
        <v>2024</v>
      </c>
      <c r="E704" t="s">
        <v>2460</v>
      </c>
      <c r="F704" s="7" t="s">
        <v>1015</v>
      </c>
      <c r="G704" s="9">
        <v>9</v>
      </c>
      <c r="H704" s="11">
        <v>10</v>
      </c>
      <c r="I704" s="13">
        <v>2.41</v>
      </c>
      <c r="J704" t="s">
        <v>1093</v>
      </c>
      <c r="K704" t="s">
        <v>2527</v>
      </c>
      <c r="L704" s="7" t="s">
        <v>1414</v>
      </c>
      <c r="M704" s="7" t="s">
        <v>1422</v>
      </c>
      <c r="N704" s="14">
        <f>Greenleaf[[#This Row],[Unit Price]]*Greenleaf[[#This Row],[Quantity Sold]]</f>
        <v>90</v>
      </c>
      <c r="O704" s="13">
        <f>Greenleaf[[#This Row],[Unit Cost]]*Greenleaf[[#This Row],[Quantity Sold]]</f>
        <v>21.69</v>
      </c>
      <c r="P704" s="13">
        <f>Greenleaf[[#This Row],[ Unit  price per quantity]]-Greenleaf[[#This Row],[ Unit cost per quantity]]</f>
        <v>68.31</v>
      </c>
    </row>
    <row r="705" spans="1:16" x14ac:dyDescent="0.3">
      <c r="A705" t="s">
        <v>2131</v>
      </c>
      <c r="B705" s="5">
        <v>45545</v>
      </c>
      <c r="C705" s="5" t="str">
        <f>TEXT(Greenleaf[[#This Row],[Order Date]],"MMM")</f>
        <v>Sep</v>
      </c>
      <c r="D705" s="5" t="str">
        <f>TEXT(Greenleaf[[#This Row],[Order Date]],"YYYY")</f>
        <v>2024</v>
      </c>
      <c r="E705" t="s">
        <v>2461</v>
      </c>
      <c r="F705" s="7" t="s">
        <v>1011</v>
      </c>
      <c r="G705" s="9">
        <v>1</v>
      </c>
      <c r="H705" s="11">
        <v>12</v>
      </c>
      <c r="I705" s="13">
        <v>3.1</v>
      </c>
      <c r="J705" t="s">
        <v>1060</v>
      </c>
      <c r="K705" t="s">
        <v>2504</v>
      </c>
      <c r="L705" s="7" t="s">
        <v>1416</v>
      </c>
      <c r="M705" s="7" t="s">
        <v>1425</v>
      </c>
      <c r="N705" s="14">
        <f>Greenleaf[[#This Row],[Unit Price]]*Greenleaf[[#This Row],[Quantity Sold]]</f>
        <v>12</v>
      </c>
      <c r="O705" s="13">
        <f>Greenleaf[[#This Row],[Unit Cost]]*Greenleaf[[#This Row],[Quantity Sold]]</f>
        <v>3.1</v>
      </c>
      <c r="P705" s="13">
        <f>Greenleaf[[#This Row],[ Unit  price per quantity]]-Greenleaf[[#This Row],[ Unit cost per quantity]]</f>
        <v>8.9</v>
      </c>
    </row>
    <row r="706" spans="1:16" x14ac:dyDescent="0.3">
      <c r="A706" t="s">
        <v>2132</v>
      </c>
      <c r="B706" s="5">
        <v>45545</v>
      </c>
      <c r="C706" s="5" t="str">
        <f>TEXT(Greenleaf[[#This Row],[Order Date]],"MMM")</f>
        <v>Sep</v>
      </c>
      <c r="D706" s="5" t="str">
        <f>TEXT(Greenleaf[[#This Row],[Order Date]],"YYYY")</f>
        <v>2024</v>
      </c>
      <c r="E706" t="s">
        <v>2461</v>
      </c>
      <c r="F706" s="7" t="s">
        <v>1011</v>
      </c>
      <c r="G706" s="9">
        <v>10</v>
      </c>
      <c r="H706" s="11">
        <v>12</v>
      </c>
      <c r="I706" s="13">
        <v>3.77</v>
      </c>
      <c r="J706" t="s">
        <v>1032</v>
      </c>
      <c r="K706" t="s">
        <v>2556</v>
      </c>
      <c r="L706" s="7" t="s">
        <v>1416</v>
      </c>
      <c r="M706" s="7" t="s">
        <v>1425</v>
      </c>
      <c r="N706" s="14">
        <f>Greenleaf[[#This Row],[Unit Price]]*Greenleaf[[#This Row],[Quantity Sold]]</f>
        <v>120</v>
      </c>
      <c r="O706" s="13">
        <f>Greenleaf[[#This Row],[Unit Cost]]*Greenleaf[[#This Row],[Quantity Sold]]</f>
        <v>37.700000000000003</v>
      </c>
      <c r="P706" s="13">
        <f>Greenleaf[[#This Row],[ Unit  price per quantity]]-Greenleaf[[#This Row],[ Unit cost per quantity]]</f>
        <v>82.3</v>
      </c>
    </row>
    <row r="707" spans="1:16" x14ac:dyDescent="0.3">
      <c r="A707" t="s">
        <v>2133</v>
      </c>
      <c r="B707" s="5">
        <v>45546</v>
      </c>
      <c r="C707" s="5" t="str">
        <f>TEXT(Greenleaf[[#This Row],[Order Date]],"MMM")</f>
        <v>Sep</v>
      </c>
      <c r="D707" s="5" t="str">
        <f>TEXT(Greenleaf[[#This Row],[Order Date]],"YYYY")</f>
        <v>2024</v>
      </c>
      <c r="E707" t="s">
        <v>2460</v>
      </c>
      <c r="F707" s="7" t="s">
        <v>1015</v>
      </c>
      <c r="G707" s="9">
        <v>9</v>
      </c>
      <c r="H707" s="11">
        <v>10</v>
      </c>
      <c r="I707" s="13">
        <v>2.02</v>
      </c>
      <c r="J707" t="s">
        <v>1127</v>
      </c>
      <c r="K707" t="s">
        <v>2509</v>
      </c>
      <c r="L707" s="7" t="s">
        <v>1416</v>
      </c>
      <c r="M707" s="7" t="s">
        <v>1421</v>
      </c>
      <c r="N707" s="14">
        <f>Greenleaf[[#This Row],[Unit Price]]*Greenleaf[[#This Row],[Quantity Sold]]</f>
        <v>90</v>
      </c>
      <c r="O707" s="13">
        <f>Greenleaf[[#This Row],[Unit Cost]]*Greenleaf[[#This Row],[Quantity Sold]]</f>
        <v>18.18</v>
      </c>
      <c r="P707" s="13">
        <f>Greenleaf[[#This Row],[ Unit  price per quantity]]-Greenleaf[[#This Row],[ Unit cost per quantity]]</f>
        <v>71.819999999999993</v>
      </c>
    </row>
    <row r="708" spans="1:16" x14ac:dyDescent="0.3">
      <c r="A708" t="s">
        <v>2134</v>
      </c>
      <c r="B708" s="5">
        <v>45546</v>
      </c>
      <c r="C708" s="5" t="str">
        <f>TEXT(Greenleaf[[#This Row],[Order Date]],"MMM")</f>
        <v>Sep</v>
      </c>
      <c r="D708" s="5" t="str">
        <f>TEXT(Greenleaf[[#This Row],[Order Date]],"YYYY")</f>
        <v>2024</v>
      </c>
      <c r="E708" t="s">
        <v>2464</v>
      </c>
      <c r="F708" s="7" t="s">
        <v>1012</v>
      </c>
      <c r="G708" s="9">
        <v>4</v>
      </c>
      <c r="H708" s="11">
        <v>40</v>
      </c>
      <c r="I708" s="13">
        <v>11.92</v>
      </c>
      <c r="J708" t="s">
        <v>1110</v>
      </c>
      <c r="K708" t="s">
        <v>2516</v>
      </c>
      <c r="L708" s="7" t="s">
        <v>1416</v>
      </c>
      <c r="M708" s="7" t="s">
        <v>1422</v>
      </c>
      <c r="N708" s="14">
        <f>Greenleaf[[#This Row],[Unit Price]]*Greenleaf[[#This Row],[Quantity Sold]]</f>
        <v>160</v>
      </c>
      <c r="O708" s="13">
        <f>Greenleaf[[#This Row],[Unit Cost]]*Greenleaf[[#This Row],[Quantity Sold]]</f>
        <v>47.68</v>
      </c>
      <c r="P708" s="13">
        <f>Greenleaf[[#This Row],[ Unit  price per quantity]]-Greenleaf[[#This Row],[ Unit cost per quantity]]</f>
        <v>112.32</v>
      </c>
    </row>
    <row r="709" spans="1:16" x14ac:dyDescent="0.3">
      <c r="A709" t="s">
        <v>2135</v>
      </c>
      <c r="B709" s="5">
        <v>45546</v>
      </c>
      <c r="C709" s="5" t="str">
        <f>TEXT(Greenleaf[[#This Row],[Order Date]],"MMM")</f>
        <v>Sep</v>
      </c>
      <c r="D709" s="5" t="str">
        <f>TEXT(Greenleaf[[#This Row],[Order Date]],"YYYY")</f>
        <v>2024</v>
      </c>
      <c r="E709" t="s">
        <v>2460</v>
      </c>
      <c r="F709" s="7" t="s">
        <v>1015</v>
      </c>
      <c r="G709" s="9">
        <v>8</v>
      </c>
      <c r="H709" s="11">
        <v>10</v>
      </c>
      <c r="I709" s="13">
        <v>3.58</v>
      </c>
      <c r="J709" t="s">
        <v>1097</v>
      </c>
      <c r="K709" t="s">
        <v>2557</v>
      </c>
      <c r="L709" s="7" t="s">
        <v>1414</v>
      </c>
      <c r="M709" s="7" t="s">
        <v>1423</v>
      </c>
      <c r="N709" s="14">
        <f>Greenleaf[[#This Row],[Unit Price]]*Greenleaf[[#This Row],[Quantity Sold]]</f>
        <v>80</v>
      </c>
      <c r="O709" s="13">
        <f>Greenleaf[[#This Row],[Unit Cost]]*Greenleaf[[#This Row],[Quantity Sold]]</f>
        <v>28.64</v>
      </c>
      <c r="P709" s="13">
        <f>Greenleaf[[#This Row],[ Unit  price per quantity]]-Greenleaf[[#This Row],[ Unit cost per quantity]]</f>
        <v>51.36</v>
      </c>
    </row>
    <row r="710" spans="1:16" x14ac:dyDescent="0.3">
      <c r="A710" t="s">
        <v>2136</v>
      </c>
      <c r="B710" s="5">
        <v>45546</v>
      </c>
      <c r="C710" s="5" t="str">
        <f>TEXT(Greenleaf[[#This Row],[Order Date]],"MMM")</f>
        <v>Sep</v>
      </c>
      <c r="D710" s="5" t="str">
        <f>TEXT(Greenleaf[[#This Row],[Order Date]],"YYYY")</f>
        <v>2024</v>
      </c>
      <c r="E710" t="s">
        <v>2462</v>
      </c>
      <c r="F710" s="7" t="s">
        <v>1013</v>
      </c>
      <c r="G710" s="9">
        <v>10</v>
      </c>
      <c r="H710" s="11">
        <v>25</v>
      </c>
      <c r="I710" s="13">
        <v>8.3699999999999992</v>
      </c>
      <c r="J710" t="s">
        <v>1183</v>
      </c>
      <c r="K710" t="s">
        <v>2501</v>
      </c>
      <c r="L710" s="7" t="s">
        <v>1416</v>
      </c>
      <c r="M710" s="7" t="s">
        <v>1418</v>
      </c>
      <c r="N710" s="14">
        <f>Greenleaf[[#This Row],[Unit Price]]*Greenleaf[[#This Row],[Quantity Sold]]</f>
        <v>250</v>
      </c>
      <c r="O710" s="13">
        <f>Greenleaf[[#This Row],[Unit Cost]]*Greenleaf[[#This Row],[Quantity Sold]]</f>
        <v>83.699999999999989</v>
      </c>
      <c r="P710" s="13">
        <f>Greenleaf[[#This Row],[ Unit  price per quantity]]-Greenleaf[[#This Row],[ Unit cost per quantity]]</f>
        <v>166.3</v>
      </c>
    </row>
    <row r="711" spans="1:16" x14ac:dyDescent="0.3">
      <c r="A711" t="s">
        <v>2137</v>
      </c>
      <c r="B711" s="5">
        <v>45546</v>
      </c>
      <c r="C711" s="5" t="str">
        <f>TEXT(Greenleaf[[#This Row],[Order Date]],"MMM")</f>
        <v>Sep</v>
      </c>
      <c r="D711" s="5" t="str">
        <f>TEXT(Greenleaf[[#This Row],[Order Date]],"YYYY")</f>
        <v>2024</v>
      </c>
      <c r="E711" t="s">
        <v>2461</v>
      </c>
      <c r="F711" s="7" t="s">
        <v>1011</v>
      </c>
      <c r="G711" s="9">
        <v>1</v>
      </c>
      <c r="H711" s="11">
        <v>12</v>
      </c>
      <c r="I711" s="13">
        <v>4.25</v>
      </c>
      <c r="J711" t="s">
        <v>1164</v>
      </c>
      <c r="K711" t="s">
        <v>2567</v>
      </c>
      <c r="L711" s="7" t="s">
        <v>1416</v>
      </c>
      <c r="M711" s="7" t="s">
        <v>1419</v>
      </c>
      <c r="N711" s="14">
        <f>Greenleaf[[#This Row],[Unit Price]]*Greenleaf[[#This Row],[Quantity Sold]]</f>
        <v>12</v>
      </c>
      <c r="O711" s="13">
        <f>Greenleaf[[#This Row],[Unit Cost]]*Greenleaf[[#This Row],[Quantity Sold]]</f>
        <v>4.25</v>
      </c>
      <c r="P711" s="13">
        <f>Greenleaf[[#This Row],[ Unit  price per quantity]]-Greenleaf[[#This Row],[ Unit cost per quantity]]</f>
        <v>7.75</v>
      </c>
    </row>
    <row r="712" spans="1:16" x14ac:dyDescent="0.3">
      <c r="A712" t="s">
        <v>2138</v>
      </c>
      <c r="B712" s="5">
        <v>45548</v>
      </c>
      <c r="C712" s="5" t="str">
        <f>TEXT(Greenleaf[[#This Row],[Order Date]],"MMM")</f>
        <v>Sep</v>
      </c>
      <c r="D712" s="5" t="str">
        <f>TEXT(Greenleaf[[#This Row],[Order Date]],"YYYY")</f>
        <v>2024</v>
      </c>
      <c r="E712" t="s">
        <v>2463</v>
      </c>
      <c r="F712" s="7" t="s">
        <v>1014</v>
      </c>
      <c r="G712" s="9">
        <v>4</v>
      </c>
      <c r="H712" s="11">
        <v>15</v>
      </c>
      <c r="I712" s="13">
        <v>4.2</v>
      </c>
      <c r="J712" t="s">
        <v>1134</v>
      </c>
      <c r="K712" t="s">
        <v>2477</v>
      </c>
      <c r="L712" s="7" t="s">
        <v>1417</v>
      </c>
      <c r="M712" s="7" t="s">
        <v>1424</v>
      </c>
      <c r="N712" s="14">
        <f>Greenleaf[[#This Row],[Unit Price]]*Greenleaf[[#This Row],[Quantity Sold]]</f>
        <v>60</v>
      </c>
      <c r="O712" s="13">
        <f>Greenleaf[[#This Row],[Unit Cost]]*Greenleaf[[#This Row],[Quantity Sold]]</f>
        <v>16.8</v>
      </c>
      <c r="P712" s="13">
        <f>Greenleaf[[#This Row],[ Unit  price per quantity]]-Greenleaf[[#This Row],[ Unit cost per quantity]]</f>
        <v>43.2</v>
      </c>
    </row>
    <row r="713" spans="1:16" x14ac:dyDescent="0.3">
      <c r="A713" t="s">
        <v>2139</v>
      </c>
      <c r="B713" s="5">
        <v>45548</v>
      </c>
      <c r="C713" s="5" t="str">
        <f>TEXT(Greenleaf[[#This Row],[Order Date]],"MMM")</f>
        <v>Sep</v>
      </c>
      <c r="D713" s="5" t="str">
        <f>TEXT(Greenleaf[[#This Row],[Order Date]],"YYYY")</f>
        <v>2024</v>
      </c>
      <c r="E713" t="s">
        <v>2463</v>
      </c>
      <c r="F713" s="7" t="s">
        <v>1014</v>
      </c>
      <c r="G713" s="9">
        <v>4</v>
      </c>
      <c r="H713" s="11">
        <v>15</v>
      </c>
      <c r="I713" s="13">
        <v>4.03</v>
      </c>
      <c r="J713" t="s">
        <v>1075</v>
      </c>
      <c r="K713" t="s">
        <v>2505</v>
      </c>
      <c r="L713" s="7" t="s">
        <v>1414</v>
      </c>
      <c r="M713" s="7" t="s">
        <v>1422</v>
      </c>
      <c r="N713" s="14">
        <f>Greenleaf[[#This Row],[Unit Price]]*Greenleaf[[#This Row],[Quantity Sold]]</f>
        <v>60</v>
      </c>
      <c r="O713" s="13">
        <f>Greenleaf[[#This Row],[Unit Cost]]*Greenleaf[[#This Row],[Quantity Sold]]</f>
        <v>16.12</v>
      </c>
      <c r="P713" s="13">
        <f>Greenleaf[[#This Row],[ Unit  price per quantity]]-Greenleaf[[#This Row],[ Unit cost per quantity]]</f>
        <v>43.879999999999995</v>
      </c>
    </row>
    <row r="714" spans="1:16" x14ac:dyDescent="0.3">
      <c r="A714" t="s">
        <v>2140</v>
      </c>
      <c r="B714" s="5">
        <v>45548</v>
      </c>
      <c r="C714" s="5" t="str">
        <f>TEXT(Greenleaf[[#This Row],[Order Date]],"MMM")</f>
        <v>Sep</v>
      </c>
      <c r="D714" s="5" t="str">
        <f>TEXT(Greenleaf[[#This Row],[Order Date]],"YYYY")</f>
        <v>2024</v>
      </c>
      <c r="E714" t="s">
        <v>2461</v>
      </c>
      <c r="F714" s="7" t="s">
        <v>1011</v>
      </c>
      <c r="G714" s="9">
        <v>4</v>
      </c>
      <c r="H714" s="11">
        <v>12</v>
      </c>
      <c r="I714" s="13">
        <v>2.68</v>
      </c>
      <c r="J714" t="s">
        <v>1034</v>
      </c>
      <c r="K714" t="s">
        <v>2473</v>
      </c>
      <c r="L714" s="7" t="s">
        <v>1415</v>
      </c>
      <c r="M714" s="7" t="s">
        <v>1420</v>
      </c>
      <c r="N714" s="14">
        <f>Greenleaf[[#This Row],[Unit Price]]*Greenleaf[[#This Row],[Quantity Sold]]</f>
        <v>48</v>
      </c>
      <c r="O714" s="13">
        <f>Greenleaf[[#This Row],[Unit Cost]]*Greenleaf[[#This Row],[Quantity Sold]]</f>
        <v>10.72</v>
      </c>
      <c r="P714" s="13">
        <f>Greenleaf[[#This Row],[ Unit  price per quantity]]-Greenleaf[[#This Row],[ Unit cost per quantity]]</f>
        <v>37.28</v>
      </c>
    </row>
    <row r="715" spans="1:16" x14ac:dyDescent="0.3">
      <c r="A715" t="s">
        <v>2141</v>
      </c>
      <c r="B715" s="5">
        <v>45549</v>
      </c>
      <c r="C715" s="5" t="str">
        <f>TEXT(Greenleaf[[#This Row],[Order Date]],"MMM")</f>
        <v>Sep</v>
      </c>
      <c r="D715" s="5" t="str">
        <f>TEXT(Greenleaf[[#This Row],[Order Date]],"YYYY")</f>
        <v>2024</v>
      </c>
      <c r="E715" t="s">
        <v>2460</v>
      </c>
      <c r="F715" s="7" t="s">
        <v>1015</v>
      </c>
      <c r="G715" s="9">
        <v>10</v>
      </c>
      <c r="H715" s="11">
        <v>10</v>
      </c>
      <c r="I715" s="13">
        <v>2.65</v>
      </c>
      <c r="J715" t="s">
        <v>1042</v>
      </c>
      <c r="K715" t="s">
        <v>2544</v>
      </c>
      <c r="L715" s="7" t="s">
        <v>1414</v>
      </c>
      <c r="M715" s="7" t="s">
        <v>1424</v>
      </c>
      <c r="N715" s="14">
        <f>Greenleaf[[#This Row],[Unit Price]]*Greenleaf[[#This Row],[Quantity Sold]]</f>
        <v>100</v>
      </c>
      <c r="O715" s="13">
        <f>Greenleaf[[#This Row],[Unit Cost]]*Greenleaf[[#This Row],[Quantity Sold]]</f>
        <v>26.5</v>
      </c>
      <c r="P715" s="13">
        <f>Greenleaf[[#This Row],[ Unit  price per quantity]]-Greenleaf[[#This Row],[ Unit cost per quantity]]</f>
        <v>73.5</v>
      </c>
    </row>
    <row r="716" spans="1:16" x14ac:dyDescent="0.3">
      <c r="A716" t="s">
        <v>2142</v>
      </c>
      <c r="B716" s="5">
        <v>45549</v>
      </c>
      <c r="C716" s="5" t="str">
        <f>TEXT(Greenleaf[[#This Row],[Order Date]],"MMM")</f>
        <v>Sep</v>
      </c>
      <c r="D716" s="5" t="str">
        <f>TEXT(Greenleaf[[#This Row],[Order Date]],"YYYY")</f>
        <v>2024</v>
      </c>
      <c r="E716" t="s">
        <v>2464</v>
      </c>
      <c r="F716" s="7" t="s">
        <v>1012</v>
      </c>
      <c r="G716" s="9">
        <v>8</v>
      </c>
      <c r="H716" s="11">
        <v>40</v>
      </c>
      <c r="I716" s="13">
        <v>8.8699999999999992</v>
      </c>
      <c r="J716" t="s">
        <v>1052</v>
      </c>
      <c r="K716" t="s">
        <v>2504</v>
      </c>
      <c r="L716" s="7" t="s">
        <v>1416</v>
      </c>
      <c r="M716" s="7" t="s">
        <v>1427</v>
      </c>
      <c r="N716" s="14">
        <f>Greenleaf[[#This Row],[Unit Price]]*Greenleaf[[#This Row],[Quantity Sold]]</f>
        <v>320</v>
      </c>
      <c r="O716" s="13">
        <f>Greenleaf[[#This Row],[Unit Cost]]*Greenleaf[[#This Row],[Quantity Sold]]</f>
        <v>70.959999999999994</v>
      </c>
      <c r="P716" s="13">
        <f>Greenleaf[[#This Row],[ Unit  price per quantity]]-Greenleaf[[#This Row],[ Unit cost per quantity]]</f>
        <v>249.04000000000002</v>
      </c>
    </row>
    <row r="717" spans="1:16" x14ac:dyDescent="0.3">
      <c r="A717" t="s">
        <v>2143</v>
      </c>
      <c r="B717" s="5">
        <v>45550</v>
      </c>
      <c r="C717" s="5" t="str">
        <f>TEXT(Greenleaf[[#This Row],[Order Date]],"MMM")</f>
        <v>Sep</v>
      </c>
      <c r="D717" s="5" t="str">
        <f>TEXT(Greenleaf[[#This Row],[Order Date]],"YYYY")</f>
        <v>2024</v>
      </c>
      <c r="E717" t="s">
        <v>2464</v>
      </c>
      <c r="F717" s="7" t="s">
        <v>1012</v>
      </c>
      <c r="G717" s="9">
        <v>3</v>
      </c>
      <c r="H717" s="11">
        <v>40</v>
      </c>
      <c r="I717" s="13">
        <v>14.24</v>
      </c>
      <c r="J717" t="s">
        <v>1027</v>
      </c>
      <c r="K717" t="s">
        <v>2561</v>
      </c>
      <c r="L717" s="7" t="s">
        <v>1414</v>
      </c>
      <c r="M717" s="7" t="s">
        <v>1419</v>
      </c>
      <c r="N717" s="14">
        <f>Greenleaf[[#This Row],[Unit Price]]*Greenleaf[[#This Row],[Quantity Sold]]</f>
        <v>120</v>
      </c>
      <c r="O717" s="13">
        <f>Greenleaf[[#This Row],[Unit Cost]]*Greenleaf[[#This Row],[Quantity Sold]]</f>
        <v>42.72</v>
      </c>
      <c r="P717" s="13">
        <f>Greenleaf[[#This Row],[ Unit  price per quantity]]-Greenleaf[[#This Row],[ Unit cost per quantity]]</f>
        <v>77.28</v>
      </c>
    </row>
    <row r="718" spans="1:16" x14ac:dyDescent="0.3">
      <c r="A718" t="s">
        <v>2144</v>
      </c>
      <c r="B718" s="5">
        <v>45550</v>
      </c>
      <c r="C718" s="5" t="str">
        <f>TEXT(Greenleaf[[#This Row],[Order Date]],"MMM")</f>
        <v>Sep</v>
      </c>
      <c r="D718" s="5" t="str">
        <f>TEXT(Greenleaf[[#This Row],[Order Date]],"YYYY")</f>
        <v>2024</v>
      </c>
      <c r="E718" t="s">
        <v>2460</v>
      </c>
      <c r="F718" s="7" t="s">
        <v>1015</v>
      </c>
      <c r="G718" s="9">
        <v>2</v>
      </c>
      <c r="H718" s="11">
        <v>10</v>
      </c>
      <c r="I718" s="13">
        <v>3.03</v>
      </c>
      <c r="J718" t="s">
        <v>1105</v>
      </c>
      <c r="K718" t="s">
        <v>2560</v>
      </c>
      <c r="L718" s="7" t="s">
        <v>1416</v>
      </c>
      <c r="M718" s="7" t="s">
        <v>1422</v>
      </c>
      <c r="N718" s="14">
        <f>Greenleaf[[#This Row],[Unit Price]]*Greenleaf[[#This Row],[Quantity Sold]]</f>
        <v>20</v>
      </c>
      <c r="O718" s="13">
        <f>Greenleaf[[#This Row],[Unit Cost]]*Greenleaf[[#This Row],[Quantity Sold]]</f>
        <v>6.06</v>
      </c>
      <c r="P718" s="13">
        <f>Greenleaf[[#This Row],[ Unit  price per quantity]]-Greenleaf[[#This Row],[ Unit cost per quantity]]</f>
        <v>13.940000000000001</v>
      </c>
    </row>
    <row r="719" spans="1:16" x14ac:dyDescent="0.3">
      <c r="A719" t="s">
        <v>2145</v>
      </c>
      <c r="B719" s="5">
        <v>45551</v>
      </c>
      <c r="C719" s="5" t="str">
        <f>TEXT(Greenleaf[[#This Row],[Order Date]],"MMM")</f>
        <v>Sep</v>
      </c>
      <c r="D719" s="5" t="str">
        <f>TEXT(Greenleaf[[#This Row],[Order Date]],"YYYY")</f>
        <v>2024</v>
      </c>
      <c r="E719" t="s">
        <v>2460</v>
      </c>
      <c r="F719" s="7" t="s">
        <v>1015</v>
      </c>
      <c r="G719" s="9">
        <v>9</v>
      </c>
      <c r="H719" s="11">
        <v>10</v>
      </c>
      <c r="I719" s="13">
        <v>2.11</v>
      </c>
      <c r="J719" t="s">
        <v>1029</v>
      </c>
      <c r="K719" t="s">
        <v>2470</v>
      </c>
      <c r="L719" s="7" t="s">
        <v>1416</v>
      </c>
      <c r="M719" s="7" t="s">
        <v>1419</v>
      </c>
      <c r="N719" s="14">
        <f>Greenleaf[[#This Row],[Unit Price]]*Greenleaf[[#This Row],[Quantity Sold]]</f>
        <v>90</v>
      </c>
      <c r="O719" s="13">
        <f>Greenleaf[[#This Row],[Unit Cost]]*Greenleaf[[#This Row],[Quantity Sold]]</f>
        <v>18.989999999999998</v>
      </c>
      <c r="P719" s="13">
        <f>Greenleaf[[#This Row],[ Unit  price per quantity]]-Greenleaf[[#This Row],[ Unit cost per quantity]]</f>
        <v>71.010000000000005</v>
      </c>
    </row>
    <row r="720" spans="1:16" x14ac:dyDescent="0.3">
      <c r="A720" t="s">
        <v>2146</v>
      </c>
      <c r="B720" s="5">
        <v>45551</v>
      </c>
      <c r="C720" s="5" t="str">
        <f>TEXT(Greenleaf[[#This Row],[Order Date]],"MMM")</f>
        <v>Sep</v>
      </c>
      <c r="D720" s="5" t="str">
        <f>TEXT(Greenleaf[[#This Row],[Order Date]],"YYYY")</f>
        <v>2024</v>
      </c>
      <c r="E720" t="s">
        <v>2462</v>
      </c>
      <c r="F720" s="7" t="s">
        <v>1013</v>
      </c>
      <c r="G720" s="9">
        <v>10</v>
      </c>
      <c r="H720" s="11">
        <v>25</v>
      </c>
      <c r="I720" s="13">
        <v>6.58</v>
      </c>
      <c r="J720" t="s">
        <v>1055</v>
      </c>
      <c r="K720" t="s">
        <v>2553</v>
      </c>
      <c r="L720" s="7" t="s">
        <v>1414</v>
      </c>
      <c r="M720" s="7" t="s">
        <v>1419</v>
      </c>
      <c r="N720" s="14">
        <f>Greenleaf[[#This Row],[Unit Price]]*Greenleaf[[#This Row],[Quantity Sold]]</f>
        <v>250</v>
      </c>
      <c r="O720" s="13">
        <f>Greenleaf[[#This Row],[Unit Cost]]*Greenleaf[[#This Row],[Quantity Sold]]</f>
        <v>65.8</v>
      </c>
      <c r="P720" s="13">
        <f>Greenleaf[[#This Row],[ Unit  price per quantity]]-Greenleaf[[#This Row],[ Unit cost per quantity]]</f>
        <v>184.2</v>
      </c>
    </row>
    <row r="721" spans="1:16" x14ac:dyDescent="0.3">
      <c r="A721" t="s">
        <v>2147</v>
      </c>
      <c r="B721" s="5">
        <v>45552</v>
      </c>
      <c r="C721" s="5" t="str">
        <f>TEXT(Greenleaf[[#This Row],[Order Date]],"MMM")</f>
        <v>Sep</v>
      </c>
      <c r="D721" s="5" t="str">
        <f>TEXT(Greenleaf[[#This Row],[Order Date]],"YYYY")</f>
        <v>2024</v>
      </c>
      <c r="E721" t="s">
        <v>2464</v>
      </c>
      <c r="F721" s="7" t="s">
        <v>1012</v>
      </c>
      <c r="G721" s="9">
        <v>6</v>
      </c>
      <c r="H721" s="11">
        <v>40</v>
      </c>
      <c r="I721" s="13">
        <v>15.57</v>
      </c>
      <c r="J721" t="s">
        <v>1046</v>
      </c>
      <c r="K721" t="s">
        <v>2500</v>
      </c>
      <c r="L721" s="7" t="s">
        <v>1414</v>
      </c>
      <c r="M721" s="7" t="s">
        <v>1422</v>
      </c>
      <c r="N721" s="14">
        <f>Greenleaf[[#This Row],[Unit Price]]*Greenleaf[[#This Row],[Quantity Sold]]</f>
        <v>240</v>
      </c>
      <c r="O721" s="13">
        <f>Greenleaf[[#This Row],[Unit Cost]]*Greenleaf[[#This Row],[Quantity Sold]]</f>
        <v>93.42</v>
      </c>
      <c r="P721" s="13">
        <f>Greenleaf[[#This Row],[ Unit  price per quantity]]-Greenleaf[[#This Row],[ Unit cost per quantity]]</f>
        <v>146.57999999999998</v>
      </c>
    </row>
    <row r="722" spans="1:16" x14ac:dyDescent="0.3">
      <c r="A722" t="s">
        <v>2148</v>
      </c>
      <c r="B722" s="5">
        <v>45552</v>
      </c>
      <c r="C722" s="5" t="str">
        <f>TEXT(Greenleaf[[#This Row],[Order Date]],"MMM")</f>
        <v>Sep</v>
      </c>
      <c r="D722" s="5" t="str">
        <f>TEXT(Greenleaf[[#This Row],[Order Date]],"YYYY")</f>
        <v>2024</v>
      </c>
      <c r="E722" t="s">
        <v>2462</v>
      </c>
      <c r="F722" s="7" t="s">
        <v>1013</v>
      </c>
      <c r="G722" s="9">
        <v>9</v>
      </c>
      <c r="H722" s="11">
        <v>25</v>
      </c>
      <c r="I722" s="13">
        <v>8.24</v>
      </c>
      <c r="J722" t="s">
        <v>1124</v>
      </c>
      <c r="K722" t="s">
        <v>2519</v>
      </c>
      <c r="L722" s="7" t="s">
        <v>1414</v>
      </c>
      <c r="M722" s="7" t="s">
        <v>1418</v>
      </c>
      <c r="N722" s="14">
        <f>Greenleaf[[#This Row],[Unit Price]]*Greenleaf[[#This Row],[Quantity Sold]]</f>
        <v>225</v>
      </c>
      <c r="O722" s="13">
        <f>Greenleaf[[#This Row],[Unit Cost]]*Greenleaf[[#This Row],[Quantity Sold]]</f>
        <v>74.16</v>
      </c>
      <c r="P722" s="13">
        <f>Greenleaf[[#This Row],[ Unit  price per quantity]]-Greenleaf[[#This Row],[ Unit cost per quantity]]</f>
        <v>150.84</v>
      </c>
    </row>
    <row r="723" spans="1:16" x14ac:dyDescent="0.3">
      <c r="A723" t="s">
        <v>2149</v>
      </c>
      <c r="B723" s="5">
        <v>45552</v>
      </c>
      <c r="C723" s="5" t="str">
        <f>TEXT(Greenleaf[[#This Row],[Order Date]],"MMM")</f>
        <v>Sep</v>
      </c>
      <c r="D723" s="5" t="str">
        <f>TEXT(Greenleaf[[#This Row],[Order Date]],"YYYY")</f>
        <v>2024</v>
      </c>
      <c r="E723" t="s">
        <v>2462</v>
      </c>
      <c r="F723" s="7" t="s">
        <v>1013</v>
      </c>
      <c r="G723" s="9">
        <v>10</v>
      </c>
      <c r="H723" s="11">
        <v>25</v>
      </c>
      <c r="I723" s="13">
        <v>5.84</v>
      </c>
      <c r="J723" t="s">
        <v>1045</v>
      </c>
      <c r="K723" t="s">
        <v>2585</v>
      </c>
      <c r="L723" s="7" t="s">
        <v>1416</v>
      </c>
      <c r="M723" s="7" t="s">
        <v>1418</v>
      </c>
      <c r="N723" s="14">
        <f>Greenleaf[[#This Row],[Unit Price]]*Greenleaf[[#This Row],[Quantity Sold]]</f>
        <v>250</v>
      </c>
      <c r="O723" s="13">
        <f>Greenleaf[[#This Row],[Unit Cost]]*Greenleaf[[#This Row],[Quantity Sold]]</f>
        <v>58.4</v>
      </c>
      <c r="P723" s="13">
        <f>Greenleaf[[#This Row],[ Unit  price per quantity]]-Greenleaf[[#This Row],[ Unit cost per quantity]]</f>
        <v>191.6</v>
      </c>
    </row>
    <row r="724" spans="1:16" x14ac:dyDescent="0.3">
      <c r="A724" t="s">
        <v>2150</v>
      </c>
      <c r="B724" s="5">
        <v>45553</v>
      </c>
      <c r="C724" s="5" t="str">
        <f>TEXT(Greenleaf[[#This Row],[Order Date]],"MMM")</f>
        <v>Sep</v>
      </c>
      <c r="D724" s="5" t="str">
        <f>TEXT(Greenleaf[[#This Row],[Order Date]],"YYYY")</f>
        <v>2024</v>
      </c>
      <c r="E724" t="s">
        <v>2460</v>
      </c>
      <c r="F724" s="7" t="s">
        <v>1015</v>
      </c>
      <c r="G724" s="9">
        <v>4</v>
      </c>
      <c r="H724" s="11">
        <v>10</v>
      </c>
      <c r="I724" s="13">
        <v>3.28</v>
      </c>
      <c r="J724" t="s">
        <v>1025</v>
      </c>
      <c r="K724" t="s">
        <v>2471</v>
      </c>
      <c r="L724" s="7" t="s">
        <v>1414</v>
      </c>
      <c r="M724" s="7" t="s">
        <v>1421</v>
      </c>
      <c r="N724" s="14">
        <f>Greenleaf[[#This Row],[Unit Price]]*Greenleaf[[#This Row],[Quantity Sold]]</f>
        <v>40</v>
      </c>
      <c r="O724" s="13">
        <f>Greenleaf[[#This Row],[Unit Cost]]*Greenleaf[[#This Row],[Quantity Sold]]</f>
        <v>13.12</v>
      </c>
      <c r="P724" s="13">
        <f>Greenleaf[[#This Row],[ Unit  price per quantity]]-Greenleaf[[#This Row],[ Unit cost per quantity]]</f>
        <v>26.880000000000003</v>
      </c>
    </row>
    <row r="725" spans="1:16" x14ac:dyDescent="0.3">
      <c r="A725" t="s">
        <v>2151</v>
      </c>
      <c r="B725" s="5">
        <v>45553</v>
      </c>
      <c r="C725" s="5" t="str">
        <f>TEXT(Greenleaf[[#This Row],[Order Date]],"MMM")</f>
        <v>Sep</v>
      </c>
      <c r="D725" s="5" t="str">
        <f>TEXT(Greenleaf[[#This Row],[Order Date]],"YYYY")</f>
        <v>2024</v>
      </c>
      <c r="E725" t="s">
        <v>2462</v>
      </c>
      <c r="F725" s="7" t="s">
        <v>1013</v>
      </c>
      <c r="G725" s="9">
        <v>8</v>
      </c>
      <c r="H725" s="11">
        <v>25</v>
      </c>
      <c r="I725" s="13">
        <v>9.33</v>
      </c>
      <c r="J725" t="s">
        <v>1181</v>
      </c>
      <c r="K725" t="s">
        <v>2536</v>
      </c>
      <c r="L725" s="7" t="s">
        <v>1414</v>
      </c>
      <c r="M725" s="7" t="s">
        <v>1426</v>
      </c>
      <c r="N725" s="14">
        <f>Greenleaf[[#This Row],[Unit Price]]*Greenleaf[[#This Row],[Quantity Sold]]</f>
        <v>200</v>
      </c>
      <c r="O725" s="13">
        <f>Greenleaf[[#This Row],[Unit Cost]]*Greenleaf[[#This Row],[Quantity Sold]]</f>
        <v>74.64</v>
      </c>
      <c r="P725" s="13">
        <f>Greenleaf[[#This Row],[ Unit  price per quantity]]-Greenleaf[[#This Row],[ Unit cost per quantity]]</f>
        <v>125.36</v>
      </c>
    </row>
    <row r="726" spans="1:16" x14ac:dyDescent="0.3">
      <c r="A726" t="s">
        <v>2152</v>
      </c>
      <c r="B726" s="5">
        <v>45554</v>
      </c>
      <c r="C726" s="5" t="str">
        <f>TEXT(Greenleaf[[#This Row],[Order Date]],"MMM")</f>
        <v>Sep</v>
      </c>
      <c r="D726" s="5" t="str">
        <f>TEXT(Greenleaf[[#This Row],[Order Date]],"YYYY")</f>
        <v>2024</v>
      </c>
      <c r="E726" t="s">
        <v>2463</v>
      </c>
      <c r="F726" s="7" t="s">
        <v>1014</v>
      </c>
      <c r="G726" s="9">
        <v>10</v>
      </c>
      <c r="H726" s="11">
        <v>15</v>
      </c>
      <c r="I726" s="13">
        <v>5.0199999999999996</v>
      </c>
      <c r="J726" t="s">
        <v>1113</v>
      </c>
      <c r="K726" t="s">
        <v>2540</v>
      </c>
      <c r="L726" s="7" t="s">
        <v>1414</v>
      </c>
      <c r="M726" s="7" t="s">
        <v>1427</v>
      </c>
      <c r="N726" s="14">
        <f>Greenleaf[[#This Row],[Unit Price]]*Greenleaf[[#This Row],[Quantity Sold]]</f>
        <v>150</v>
      </c>
      <c r="O726" s="13">
        <f>Greenleaf[[#This Row],[Unit Cost]]*Greenleaf[[#This Row],[Quantity Sold]]</f>
        <v>50.199999999999996</v>
      </c>
      <c r="P726" s="13">
        <f>Greenleaf[[#This Row],[ Unit  price per quantity]]-Greenleaf[[#This Row],[ Unit cost per quantity]]</f>
        <v>99.800000000000011</v>
      </c>
    </row>
    <row r="727" spans="1:16" x14ac:dyDescent="0.3">
      <c r="A727" t="s">
        <v>2153</v>
      </c>
      <c r="B727" s="5">
        <v>45554</v>
      </c>
      <c r="C727" s="5" t="str">
        <f>TEXT(Greenleaf[[#This Row],[Order Date]],"MMM")</f>
        <v>Sep</v>
      </c>
      <c r="D727" s="5" t="str">
        <f>TEXT(Greenleaf[[#This Row],[Order Date]],"YYYY")</f>
        <v>2024</v>
      </c>
      <c r="E727" t="s">
        <v>2462</v>
      </c>
      <c r="F727" s="7" t="s">
        <v>1013</v>
      </c>
      <c r="G727" s="9">
        <v>1</v>
      </c>
      <c r="H727" s="11">
        <v>25</v>
      </c>
      <c r="I727" s="13">
        <v>8.68</v>
      </c>
      <c r="J727" t="s">
        <v>1036</v>
      </c>
      <c r="K727" t="s">
        <v>2544</v>
      </c>
      <c r="L727" s="7" t="s">
        <v>1415</v>
      </c>
      <c r="M727" s="7" t="s">
        <v>1420</v>
      </c>
      <c r="N727" s="14">
        <f>Greenleaf[[#This Row],[Unit Price]]*Greenleaf[[#This Row],[Quantity Sold]]</f>
        <v>25</v>
      </c>
      <c r="O727" s="13">
        <f>Greenleaf[[#This Row],[Unit Cost]]*Greenleaf[[#This Row],[Quantity Sold]]</f>
        <v>8.68</v>
      </c>
      <c r="P727" s="13">
        <f>Greenleaf[[#This Row],[ Unit  price per quantity]]-Greenleaf[[#This Row],[ Unit cost per quantity]]</f>
        <v>16.32</v>
      </c>
    </row>
    <row r="728" spans="1:16" x14ac:dyDescent="0.3">
      <c r="A728" t="s">
        <v>2154</v>
      </c>
      <c r="B728" s="5">
        <v>45554</v>
      </c>
      <c r="C728" s="5" t="str">
        <f>TEXT(Greenleaf[[#This Row],[Order Date]],"MMM")</f>
        <v>Sep</v>
      </c>
      <c r="D728" s="5" t="str">
        <f>TEXT(Greenleaf[[#This Row],[Order Date]],"YYYY")</f>
        <v>2024</v>
      </c>
      <c r="E728" t="s">
        <v>2464</v>
      </c>
      <c r="F728" s="7" t="s">
        <v>1012</v>
      </c>
      <c r="G728" s="9">
        <v>7</v>
      </c>
      <c r="H728" s="11">
        <v>40</v>
      </c>
      <c r="I728" s="13">
        <v>8.74</v>
      </c>
      <c r="J728" t="s">
        <v>1182</v>
      </c>
      <c r="K728" t="s">
        <v>2580</v>
      </c>
      <c r="L728" s="7" t="s">
        <v>1416</v>
      </c>
      <c r="M728" s="7" t="s">
        <v>1422</v>
      </c>
      <c r="N728" s="14">
        <f>Greenleaf[[#This Row],[Unit Price]]*Greenleaf[[#This Row],[Quantity Sold]]</f>
        <v>280</v>
      </c>
      <c r="O728" s="13">
        <f>Greenleaf[[#This Row],[Unit Cost]]*Greenleaf[[#This Row],[Quantity Sold]]</f>
        <v>61.18</v>
      </c>
      <c r="P728" s="13">
        <f>Greenleaf[[#This Row],[ Unit  price per quantity]]-Greenleaf[[#This Row],[ Unit cost per quantity]]</f>
        <v>218.82</v>
      </c>
    </row>
    <row r="729" spans="1:16" x14ac:dyDescent="0.3">
      <c r="A729" t="s">
        <v>2155</v>
      </c>
      <c r="B729" s="5">
        <v>45555</v>
      </c>
      <c r="C729" s="5" t="str">
        <f>TEXT(Greenleaf[[#This Row],[Order Date]],"MMM")</f>
        <v>Sep</v>
      </c>
      <c r="D729" s="5" t="str">
        <f>TEXT(Greenleaf[[#This Row],[Order Date]],"YYYY")</f>
        <v>2024</v>
      </c>
      <c r="E729" t="s">
        <v>2462</v>
      </c>
      <c r="F729" s="7" t="s">
        <v>1013</v>
      </c>
      <c r="G729" s="9">
        <v>3</v>
      </c>
      <c r="H729" s="11">
        <v>25</v>
      </c>
      <c r="I729" s="13">
        <v>7.17</v>
      </c>
      <c r="J729" t="s">
        <v>1085</v>
      </c>
      <c r="K729" t="s">
        <v>2572</v>
      </c>
      <c r="L729" s="7" t="s">
        <v>1414</v>
      </c>
      <c r="M729" s="7" t="s">
        <v>1419</v>
      </c>
      <c r="N729" s="14">
        <f>Greenleaf[[#This Row],[Unit Price]]*Greenleaf[[#This Row],[Quantity Sold]]</f>
        <v>75</v>
      </c>
      <c r="O729" s="13">
        <f>Greenleaf[[#This Row],[Unit Cost]]*Greenleaf[[#This Row],[Quantity Sold]]</f>
        <v>21.509999999999998</v>
      </c>
      <c r="P729" s="13">
        <f>Greenleaf[[#This Row],[ Unit  price per quantity]]-Greenleaf[[#This Row],[ Unit cost per quantity]]</f>
        <v>53.49</v>
      </c>
    </row>
    <row r="730" spans="1:16" x14ac:dyDescent="0.3">
      <c r="A730" t="s">
        <v>2156</v>
      </c>
      <c r="B730" s="5">
        <v>45556</v>
      </c>
      <c r="C730" s="5" t="str">
        <f>TEXT(Greenleaf[[#This Row],[Order Date]],"MMM")</f>
        <v>Sep</v>
      </c>
      <c r="D730" s="5" t="str">
        <f>TEXT(Greenleaf[[#This Row],[Order Date]],"YYYY")</f>
        <v>2024</v>
      </c>
      <c r="E730" t="s">
        <v>2460</v>
      </c>
      <c r="F730" s="7" t="s">
        <v>1015</v>
      </c>
      <c r="G730" s="9">
        <v>8</v>
      </c>
      <c r="H730" s="11">
        <v>10</v>
      </c>
      <c r="I730" s="13">
        <v>3.47</v>
      </c>
      <c r="J730" t="s">
        <v>1158</v>
      </c>
      <c r="K730" t="s">
        <v>2541</v>
      </c>
      <c r="L730" s="7" t="s">
        <v>1416</v>
      </c>
      <c r="M730" s="7" t="s">
        <v>1419</v>
      </c>
      <c r="N730" s="14">
        <f>Greenleaf[[#This Row],[Unit Price]]*Greenleaf[[#This Row],[Quantity Sold]]</f>
        <v>80</v>
      </c>
      <c r="O730" s="13">
        <f>Greenleaf[[#This Row],[Unit Cost]]*Greenleaf[[#This Row],[Quantity Sold]]</f>
        <v>27.76</v>
      </c>
      <c r="P730" s="13">
        <f>Greenleaf[[#This Row],[ Unit  price per quantity]]-Greenleaf[[#This Row],[ Unit cost per quantity]]</f>
        <v>52.239999999999995</v>
      </c>
    </row>
    <row r="731" spans="1:16" x14ac:dyDescent="0.3">
      <c r="A731" t="s">
        <v>2157</v>
      </c>
      <c r="B731" s="5">
        <v>45557</v>
      </c>
      <c r="C731" s="5" t="str">
        <f>TEXT(Greenleaf[[#This Row],[Order Date]],"MMM")</f>
        <v>Sep</v>
      </c>
      <c r="D731" s="5" t="str">
        <f>TEXT(Greenleaf[[#This Row],[Order Date]],"YYYY")</f>
        <v>2024</v>
      </c>
      <c r="E731" t="s">
        <v>2461</v>
      </c>
      <c r="F731" s="7" t="s">
        <v>1011</v>
      </c>
      <c r="G731" s="9">
        <v>5</v>
      </c>
      <c r="H731" s="11">
        <v>12</v>
      </c>
      <c r="I731" s="13">
        <v>2.78</v>
      </c>
      <c r="J731" t="s">
        <v>1062</v>
      </c>
      <c r="K731" t="s">
        <v>2541</v>
      </c>
      <c r="L731" s="7" t="s">
        <v>1416</v>
      </c>
      <c r="M731" s="7" t="s">
        <v>1423</v>
      </c>
      <c r="N731" s="14">
        <f>Greenleaf[[#This Row],[Unit Price]]*Greenleaf[[#This Row],[Quantity Sold]]</f>
        <v>60</v>
      </c>
      <c r="O731" s="13">
        <f>Greenleaf[[#This Row],[Unit Cost]]*Greenleaf[[#This Row],[Quantity Sold]]</f>
        <v>13.899999999999999</v>
      </c>
      <c r="P731" s="13">
        <f>Greenleaf[[#This Row],[ Unit  price per quantity]]-Greenleaf[[#This Row],[ Unit cost per quantity]]</f>
        <v>46.1</v>
      </c>
    </row>
    <row r="732" spans="1:16" x14ac:dyDescent="0.3">
      <c r="A732" t="s">
        <v>2158</v>
      </c>
      <c r="B732" s="5">
        <v>45557</v>
      </c>
      <c r="C732" s="5" t="str">
        <f>TEXT(Greenleaf[[#This Row],[Order Date]],"MMM")</f>
        <v>Sep</v>
      </c>
      <c r="D732" s="5" t="str">
        <f>TEXT(Greenleaf[[#This Row],[Order Date]],"YYYY")</f>
        <v>2024</v>
      </c>
      <c r="E732" t="s">
        <v>2461</v>
      </c>
      <c r="F732" s="7" t="s">
        <v>1011</v>
      </c>
      <c r="G732" s="9">
        <v>9</v>
      </c>
      <c r="H732" s="11">
        <v>12</v>
      </c>
      <c r="I732" s="13">
        <v>2.94</v>
      </c>
      <c r="J732" t="s">
        <v>1023</v>
      </c>
      <c r="K732" t="s">
        <v>2473</v>
      </c>
      <c r="L732" s="7" t="s">
        <v>1414</v>
      </c>
      <c r="M732" s="7" t="s">
        <v>1427</v>
      </c>
      <c r="N732" s="14">
        <f>Greenleaf[[#This Row],[Unit Price]]*Greenleaf[[#This Row],[Quantity Sold]]</f>
        <v>108</v>
      </c>
      <c r="O732" s="13">
        <f>Greenleaf[[#This Row],[Unit Cost]]*Greenleaf[[#This Row],[Quantity Sold]]</f>
        <v>26.46</v>
      </c>
      <c r="P732" s="13">
        <f>Greenleaf[[#This Row],[ Unit  price per quantity]]-Greenleaf[[#This Row],[ Unit cost per quantity]]</f>
        <v>81.539999999999992</v>
      </c>
    </row>
    <row r="733" spans="1:16" x14ac:dyDescent="0.3">
      <c r="A733" t="s">
        <v>2159</v>
      </c>
      <c r="B733" s="5">
        <v>45557</v>
      </c>
      <c r="C733" s="5" t="str">
        <f>TEXT(Greenleaf[[#This Row],[Order Date]],"MMM")</f>
        <v>Sep</v>
      </c>
      <c r="D733" s="5" t="str">
        <f>TEXT(Greenleaf[[#This Row],[Order Date]],"YYYY")</f>
        <v>2024</v>
      </c>
      <c r="E733" t="s">
        <v>2461</v>
      </c>
      <c r="F733" s="7" t="s">
        <v>1011</v>
      </c>
      <c r="G733" s="9">
        <v>3</v>
      </c>
      <c r="H733" s="11">
        <v>12</v>
      </c>
      <c r="I733" s="13">
        <v>4.49</v>
      </c>
      <c r="J733" t="s">
        <v>1046</v>
      </c>
      <c r="K733" t="s">
        <v>2500</v>
      </c>
      <c r="L733" s="7" t="s">
        <v>1414</v>
      </c>
      <c r="M733" s="7" t="s">
        <v>1423</v>
      </c>
      <c r="N733" s="14">
        <f>Greenleaf[[#This Row],[Unit Price]]*Greenleaf[[#This Row],[Quantity Sold]]</f>
        <v>36</v>
      </c>
      <c r="O733" s="13">
        <f>Greenleaf[[#This Row],[Unit Cost]]*Greenleaf[[#This Row],[Quantity Sold]]</f>
        <v>13.47</v>
      </c>
      <c r="P733" s="13">
        <f>Greenleaf[[#This Row],[ Unit  price per quantity]]-Greenleaf[[#This Row],[ Unit cost per quantity]]</f>
        <v>22.53</v>
      </c>
    </row>
    <row r="734" spans="1:16" x14ac:dyDescent="0.3">
      <c r="A734" t="s">
        <v>2160</v>
      </c>
      <c r="B734" s="5">
        <v>45558</v>
      </c>
      <c r="C734" s="5" t="str">
        <f>TEXT(Greenleaf[[#This Row],[Order Date]],"MMM")</f>
        <v>Sep</v>
      </c>
      <c r="D734" s="5" t="str">
        <f>TEXT(Greenleaf[[#This Row],[Order Date]],"YYYY")</f>
        <v>2024</v>
      </c>
      <c r="E734" t="s">
        <v>2462</v>
      </c>
      <c r="F734" s="7" t="s">
        <v>1013</v>
      </c>
      <c r="G734" s="9">
        <v>8</v>
      </c>
      <c r="H734" s="11">
        <v>25</v>
      </c>
      <c r="I734" s="13">
        <v>6.84</v>
      </c>
      <c r="J734" t="s">
        <v>1102</v>
      </c>
      <c r="K734" t="s">
        <v>2564</v>
      </c>
      <c r="L734" s="7" t="s">
        <v>1417</v>
      </c>
      <c r="M734" s="7" t="s">
        <v>1426</v>
      </c>
      <c r="N734" s="14">
        <f>Greenleaf[[#This Row],[Unit Price]]*Greenleaf[[#This Row],[Quantity Sold]]</f>
        <v>200</v>
      </c>
      <c r="O734" s="13">
        <f>Greenleaf[[#This Row],[Unit Cost]]*Greenleaf[[#This Row],[Quantity Sold]]</f>
        <v>54.72</v>
      </c>
      <c r="P734" s="13">
        <f>Greenleaf[[#This Row],[ Unit  price per quantity]]-Greenleaf[[#This Row],[ Unit cost per quantity]]</f>
        <v>145.28</v>
      </c>
    </row>
    <row r="735" spans="1:16" x14ac:dyDescent="0.3">
      <c r="A735" t="s">
        <v>2161</v>
      </c>
      <c r="B735" s="5">
        <v>45558</v>
      </c>
      <c r="C735" s="5" t="str">
        <f>TEXT(Greenleaf[[#This Row],[Order Date]],"MMM")</f>
        <v>Sep</v>
      </c>
      <c r="D735" s="5" t="str">
        <f>TEXT(Greenleaf[[#This Row],[Order Date]],"YYYY")</f>
        <v>2024</v>
      </c>
      <c r="E735" t="s">
        <v>2462</v>
      </c>
      <c r="F735" s="7" t="s">
        <v>1013</v>
      </c>
      <c r="G735" s="9">
        <v>9</v>
      </c>
      <c r="H735" s="11">
        <v>25</v>
      </c>
      <c r="I735" s="13">
        <v>7.79</v>
      </c>
      <c r="J735" t="s">
        <v>1080</v>
      </c>
      <c r="K735" t="s">
        <v>2470</v>
      </c>
      <c r="L735" s="7" t="s">
        <v>1414</v>
      </c>
      <c r="M735" s="7" t="s">
        <v>1425</v>
      </c>
      <c r="N735" s="14">
        <f>Greenleaf[[#This Row],[Unit Price]]*Greenleaf[[#This Row],[Quantity Sold]]</f>
        <v>225</v>
      </c>
      <c r="O735" s="13">
        <f>Greenleaf[[#This Row],[Unit Cost]]*Greenleaf[[#This Row],[Quantity Sold]]</f>
        <v>70.11</v>
      </c>
      <c r="P735" s="13">
        <f>Greenleaf[[#This Row],[ Unit  price per quantity]]-Greenleaf[[#This Row],[ Unit cost per quantity]]</f>
        <v>154.88999999999999</v>
      </c>
    </row>
    <row r="736" spans="1:16" x14ac:dyDescent="0.3">
      <c r="A736" t="s">
        <v>2162</v>
      </c>
      <c r="B736" s="5">
        <v>45558</v>
      </c>
      <c r="C736" s="5" t="str">
        <f>TEXT(Greenleaf[[#This Row],[Order Date]],"MMM")</f>
        <v>Sep</v>
      </c>
      <c r="D736" s="5" t="str">
        <f>TEXT(Greenleaf[[#This Row],[Order Date]],"YYYY")</f>
        <v>2024</v>
      </c>
      <c r="E736" t="s">
        <v>2462</v>
      </c>
      <c r="F736" s="7" t="s">
        <v>1013</v>
      </c>
      <c r="G736" s="9">
        <v>7</v>
      </c>
      <c r="H736" s="11">
        <v>25</v>
      </c>
      <c r="I736" s="13">
        <v>8.2899999999999991</v>
      </c>
      <c r="J736" t="s">
        <v>1173</v>
      </c>
      <c r="K736" t="s">
        <v>2543</v>
      </c>
      <c r="L736" s="7" t="s">
        <v>1414</v>
      </c>
      <c r="M736" s="7" t="s">
        <v>1422</v>
      </c>
      <c r="N736" s="14">
        <f>Greenleaf[[#This Row],[Unit Price]]*Greenleaf[[#This Row],[Quantity Sold]]</f>
        <v>175</v>
      </c>
      <c r="O736" s="13">
        <f>Greenleaf[[#This Row],[Unit Cost]]*Greenleaf[[#This Row],[Quantity Sold]]</f>
        <v>58.029999999999994</v>
      </c>
      <c r="P736" s="13">
        <f>Greenleaf[[#This Row],[ Unit  price per quantity]]-Greenleaf[[#This Row],[ Unit cost per quantity]]</f>
        <v>116.97</v>
      </c>
    </row>
    <row r="737" spans="1:16" x14ac:dyDescent="0.3">
      <c r="A737" t="s">
        <v>2163</v>
      </c>
      <c r="B737" s="5">
        <v>45559</v>
      </c>
      <c r="C737" s="5" t="str">
        <f>TEXT(Greenleaf[[#This Row],[Order Date]],"MMM")</f>
        <v>Sep</v>
      </c>
      <c r="D737" s="5" t="str">
        <f>TEXT(Greenleaf[[#This Row],[Order Date]],"YYYY")</f>
        <v>2024</v>
      </c>
      <c r="E737" t="s">
        <v>2460</v>
      </c>
      <c r="F737" s="7" t="s">
        <v>1015</v>
      </c>
      <c r="G737" s="9">
        <v>2</v>
      </c>
      <c r="H737" s="11">
        <v>10</v>
      </c>
      <c r="I737" s="13">
        <v>2.94</v>
      </c>
      <c r="J737" t="s">
        <v>1165</v>
      </c>
      <c r="K737" t="s">
        <v>2515</v>
      </c>
      <c r="L737" s="7" t="s">
        <v>1415</v>
      </c>
      <c r="M737" s="7" t="s">
        <v>1418</v>
      </c>
      <c r="N737" s="14">
        <f>Greenleaf[[#This Row],[Unit Price]]*Greenleaf[[#This Row],[Quantity Sold]]</f>
        <v>20</v>
      </c>
      <c r="O737" s="13">
        <f>Greenleaf[[#This Row],[Unit Cost]]*Greenleaf[[#This Row],[Quantity Sold]]</f>
        <v>5.88</v>
      </c>
      <c r="P737" s="13">
        <f>Greenleaf[[#This Row],[ Unit  price per quantity]]-Greenleaf[[#This Row],[ Unit cost per quantity]]</f>
        <v>14.120000000000001</v>
      </c>
    </row>
    <row r="738" spans="1:16" x14ac:dyDescent="0.3">
      <c r="A738" t="s">
        <v>2164</v>
      </c>
      <c r="B738" s="5">
        <v>45559</v>
      </c>
      <c r="C738" s="5" t="str">
        <f>TEXT(Greenleaf[[#This Row],[Order Date]],"MMM")</f>
        <v>Sep</v>
      </c>
      <c r="D738" s="5" t="str">
        <f>TEXT(Greenleaf[[#This Row],[Order Date]],"YYYY")</f>
        <v>2024</v>
      </c>
      <c r="E738" t="s">
        <v>2460</v>
      </c>
      <c r="F738" s="7" t="s">
        <v>1015</v>
      </c>
      <c r="G738" s="9">
        <v>1</v>
      </c>
      <c r="H738" s="11">
        <v>10</v>
      </c>
      <c r="I738" s="13">
        <v>3.62</v>
      </c>
      <c r="J738" t="s">
        <v>1098</v>
      </c>
      <c r="K738" t="s">
        <v>2492</v>
      </c>
      <c r="L738" s="7" t="s">
        <v>1414</v>
      </c>
      <c r="M738" s="7" t="s">
        <v>1418</v>
      </c>
      <c r="N738" s="14">
        <f>Greenleaf[[#This Row],[Unit Price]]*Greenleaf[[#This Row],[Quantity Sold]]</f>
        <v>10</v>
      </c>
      <c r="O738" s="13">
        <f>Greenleaf[[#This Row],[Unit Cost]]*Greenleaf[[#This Row],[Quantity Sold]]</f>
        <v>3.62</v>
      </c>
      <c r="P738" s="13">
        <f>Greenleaf[[#This Row],[ Unit  price per quantity]]-Greenleaf[[#This Row],[ Unit cost per quantity]]</f>
        <v>6.38</v>
      </c>
    </row>
    <row r="739" spans="1:16" x14ac:dyDescent="0.3">
      <c r="A739" t="s">
        <v>2165</v>
      </c>
      <c r="B739" s="5">
        <v>45560</v>
      </c>
      <c r="C739" s="5" t="str">
        <f>TEXT(Greenleaf[[#This Row],[Order Date]],"MMM")</f>
        <v>Sep</v>
      </c>
      <c r="D739" s="5" t="str">
        <f>TEXT(Greenleaf[[#This Row],[Order Date]],"YYYY")</f>
        <v>2024</v>
      </c>
      <c r="E739" t="s">
        <v>2460</v>
      </c>
      <c r="F739" s="7" t="s">
        <v>1015</v>
      </c>
      <c r="G739" s="9">
        <v>8</v>
      </c>
      <c r="H739" s="11">
        <v>10</v>
      </c>
      <c r="I739" s="13">
        <v>2.08</v>
      </c>
      <c r="J739" t="s">
        <v>1086</v>
      </c>
      <c r="K739" t="s">
        <v>2520</v>
      </c>
      <c r="L739" s="7" t="s">
        <v>1414</v>
      </c>
      <c r="M739" s="7" t="s">
        <v>1423</v>
      </c>
      <c r="N739" s="14">
        <f>Greenleaf[[#This Row],[Unit Price]]*Greenleaf[[#This Row],[Quantity Sold]]</f>
        <v>80</v>
      </c>
      <c r="O739" s="13">
        <f>Greenleaf[[#This Row],[Unit Cost]]*Greenleaf[[#This Row],[Quantity Sold]]</f>
        <v>16.64</v>
      </c>
      <c r="P739" s="13">
        <f>Greenleaf[[#This Row],[ Unit  price per quantity]]-Greenleaf[[#This Row],[ Unit cost per quantity]]</f>
        <v>63.36</v>
      </c>
    </row>
    <row r="740" spans="1:16" x14ac:dyDescent="0.3">
      <c r="A740" t="s">
        <v>2166</v>
      </c>
      <c r="B740" s="5">
        <v>45561</v>
      </c>
      <c r="C740" s="5" t="str">
        <f>TEXT(Greenleaf[[#This Row],[Order Date]],"MMM")</f>
        <v>Sep</v>
      </c>
      <c r="D740" s="5" t="str">
        <f>TEXT(Greenleaf[[#This Row],[Order Date]],"YYYY")</f>
        <v>2024</v>
      </c>
      <c r="E740" t="s">
        <v>2461</v>
      </c>
      <c r="F740" s="7" t="s">
        <v>1011</v>
      </c>
      <c r="G740" s="9">
        <v>5</v>
      </c>
      <c r="H740" s="11">
        <v>12</v>
      </c>
      <c r="I740" s="13">
        <v>4.6900000000000004</v>
      </c>
      <c r="J740" t="s">
        <v>1191</v>
      </c>
      <c r="K740" t="s">
        <v>2574</v>
      </c>
      <c r="L740" s="7" t="s">
        <v>1414</v>
      </c>
      <c r="M740" s="7" t="s">
        <v>1427</v>
      </c>
      <c r="N740" s="14">
        <f>Greenleaf[[#This Row],[Unit Price]]*Greenleaf[[#This Row],[Quantity Sold]]</f>
        <v>60</v>
      </c>
      <c r="O740" s="13">
        <f>Greenleaf[[#This Row],[Unit Cost]]*Greenleaf[[#This Row],[Quantity Sold]]</f>
        <v>23.450000000000003</v>
      </c>
      <c r="P740" s="13">
        <f>Greenleaf[[#This Row],[ Unit  price per quantity]]-Greenleaf[[#This Row],[ Unit cost per quantity]]</f>
        <v>36.549999999999997</v>
      </c>
    </row>
    <row r="741" spans="1:16" x14ac:dyDescent="0.3">
      <c r="A741" t="s">
        <v>2167</v>
      </c>
      <c r="B741" s="5">
        <v>45561</v>
      </c>
      <c r="C741" s="5" t="str">
        <f>TEXT(Greenleaf[[#This Row],[Order Date]],"MMM")</f>
        <v>Sep</v>
      </c>
      <c r="D741" s="5" t="str">
        <f>TEXT(Greenleaf[[#This Row],[Order Date]],"YYYY")</f>
        <v>2024</v>
      </c>
      <c r="E741" t="s">
        <v>2461</v>
      </c>
      <c r="F741" s="7" t="s">
        <v>1011</v>
      </c>
      <c r="G741" s="9">
        <v>7</v>
      </c>
      <c r="H741" s="11">
        <v>12</v>
      </c>
      <c r="I741" s="13">
        <v>3.9</v>
      </c>
      <c r="J741" t="s">
        <v>1109</v>
      </c>
      <c r="K741" t="s">
        <v>2560</v>
      </c>
      <c r="L741" s="7" t="s">
        <v>1415</v>
      </c>
      <c r="M741" s="7" t="s">
        <v>1425</v>
      </c>
      <c r="N741" s="14">
        <f>Greenleaf[[#This Row],[Unit Price]]*Greenleaf[[#This Row],[Quantity Sold]]</f>
        <v>84</v>
      </c>
      <c r="O741" s="13">
        <f>Greenleaf[[#This Row],[Unit Cost]]*Greenleaf[[#This Row],[Quantity Sold]]</f>
        <v>27.3</v>
      </c>
      <c r="P741" s="13">
        <f>Greenleaf[[#This Row],[ Unit  price per quantity]]-Greenleaf[[#This Row],[ Unit cost per quantity]]</f>
        <v>56.7</v>
      </c>
    </row>
    <row r="742" spans="1:16" x14ac:dyDescent="0.3">
      <c r="A742" t="s">
        <v>2168</v>
      </c>
      <c r="B742" s="5">
        <v>45562</v>
      </c>
      <c r="C742" s="5" t="str">
        <f>TEXT(Greenleaf[[#This Row],[Order Date]],"MMM")</f>
        <v>Sep</v>
      </c>
      <c r="D742" s="5" t="str">
        <f>TEXT(Greenleaf[[#This Row],[Order Date]],"YYYY")</f>
        <v>2024</v>
      </c>
      <c r="E742" t="s">
        <v>2463</v>
      </c>
      <c r="F742" s="7" t="s">
        <v>1014</v>
      </c>
      <c r="G742" s="9">
        <v>10</v>
      </c>
      <c r="H742" s="11">
        <v>15</v>
      </c>
      <c r="I742" s="13">
        <v>3.05</v>
      </c>
      <c r="J742" t="s">
        <v>1151</v>
      </c>
      <c r="K742" t="s">
        <v>2568</v>
      </c>
      <c r="L742" s="7" t="s">
        <v>1416</v>
      </c>
      <c r="M742" s="7" t="s">
        <v>1423</v>
      </c>
      <c r="N742" s="14">
        <f>Greenleaf[[#This Row],[Unit Price]]*Greenleaf[[#This Row],[Quantity Sold]]</f>
        <v>150</v>
      </c>
      <c r="O742" s="13">
        <f>Greenleaf[[#This Row],[Unit Cost]]*Greenleaf[[#This Row],[Quantity Sold]]</f>
        <v>30.5</v>
      </c>
      <c r="P742" s="13">
        <f>Greenleaf[[#This Row],[ Unit  price per quantity]]-Greenleaf[[#This Row],[ Unit cost per quantity]]</f>
        <v>119.5</v>
      </c>
    </row>
    <row r="743" spans="1:16" x14ac:dyDescent="0.3">
      <c r="A743" t="s">
        <v>2169</v>
      </c>
      <c r="B743" s="5">
        <v>45562</v>
      </c>
      <c r="C743" s="5" t="str">
        <f>TEXT(Greenleaf[[#This Row],[Order Date]],"MMM")</f>
        <v>Sep</v>
      </c>
      <c r="D743" s="5" t="str">
        <f>TEXT(Greenleaf[[#This Row],[Order Date]],"YYYY")</f>
        <v>2024</v>
      </c>
      <c r="E743" t="s">
        <v>2464</v>
      </c>
      <c r="F743" s="7" t="s">
        <v>1012</v>
      </c>
      <c r="G743" s="9">
        <v>5</v>
      </c>
      <c r="H743" s="11">
        <v>40</v>
      </c>
      <c r="I743" s="13">
        <v>8.11</v>
      </c>
      <c r="J743" t="s">
        <v>1127</v>
      </c>
      <c r="K743" t="s">
        <v>2509</v>
      </c>
      <c r="L743" s="7" t="s">
        <v>1414</v>
      </c>
      <c r="M743" s="7" t="s">
        <v>1426</v>
      </c>
      <c r="N743" s="14">
        <f>Greenleaf[[#This Row],[Unit Price]]*Greenleaf[[#This Row],[Quantity Sold]]</f>
        <v>200</v>
      </c>
      <c r="O743" s="13">
        <f>Greenleaf[[#This Row],[Unit Cost]]*Greenleaf[[#This Row],[Quantity Sold]]</f>
        <v>40.549999999999997</v>
      </c>
      <c r="P743" s="13">
        <f>Greenleaf[[#This Row],[ Unit  price per quantity]]-Greenleaf[[#This Row],[ Unit cost per quantity]]</f>
        <v>159.44999999999999</v>
      </c>
    </row>
    <row r="744" spans="1:16" x14ac:dyDescent="0.3">
      <c r="A744" t="s">
        <v>2170</v>
      </c>
      <c r="B744" s="5">
        <v>45562</v>
      </c>
      <c r="C744" s="5" t="str">
        <f>TEXT(Greenleaf[[#This Row],[Order Date]],"MMM")</f>
        <v>Sep</v>
      </c>
      <c r="D744" s="5" t="str">
        <f>TEXT(Greenleaf[[#This Row],[Order Date]],"YYYY")</f>
        <v>2024</v>
      </c>
      <c r="E744" t="s">
        <v>2460</v>
      </c>
      <c r="F744" s="7" t="s">
        <v>1015</v>
      </c>
      <c r="G744" s="9">
        <v>10</v>
      </c>
      <c r="H744" s="11">
        <v>10</v>
      </c>
      <c r="I744" s="13">
        <v>3.29</v>
      </c>
      <c r="J744" t="s">
        <v>1173</v>
      </c>
      <c r="K744" t="s">
        <v>2543</v>
      </c>
      <c r="L744" s="7" t="s">
        <v>1414</v>
      </c>
      <c r="M744" s="7" t="s">
        <v>1424</v>
      </c>
      <c r="N744" s="14">
        <f>Greenleaf[[#This Row],[Unit Price]]*Greenleaf[[#This Row],[Quantity Sold]]</f>
        <v>100</v>
      </c>
      <c r="O744" s="13">
        <f>Greenleaf[[#This Row],[Unit Cost]]*Greenleaf[[#This Row],[Quantity Sold]]</f>
        <v>32.9</v>
      </c>
      <c r="P744" s="13">
        <f>Greenleaf[[#This Row],[ Unit  price per quantity]]-Greenleaf[[#This Row],[ Unit cost per quantity]]</f>
        <v>67.099999999999994</v>
      </c>
    </row>
    <row r="745" spans="1:16" x14ac:dyDescent="0.3">
      <c r="A745" t="s">
        <v>2171</v>
      </c>
      <c r="B745" s="5">
        <v>45563</v>
      </c>
      <c r="C745" s="5" t="str">
        <f>TEXT(Greenleaf[[#This Row],[Order Date]],"MMM")</f>
        <v>Sep</v>
      </c>
      <c r="D745" s="5" t="str">
        <f>TEXT(Greenleaf[[#This Row],[Order Date]],"YYYY")</f>
        <v>2024</v>
      </c>
      <c r="E745" t="s">
        <v>2460</v>
      </c>
      <c r="F745" s="7" t="s">
        <v>1015</v>
      </c>
      <c r="G745" s="9">
        <v>5</v>
      </c>
      <c r="H745" s="11">
        <v>10</v>
      </c>
      <c r="I745" s="13">
        <v>2.66</v>
      </c>
      <c r="J745" t="s">
        <v>1070</v>
      </c>
      <c r="K745" t="s">
        <v>2517</v>
      </c>
      <c r="L745" s="7" t="s">
        <v>1416</v>
      </c>
      <c r="M745" s="7" t="s">
        <v>1424</v>
      </c>
      <c r="N745" s="14">
        <f>Greenleaf[[#This Row],[Unit Price]]*Greenleaf[[#This Row],[Quantity Sold]]</f>
        <v>50</v>
      </c>
      <c r="O745" s="13">
        <f>Greenleaf[[#This Row],[Unit Cost]]*Greenleaf[[#This Row],[Quantity Sold]]</f>
        <v>13.3</v>
      </c>
      <c r="P745" s="13">
        <f>Greenleaf[[#This Row],[ Unit  price per quantity]]-Greenleaf[[#This Row],[ Unit cost per quantity]]</f>
        <v>36.700000000000003</v>
      </c>
    </row>
    <row r="746" spans="1:16" x14ac:dyDescent="0.3">
      <c r="A746" t="s">
        <v>2172</v>
      </c>
      <c r="B746" s="5">
        <v>45563</v>
      </c>
      <c r="C746" s="5" t="str">
        <f>TEXT(Greenleaf[[#This Row],[Order Date]],"MMM")</f>
        <v>Sep</v>
      </c>
      <c r="D746" s="5" t="str">
        <f>TEXT(Greenleaf[[#This Row],[Order Date]],"YYYY")</f>
        <v>2024</v>
      </c>
      <c r="E746" t="s">
        <v>2463</v>
      </c>
      <c r="F746" s="7" t="s">
        <v>1014</v>
      </c>
      <c r="G746" s="9">
        <v>7</v>
      </c>
      <c r="H746" s="11">
        <v>15</v>
      </c>
      <c r="I746" s="13">
        <v>3.82</v>
      </c>
      <c r="J746" t="s">
        <v>1069</v>
      </c>
      <c r="K746" t="s">
        <v>2471</v>
      </c>
      <c r="L746" s="7" t="s">
        <v>1414</v>
      </c>
      <c r="M746" s="7" t="s">
        <v>1426</v>
      </c>
      <c r="N746" s="14">
        <f>Greenleaf[[#This Row],[Unit Price]]*Greenleaf[[#This Row],[Quantity Sold]]</f>
        <v>105</v>
      </c>
      <c r="O746" s="13">
        <f>Greenleaf[[#This Row],[Unit Cost]]*Greenleaf[[#This Row],[Quantity Sold]]</f>
        <v>26.74</v>
      </c>
      <c r="P746" s="13">
        <f>Greenleaf[[#This Row],[ Unit  price per quantity]]-Greenleaf[[#This Row],[ Unit cost per quantity]]</f>
        <v>78.260000000000005</v>
      </c>
    </row>
    <row r="747" spans="1:16" x14ac:dyDescent="0.3">
      <c r="A747" t="s">
        <v>2173</v>
      </c>
      <c r="B747" s="5">
        <v>45564</v>
      </c>
      <c r="C747" s="5" t="str">
        <f>TEXT(Greenleaf[[#This Row],[Order Date]],"MMM")</f>
        <v>Sep</v>
      </c>
      <c r="D747" s="5" t="str">
        <f>TEXT(Greenleaf[[#This Row],[Order Date]],"YYYY")</f>
        <v>2024</v>
      </c>
      <c r="E747" t="s">
        <v>2464</v>
      </c>
      <c r="F747" s="7" t="s">
        <v>1012</v>
      </c>
      <c r="G747" s="9">
        <v>4</v>
      </c>
      <c r="H747" s="11">
        <v>40</v>
      </c>
      <c r="I747" s="13">
        <v>9.31</v>
      </c>
      <c r="J747" t="s">
        <v>1130</v>
      </c>
      <c r="K747" t="s">
        <v>2587</v>
      </c>
      <c r="L747" s="7" t="s">
        <v>1416</v>
      </c>
      <c r="M747" s="7" t="s">
        <v>1419</v>
      </c>
      <c r="N747" s="14">
        <f>Greenleaf[[#This Row],[Unit Price]]*Greenleaf[[#This Row],[Quantity Sold]]</f>
        <v>160</v>
      </c>
      <c r="O747" s="13">
        <f>Greenleaf[[#This Row],[Unit Cost]]*Greenleaf[[#This Row],[Quantity Sold]]</f>
        <v>37.24</v>
      </c>
      <c r="P747" s="13">
        <f>Greenleaf[[#This Row],[ Unit  price per quantity]]-Greenleaf[[#This Row],[ Unit cost per quantity]]</f>
        <v>122.75999999999999</v>
      </c>
    </row>
    <row r="748" spans="1:16" x14ac:dyDescent="0.3">
      <c r="A748" t="s">
        <v>2174</v>
      </c>
      <c r="B748" s="5">
        <v>45564</v>
      </c>
      <c r="C748" s="5" t="str">
        <f>TEXT(Greenleaf[[#This Row],[Order Date]],"MMM")</f>
        <v>Sep</v>
      </c>
      <c r="D748" s="5" t="str">
        <f>TEXT(Greenleaf[[#This Row],[Order Date]],"YYYY")</f>
        <v>2024</v>
      </c>
      <c r="E748" t="s">
        <v>2461</v>
      </c>
      <c r="F748" s="7" t="s">
        <v>1011</v>
      </c>
      <c r="G748" s="9">
        <v>6</v>
      </c>
      <c r="H748" s="11">
        <v>12</v>
      </c>
      <c r="I748" s="13">
        <v>3.66</v>
      </c>
      <c r="J748" t="s">
        <v>1064</v>
      </c>
      <c r="K748" t="s">
        <v>2563</v>
      </c>
      <c r="L748" s="7" t="s">
        <v>1414</v>
      </c>
      <c r="M748" s="7" t="s">
        <v>1426</v>
      </c>
      <c r="N748" s="14">
        <f>Greenleaf[[#This Row],[Unit Price]]*Greenleaf[[#This Row],[Quantity Sold]]</f>
        <v>72</v>
      </c>
      <c r="O748" s="13">
        <f>Greenleaf[[#This Row],[Unit Cost]]*Greenleaf[[#This Row],[Quantity Sold]]</f>
        <v>21.96</v>
      </c>
      <c r="P748" s="13">
        <f>Greenleaf[[#This Row],[ Unit  price per quantity]]-Greenleaf[[#This Row],[ Unit cost per quantity]]</f>
        <v>50.04</v>
      </c>
    </row>
    <row r="749" spans="1:16" x14ac:dyDescent="0.3">
      <c r="A749" t="s">
        <v>2175</v>
      </c>
      <c r="B749" s="5">
        <v>45565</v>
      </c>
      <c r="C749" s="5" t="str">
        <f>TEXT(Greenleaf[[#This Row],[Order Date]],"MMM")</f>
        <v>Sep</v>
      </c>
      <c r="D749" s="5" t="str">
        <f>TEXT(Greenleaf[[#This Row],[Order Date]],"YYYY")</f>
        <v>2024</v>
      </c>
      <c r="E749" t="s">
        <v>2464</v>
      </c>
      <c r="F749" s="7" t="s">
        <v>1012</v>
      </c>
      <c r="G749" s="9">
        <v>1</v>
      </c>
      <c r="H749" s="11">
        <v>40</v>
      </c>
      <c r="I749" s="13">
        <v>9.89</v>
      </c>
      <c r="J749" t="s">
        <v>1131</v>
      </c>
      <c r="K749" t="s">
        <v>2479</v>
      </c>
      <c r="L749" s="7" t="s">
        <v>1416</v>
      </c>
      <c r="M749" s="7" t="s">
        <v>1419</v>
      </c>
      <c r="N749" s="14">
        <f>Greenleaf[[#This Row],[Unit Price]]*Greenleaf[[#This Row],[Quantity Sold]]</f>
        <v>40</v>
      </c>
      <c r="O749" s="13">
        <f>Greenleaf[[#This Row],[Unit Cost]]*Greenleaf[[#This Row],[Quantity Sold]]</f>
        <v>9.89</v>
      </c>
      <c r="P749" s="13">
        <f>Greenleaf[[#This Row],[ Unit  price per quantity]]-Greenleaf[[#This Row],[ Unit cost per quantity]]</f>
        <v>30.11</v>
      </c>
    </row>
    <row r="750" spans="1:16" x14ac:dyDescent="0.3">
      <c r="A750" t="s">
        <v>2176</v>
      </c>
      <c r="B750" s="5">
        <v>45565</v>
      </c>
      <c r="C750" s="5" t="str">
        <f>TEXT(Greenleaf[[#This Row],[Order Date]],"MMM")</f>
        <v>Sep</v>
      </c>
      <c r="D750" s="5" t="str">
        <f>TEXT(Greenleaf[[#This Row],[Order Date]],"YYYY")</f>
        <v>2024</v>
      </c>
      <c r="E750" t="s">
        <v>2460</v>
      </c>
      <c r="F750" s="7" t="s">
        <v>1015</v>
      </c>
      <c r="G750" s="9">
        <v>1</v>
      </c>
      <c r="H750" s="11">
        <v>10</v>
      </c>
      <c r="I750" s="13">
        <v>3.17</v>
      </c>
      <c r="J750" t="s">
        <v>1072</v>
      </c>
      <c r="K750" t="s">
        <v>2571</v>
      </c>
      <c r="L750" s="7" t="s">
        <v>1416</v>
      </c>
      <c r="M750" s="7" t="s">
        <v>1424</v>
      </c>
      <c r="N750" s="14">
        <f>Greenleaf[[#This Row],[Unit Price]]*Greenleaf[[#This Row],[Quantity Sold]]</f>
        <v>10</v>
      </c>
      <c r="O750" s="13">
        <f>Greenleaf[[#This Row],[Unit Cost]]*Greenleaf[[#This Row],[Quantity Sold]]</f>
        <v>3.17</v>
      </c>
      <c r="P750" s="13">
        <f>Greenleaf[[#This Row],[ Unit  price per quantity]]-Greenleaf[[#This Row],[ Unit cost per quantity]]</f>
        <v>6.83</v>
      </c>
    </row>
    <row r="751" spans="1:16" x14ac:dyDescent="0.3">
      <c r="A751" t="s">
        <v>2177</v>
      </c>
      <c r="B751" s="5">
        <v>45565</v>
      </c>
      <c r="C751" s="5" t="str">
        <f>TEXT(Greenleaf[[#This Row],[Order Date]],"MMM")</f>
        <v>Sep</v>
      </c>
      <c r="D751" s="5" t="str">
        <f>TEXT(Greenleaf[[#This Row],[Order Date]],"YYYY")</f>
        <v>2024</v>
      </c>
      <c r="E751" t="s">
        <v>2461</v>
      </c>
      <c r="F751" s="7" t="s">
        <v>1011</v>
      </c>
      <c r="G751" s="9">
        <v>1</v>
      </c>
      <c r="H751" s="11">
        <v>12</v>
      </c>
      <c r="I751" s="13">
        <v>2.92</v>
      </c>
      <c r="J751" t="s">
        <v>1208</v>
      </c>
      <c r="K751" t="s">
        <v>2486</v>
      </c>
      <c r="L751" s="7" t="s">
        <v>1414</v>
      </c>
      <c r="M751" s="7" t="s">
        <v>1426</v>
      </c>
      <c r="N751" s="14">
        <f>Greenleaf[[#This Row],[Unit Price]]*Greenleaf[[#This Row],[Quantity Sold]]</f>
        <v>12</v>
      </c>
      <c r="O751" s="13">
        <f>Greenleaf[[#This Row],[Unit Cost]]*Greenleaf[[#This Row],[Quantity Sold]]</f>
        <v>2.92</v>
      </c>
      <c r="P751" s="13">
        <f>Greenleaf[[#This Row],[ Unit  price per quantity]]-Greenleaf[[#This Row],[ Unit cost per quantity]]</f>
        <v>9.08</v>
      </c>
    </row>
    <row r="752" spans="1:16" x14ac:dyDescent="0.3">
      <c r="A752" t="s">
        <v>2178</v>
      </c>
      <c r="B752" s="5">
        <v>45566</v>
      </c>
      <c r="C752" s="5" t="str">
        <f>TEXT(Greenleaf[[#This Row],[Order Date]],"MMM")</f>
        <v>Oct</v>
      </c>
      <c r="D752" s="5" t="str">
        <f>TEXT(Greenleaf[[#This Row],[Order Date]],"YYYY")</f>
        <v>2024</v>
      </c>
      <c r="E752" t="s">
        <v>2460</v>
      </c>
      <c r="F752" s="7" t="s">
        <v>1015</v>
      </c>
      <c r="G752" s="9">
        <v>10</v>
      </c>
      <c r="H752" s="11">
        <v>10</v>
      </c>
      <c r="I752" s="13">
        <v>2.95</v>
      </c>
      <c r="J752" t="s">
        <v>1145</v>
      </c>
      <c r="K752" t="s">
        <v>2581</v>
      </c>
      <c r="L752" s="7" t="s">
        <v>1416</v>
      </c>
      <c r="M752" s="7" t="s">
        <v>1422</v>
      </c>
      <c r="N752" s="14">
        <f>Greenleaf[[#This Row],[Unit Price]]*Greenleaf[[#This Row],[Quantity Sold]]</f>
        <v>100</v>
      </c>
      <c r="O752" s="13">
        <f>Greenleaf[[#This Row],[Unit Cost]]*Greenleaf[[#This Row],[Quantity Sold]]</f>
        <v>29.5</v>
      </c>
      <c r="P752" s="13">
        <f>Greenleaf[[#This Row],[ Unit  price per quantity]]-Greenleaf[[#This Row],[ Unit cost per quantity]]</f>
        <v>70.5</v>
      </c>
    </row>
    <row r="753" spans="1:16" x14ac:dyDescent="0.3">
      <c r="A753" t="s">
        <v>2179</v>
      </c>
      <c r="B753" s="5">
        <v>45566</v>
      </c>
      <c r="C753" s="5" t="str">
        <f>TEXT(Greenleaf[[#This Row],[Order Date]],"MMM")</f>
        <v>Oct</v>
      </c>
      <c r="D753" s="5" t="str">
        <f>TEXT(Greenleaf[[#This Row],[Order Date]],"YYYY")</f>
        <v>2024</v>
      </c>
      <c r="E753" t="s">
        <v>2464</v>
      </c>
      <c r="F753" s="7" t="s">
        <v>1012</v>
      </c>
      <c r="G753" s="9">
        <v>10</v>
      </c>
      <c r="H753" s="11">
        <v>40</v>
      </c>
      <c r="I753" s="13">
        <v>15.92</v>
      </c>
      <c r="J753" t="s">
        <v>1186</v>
      </c>
      <c r="K753" t="s">
        <v>2477</v>
      </c>
      <c r="L753" s="7" t="s">
        <v>1414</v>
      </c>
      <c r="M753" s="7" t="s">
        <v>1423</v>
      </c>
      <c r="N753" s="14">
        <f>Greenleaf[[#This Row],[Unit Price]]*Greenleaf[[#This Row],[Quantity Sold]]</f>
        <v>400</v>
      </c>
      <c r="O753" s="13">
        <f>Greenleaf[[#This Row],[Unit Cost]]*Greenleaf[[#This Row],[Quantity Sold]]</f>
        <v>159.19999999999999</v>
      </c>
      <c r="P753" s="13">
        <f>Greenleaf[[#This Row],[ Unit  price per quantity]]-Greenleaf[[#This Row],[ Unit cost per quantity]]</f>
        <v>240.8</v>
      </c>
    </row>
    <row r="754" spans="1:16" x14ac:dyDescent="0.3">
      <c r="A754" t="s">
        <v>2180</v>
      </c>
      <c r="B754" s="5">
        <v>45567</v>
      </c>
      <c r="C754" s="5" t="str">
        <f>TEXT(Greenleaf[[#This Row],[Order Date]],"MMM")</f>
        <v>Oct</v>
      </c>
      <c r="D754" s="5" t="str">
        <f>TEXT(Greenleaf[[#This Row],[Order Date]],"YYYY")</f>
        <v>2024</v>
      </c>
      <c r="E754" t="s">
        <v>2461</v>
      </c>
      <c r="F754" s="7" t="s">
        <v>1011</v>
      </c>
      <c r="G754" s="9">
        <v>5</v>
      </c>
      <c r="H754" s="11">
        <v>12</v>
      </c>
      <c r="I754" s="13">
        <v>4.0199999999999996</v>
      </c>
      <c r="J754" t="s">
        <v>1021</v>
      </c>
      <c r="K754" t="s">
        <v>2473</v>
      </c>
      <c r="L754" s="7" t="s">
        <v>1415</v>
      </c>
      <c r="M754" s="7" t="s">
        <v>1424</v>
      </c>
      <c r="N754" s="14">
        <f>Greenleaf[[#This Row],[Unit Price]]*Greenleaf[[#This Row],[Quantity Sold]]</f>
        <v>60</v>
      </c>
      <c r="O754" s="13">
        <f>Greenleaf[[#This Row],[Unit Cost]]*Greenleaf[[#This Row],[Quantity Sold]]</f>
        <v>20.099999999999998</v>
      </c>
      <c r="P754" s="13">
        <f>Greenleaf[[#This Row],[ Unit  price per quantity]]-Greenleaf[[#This Row],[ Unit cost per quantity]]</f>
        <v>39.900000000000006</v>
      </c>
    </row>
    <row r="755" spans="1:16" x14ac:dyDescent="0.3">
      <c r="A755" t="s">
        <v>2181</v>
      </c>
      <c r="B755" s="5">
        <v>45568</v>
      </c>
      <c r="C755" s="5" t="str">
        <f>TEXT(Greenleaf[[#This Row],[Order Date]],"MMM")</f>
        <v>Oct</v>
      </c>
      <c r="D755" s="5" t="str">
        <f>TEXT(Greenleaf[[#This Row],[Order Date]],"YYYY")</f>
        <v>2024</v>
      </c>
      <c r="E755" t="s">
        <v>2460</v>
      </c>
      <c r="F755" s="7" t="s">
        <v>1015</v>
      </c>
      <c r="G755" s="9">
        <v>5</v>
      </c>
      <c r="H755" s="11">
        <v>10</v>
      </c>
      <c r="I755" s="13">
        <v>3.63</v>
      </c>
      <c r="J755" t="s">
        <v>1046</v>
      </c>
      <c r="K755" t="s">
        <v>2500</v>
      </c>
      <c r="L755" s="7" t="s">
        <v>1414</v>
      </c>
      <c r="M755" s="7" t="s">
        <v>1422</v>
      </c>
      <c r="N755" s="14">
        <f>Greenleaf[[#This Row],[Unit Price]]*Greenleaf[[#This Row],[Quantity Sold]]</f>
        <v>50</v>
      </c>
      <c r="O755" s="13">
        <f>Greenleaf[[#This Row],[Unit Cost]]*Greenleaf[[#This Row],[Quantity Sold]]</f>
        <v>18.149999999999999</v>
      </c>
      <c r="P755" s="13">
        <f>Greenleaf[[#This Row],[ Unit  price per quantity]]-Greenleaf[[#This Row],[ Unit cost per quantity]]</f>
        <v>31.85</v>
      </c>
    </row>
    <row r="756" spans="1:16" x14ac:dyDescent="0.3">
      <c r="A756" t="s">
        <v>2182</v>
      </c>
      <c r="B756" s="5">
        <v>45568</v>
      </c>
      <c r="C756" s="5" t="str">
        <f>TEXT(Greenleaf[[#This Row],[Order Date]],"MMM")</f>
        <v>Oct</v>
      </c>
      <c r="D756" s="5" t="str">
        <f>TEXT(Greenleaf[[#This Row],[Order Date]],"YYYY")</f>
        <v>2024</v>
      </c>
      <c r="E756" t="s">
        <v>2464</v>
      </c>
      <c r="F756" s="7" t="s">
        <v>1012</v>
      </c>
      <c r="G756" s="9">
        <v>10</v>
      </c>
      <c r="H756" s="11">
        <v>40</v>
      </c>
      <c r="I756" s="13">
        <v>9.3800000000000008</v>
      </c>
      <c r="J756" t="s">
        <v>1164</v>
      </c>
      <c r="K756" t="s">
        <v>2567</v>
      </c>
      <c r="L756" s="7" t="s">
        <v>1417</v>
      </c>
      <c r="M756" s="7" t="s">
        <v>1420</v>
      </c>
      <c r="N756" s="14">
        <f>Greenleaf[[#This Row],[Unit Price]]*Greenleaf[[#This Row],[Quantity Sold]]</f>
        <v>400</v>
      </c>
      <c r="O756" s="13">
        <f>Greenleaf[[#This Row],[Unit Cost]]*Greenleaf[[#This Row],[Quantity Sold]]</f>
        <v>93.800000000000011</v>
      </c>
      <c r="P756" s="13">
        <f>Greenleaf[[#This Row],[ Unit  price per quantity]]-Greenleaf[[#This Row],[ Unit cost per quantity]]</f>
        <v>306.2</v>
      </c>
    </row>
    <row r="757" spans="1:16" x14ac:dyDescent="0.3">
      <c r="A757" t="s">
        <v>2183</v>
      </c>
      <c r="B757" s="5">
        <v>45568</v>
      </c>
      <c r="C757" s="5" t="str">
        <f>TEXT(Greenleaf[[#This Row],[Order Date]],"MMM")</f>
        <v>Oct</v>
      </c>
      <c r="D757" s="5" t="str">
        <f>TEXT(Greenleaf[[#This Row],[Order Date]],"YYYY")</f>
        <v>2024</v>
      </c>
      <c r="E757" t="s">
        <v>2463</v>
      </c>
      <c r="F757" s="7" t="s">
        <v>1014</v>
      </c>
      <c r="G757" s="9">
        <v>9</v>
      </c>
      <c r="H757" s="11">
        <v>15</v>
      </c>
      <c r="I757" s="13">
        <v>3.13</v>
      </c>
      <c r="J757" t="s">
        <v>1060</v>
      </c>
      <c r="K757" t="s">
        <v>2504</v>
      </c>
      <c r="L757" s="7" t="s">
        <v>1415</v>
      </c>
      <c r="M757" s="7" t="s">
        <v>1422</v>
      </c>
      <c r="N757" s="14">
        <f>Greenleaf[[#This Row],[Unit Price]]*Greenleaf[[#This Row],[Quantity Sold]]</f>
        <v>135</v>
      </c>
      <c r="O757" s="13">
        <f>Greenleaf[[#This Row],[Unit Cost]]*Greenleaf[[#This Row],[Quantity Sold]]</f>
        <v>28.169999999999998</v>
      </c>
      <c r="P757" s="13">
        <f>Greenleaf[[#This Row],[ Unit  price per quantity]]-Greenleaf[[#This Row],[ Unit cost per quantity]]</f>
        <v>106.83</v>
      </c>
    </row>
    <row r="758" spans="1:16" x14ac:dyDescent="0.3">
      <c r="A758" t="s">
        <v>2184</v>
      </c>
      <c r="B758" s="5">
        <v>45569</v>
      </c>
      <c r="C758" s="5" t="str">
        <f>TEXT(Greenleaf[[#This Row],[Order Date]],"MMM")</f>
        <v>Oct</v>
      </c>
      <c r="D758" s="5" t="str">
        <f>TEXT(Greenleaf[[#This Row],[Order Date]],"YYYY")</f>
        <v>2024</v>
      </c>
      <c r="E758" t="s">
        <v>2460</v>
      </c>
      <c r="F758" s="7" t="s">
        <v>1015</v>
      </c>
      <c r="G758" s="9">
        <v>6</v>
      </c>
      <c r="H758" s="11">
        <v>10</v>
      </c>
      <c r="I758" s="13">
        <v>2.29</v>
      </c>
      <c r="J758" t="s">
        <v>1117</v>
      </c>
      <c r="K758" t="s">
        <v>2568</v>
      </c>
      <c r="L758" s="7" t="s">
        <v>1414</v>
      </c>
      <c r="M758" s="7" t="s">
        <v>1423</v>
      </c>
      <c r="N758" s="14">
        <f>Greenleaf[[#This Row],[Unit Price]]*Greenleaf[[#This Row],[Quantity Sold]]</f>
        <v>60</v>
      </c>
      <c r="O758" s="13">
        <f>Greenleaf[[#This Row],[Unit Cost]]*Greenleaf[[#This Row],[Quantity Sold]]</f>
        <v>13.74</v>
      </c>
      <c r="P758" s="13">
        <f>Greenleaf[[#This Row],[ Unit  price per quantity]]-Greenleaf[[#This Row],[ Unit cost per quantity]]</f>
        <v>46.26</v>
      </c>
    </row>
    <row r="759" spans="1:16" x14ac:dyDescent="0.3">
      <c r="A759" t="s">
        <v>2185</v>
      </c>
      <c r="B759" s="5">
        <v>45569</v>
      </c>
      <c r="C759" s="5" t="str">
        <f>TEXT(Greenleaf[[#This Row],[Order Date]],"MMM")</f>
        <v>Oct</v>
      </c>
      <c r="D759" s="5" t="str">
        <f>TEXT(Greenleaf[[#This Row],[Order Date]],"YYYY")</f>
        <v>2024</v>
      </c>
      <c r="E759" t="s">
        <v>2463</v>
      </c>
      <c r="F759" s="7" t="s">
        <v>1014</v>
      </c>
      <c r="G759" s="9">
        <v>3</v>
      </c>
      <c r="H759" s="11">
        <v>15</v>
      </c>
      <c r="I759" s="13">
        <v>5.75</v>
      </c>
      <c r="J759" t="s">
        <v>1084</v>
      </c>
      <c r="K759" t="s">
        <v>2553</v>
      </c>
      <c r="L759" s="7" t="s">
        <v>1414</v>
      </c>
      <c r="M759" s="7" t="s">
        <v>1427</v>
      </c>
      <c r="N759" s="14">
        <f>Greenleaf[[#This Row],[Unit Price]]*Greenleaf[[#This Row],[Quantity Sold]]</f>
        <v>45</v>
      </c>
      <c r="O759" s="13">
        <f>Greenleaf[[#This Row],[Unit Cost]]*Greenleaf[[#This Row],[Quantity Sold]]</f>
        <v>17.25</v>
      </c>
      <c r="P759" s="13">
        <f>Greenleaf[[#This Row],[ Unit  price per quantity]]-Greenleaf[[#This Row],[ Unit cost per quantity]]</f>
        <v>27.75</v>
      </c>
    </row>
    <row r="760" spans="1:16" x14ac:dyDescent="0.3">
      <c r="A760" t="s">
        <v>2186</v>
      </c>
      <c r="B760" s="5">
        <v>45569</v>
      </c>
      <c r="C760" s="5" t="str">
        <f>TEXT(Greenleaf[[#This Row],[Order Date]],"MMM")</f>
        <v>Oct</v>
      </c>
      <c r="D760" s="5" t="str">
        <f>TEXT(Greenleaf[[#This Row],[Order Date]],"YYYY")</f>
        <v>2024</v>
      </c>
      <c r="E760" t="s">
        <v>2461</v>
      </c>
      <c r="F760" s="7" t="s">
        <v>1011</v>
      </c>
      <c r="G760" s="9">
        <v>1</v>
      </c>
      <c r="H760" s="11">
        <v>12</v>
      </c>
      <c r="I760" s="13">
        <v>3.85</v>
      </c>
      <c r="J760" t="s">
        <v>1074</v>
      </c>
      <c r="K760" t="s">
        <v>2506</v>
      </c>
      <c r="L760" s="7" t="s">
        <v>1414</v>
      </c>
      <c r="M760" s="7" t="s">
        <v>1425</v>
      </c>
      <c r="N760" s="14">
        <f>Greenleaf[[#This Row],[Unit Price]]*Greenleaf[[#This Row],[Quantity Sold]]</f>
        <v>12</v>
      </c>
      <c r="O760" s="13">
        <f>Greenleaf[[#This Row],[Unit Cost]]*Greenleaf[[#This Row],[Quantity Sold]]</f>
        <v>3.85</v>
      </c>
      <c r="P760" s="13">
        <f>Greenleaf[[#This Row],[ Unit  price per quantity]]-Greenleaf[[#This Row],[ Unit cost per quantity]]</f>
        <v>8.15</v>
      </c>
    </row>
    <row r="761" spans="1:16" x14ac:dyDescent="0.3">
      <c r="A761" t="s">
        <v>2187</v>
      </c>
      <c r="B761" s="5">
        <v>45570</v>
      </c>
      <c r="C761" s="5" t="str">
        <f>TEXT(Greenleaf[[#This Row],[Order Date]],"MMM")</f>
        <v>Oct</v>
      </c>
      <c r="D761" s="5" t="str">
        <f>TEXT(Greenleaf[[#This Row],[Order Date]],"YYYY")</f>
        <v>2024</v>
      </c>
      <c r="E761" t="s">
        <v>2464</v>
      </c>
      <c r="F761" s="7" t="s">
        <v>1012</v>
      </c>
      <c r="G761" s="9">
        <v>7</v>
      </c>
      <c r="H761" s="11">
        <v>40</v>
      </c>
      <c r="I761" s="13">
        <v>10.52</v>
      </c>
      <c r="J761" t="s">
        <v>1095</v>
      </c>
      <c r="K761" t="s">
        <v>2524</v>
      </c>
      <c r="L761" s="7" t="s">
        <v>1414</v>
      </c>
      <c r="M761" s="7" t="s">
        <v>1427</v>
      </c>
      <c r="N761" s="14">
        <f>Greenleaf[[#This Row],[Unit Price]]*Greenleaf[[#This Row],[Quantity Sold]]</f>
        <v>280</v>
      </c>
      <c r="O761" s="13">
        <f>Greenleaf[[#This Row],[Unit Cost]]*Greenleaf[[#This Row],[Quantity Sold]]</f>
        <v>73.64</v>
      </c>
      <c r="P761" s="13">
        <f>Greenleaf[[#This Row],[ Unit  price per quantity]]-Greenleaf[[#This Row],[ Unit cost per quantity]]</f>
        <v>206.36</v>
      </c>
    </row>
    <row r="762" spans="1:16" x14ac:dyDescent="0.3">
      <c r="A762" t="s">
        <v>2188</v>
      </c>
      <c r="B762" s="5">
        <v>45570</v>
      </c>
      <c r="C762" s="5" t="str">
        <f>TEXT(Greenleaf[[#This Row],[Order Date]],"MMM")</f>
        <v>Oct</v>
      </c>
      <c r="D762" s="5" t="str">
        <f>TEXT(Greenleaf[[#This Row],[Order Date]],"YYYY")</f>
        <v>2024</v>
      </c>
      <c r="E762" t="s">
        <v>2460</v>
      </c>
      <c r="F762" s="7" t="s">
        <v>1015</v>
      </c>
      <c r="G762" s="9">
        <v>1</v>
      </c>
      <c r="H762" s="11">
        <v>10</v>
      </c>
      <c r="I762" s="13">
        <v>3.77</v>
      </c>
      <c r="J762" t="s">
        <v>1128</v>
      </c>
      <c r="K762" t="s">
        <v>2523</v>
      </c>
      <c r="L762" s="7" t="s">
        <v>1414</v>
      </c>
      <c r="M762" s="7" t="s">
        <v>1420</v>
      </c>
      <c r="N762" s="14">
        <f>Greenleaf[[#This Row],[Unit Price]]*Greenleaf[[#This Row],[Quantity Sold]]</f>
        <v>10</v>
      </c>
      <c r="O762" s="13">
        <f>Greenleaf[[#This Row],[Unit Cost]]*Greenleaf[[#This Row],[Quantity Sold]]</f>
        <v>3.77</v>
      </c>
      <c r="P762" s="13">
        <f>Greenleaf[[#This Row],[ Unit  price per quantity]]-Greenleaf[[#This Row],[ Unit cost per quantity]]</f>
        <v>6.23</v>
      </c>
    </row>
    <row r="763" spans="1:16" x14ac:dyDescent="0.3">
      <c r="A763" t="s">
        <v>2189</v>
      </c>
      <c r="B763" s="5">
        <v>45571</v>
      </c>
      <c r="C763" s="5" t="str">
        <f>TEXT(Greenleaf[[#This Row],[Order Date]],"MMM")</f>
        <v>Oct</v>
      </c>
      <c r="D763" s="5" t="str">
        <f>TEXT(Greenleaf[[#This Row],[Order Date]],"YYYY")</f>
        <v>2024</v>
      </c>
      <c r="E763" t="s">
        <v>2462</v>
      </c>
      <c r="F763" s="7" t="s">
        <v>1013</v>
      </c>
      <c r="G763" s="9">
        <v>8</v>
      </c>
      <c r="H763" s="11">
        <v>25</v>
      </c>
      <c r="I763" s="13">
        <v>8.85</v>
      </c>
      <c r="J763" t="s">
        <v>1065</v>
      </c>
      <c r="K763" t="s">
        <v>2579</v>
      </c>
      <c r="L763" s="7" t="s">
        <v>1414</v>
      </c>
      <c r="M763" s="7" t="s">
        <v>1427</v>
      </c>
      <c r="N763" s="14">
        <f>Greenleaf[[#This Row],[Unit Price]]*Greenleaf[[#This Row],[Quantity Sold]]</f>
        <v>200</v>
      </c>
      <c r="O763" s="13">
        <f>Greenleaf[[#This Row],[Unit Cost]]*Greenleaf[[#This Row],[Quantity Sold]]</f>
        <v>70.8</v>
      </c>
      <c r="P763" s="13">
        <f>Greenleaf[[#This Row],[ Unit  price per quantity]]-Greenleaf[[#This Row],[ Unit cost per quantity]]</f>
        <v>129.19999999999999</v>
      </c>
    </row>
    <row r="764" spans="1:16" x14ac:dyDescent="0.3">
      <c r="A764" t="s">
        <v>2190</v>
      </c>
      <c r="B764" s="5">
        <v>45571</v>
      </c>
      <c r="C764" s="5" t="str">
        <f>TEXT(Greenleaf[[#This Row],[Order Date]],"MMM")</f>
        <v>Oct</v>
      </c>
      <c r="D764" s="5" t="str">
        <f>TEXT(Greenleaf[[#This Row],[Order Date]],"YYYY")</f>
        <v>2024</v>
      </c>
      <c r="E764" t="s">
        <v>2462</v>
      </c>
      <c r="F764" s="7" t="s">
        <v>1013</v>
      </c>
      <c r="G764" s="9">
        <v>2</v>
      </c>
      <c r="H764" s="11">
        <v>25</v>
      </c>
      <c r="I764" s="13">
        <v>8.5399999999999991</v>
      </c>
      <c r="J764" t="s">
        <v>1098</v>
      </c>
      <c r="K764" t="s">
        <v>2492</v>
      </c>
      <c r="L764" s="7" t="s">
        <v>1414</v>
      </c>
      <c r="M764" s="7" t="s">
        <v>1425</v>
      </c>
      <c r="N764" s="14">
        <f>Greenleaf[[#This Row],[Unit Price]]*Greenleaf[[#This Row],[Quantity Sold]]</f>
        <v>50</v>
      </c>
      <c r="O764" s="13">
        <f>Greenleaf[[#This Row],[Unit Cost]]*Greenleaf[[#This Row],[Quantity Sold]]</f>
        <v>17.079999999999998</v>
      </c>
      <c r="P764" s="13">
        <f>Greenleaf[[#This Row],[ Unit  price per quantity]]-Greenleaf[[#This Row],[ Unit cost per quantity]]</f>
        <v>32.92</v>
      </c>
    </row>
    <row r="765" spans="1:16" x14ac:dyDescent="0.3">
      <c r="A765" t="s">
        <v>2191</v>
      </c>
      <c r="B765" s="5">
        <v>45572</v>
      </c>
      <c r="C765" s="5" t="str">
        <f>TEXT(Greenleaf[[#This Row],[Order Date]],"MMM")</f>
        <v>Oct</v>
      </c>
      <c r="D765" s="5" t="str">
        <f>TEXT(Greenleaf[[#This Row],[Order Date]],"YYYY")</f>
        <v>2024</v>
      </c>
      <c r="E765" t="s">
        <v>2463</v>
      </c>
      <c r="F765" s="7" t="s">
        <v>1014</v>
      </c>
      <c r="G765" s="9">
        <v>10</v>
      </c>
      <c r="H765" s="11">
        <v>15</v>
      </c>
      <c r="I765" s="13">
        <v>4.92</v>
      </c>
      <c r="J765" t="s">
        <v>1058</v>
      </c>
      <c r="K765" t="s">
        <v>2522</v>
      </c>
      <c r="L765" s="7" t="s">
        <v>1414</v>
      </c>
      <c r="M765" s="7" t="s">
        <v>1421</v>
      </c>
      <c r="N765" s="14">
        <f>Greenleaf[[#This Row],[Unit Price]]*Greenleaf[[#This Row],[Quantity Sold]]</f>
        <v>150</v>
      </c>
      <c r="O765" s="13">
        <f>Greenleaf[[#This Row],[Unit Cost]]*Greenleaf[[#This Row],[Quantity Sold]]</f>
        <v>49.2</v>
      </c>
      <c r="P765" s="13">
        <f>Greenleaf[[#This Row],[ Unit  price per quantity]]-Greenleaf[[#This Row],[ Unit cost per quantity]]</f>
        <v>100.8</v>
      </c>
    </row>
    <row r="766" spans="1:16" x14ac:dyDescent="0.3">
      <c r="A766" t="s">
        <v>2192</v>
      </c>
      <c r="B766" s="5">
        <v>45573</v>
      </c>
      <c r="C766" s="5" t="str">
        <f>TEXT(Greenleaf[[#This Row],[Order Date]],"MMM")</f>
        <v>Oct</v>
      </c>
      <c r="D766" s="5" t="str">
        <f>TEXT(Greenleaf[[#This Row],[Order Date]],"YYYY")</f>
        <v>2024</v>
      </c>
      <c r="E766" t="s">
        <v>2464</v>
      </c>
      <c r="F766" s="7" t="s">
        <v>1012</v>
      </c>
      <c r="G766" s="9">
        <v>8</v>
      </c>
      <c r="H766" s="11">
        <v>40</v>
      </c>
      <c r="I766" s="13">
        <v>15.87</v>
      </c>
      <c r="J766" t="s">
        <v>1172</v>
      </c>
      <c r="K766" t="s">
        <v>2502</v>
      </c>
      <c r="L766" s="7" t="s">
        <v>1417</v>
      </c>
      <c r="M766" s="7" t="s">
        <v>1418</v>
      </c>
      <c r="N766" s="14">
        <f>Greenleaf[[#This Row],[Unit Price]]*Greenleaf[[#This Row],[Quantity Sold]]</f>
        <v>320</v>
      </c>
      <c r="O766" s="13">
        <f>Greenleaf[[#This Row],[Unit Cost]]*Greenleaf[[#This Row],[Quantity Sold]]</f>
        <v>126.96</v>
      </c>
      <c r="P766" s="13">
        <f>Greenleaf[[#This Row],[ Unit  price per quantity]]-Greenleaf[[#This Row],[ Unit cost per quantity]]</f>
        <v>193.04000000000002</v>
      </c>
    </row>
    <row r="767" spans="1:16" x14ac:dyDescent="0.3">
      <c r="A767" t="s">
        <v>2193</v>
      </c>
      <c r="B767" s="5">
        <v>45573</v>
      </c>
      <c r="C767" s="5" t="str">
        <f>TEXT(Greenleaf[[#This Row],[Order Date]],"MMM")</f>
        <v>Oct</v>
      </c>
      <c r="D767" s="5" t="str">
        <f>TEXT(Greenleaf[[#This Row],[Order Date]],"YYYY")</f>
        <v>2024</v>
      </c>
      <c r="E767" t="s">
        <v>2461</v>
      </c>
      <c r="F767" s="7" t="s">
        <v>1011</v>
      </c>
      <c r="G767" s="9">
        <v>8</v>
      </c>
      <c r="H767" s="11">
        <v>12</v>
      </c>
      <c r="I767" s="13">
        <v>2.44</v>
      </c>
      <c r="J767" t="s">
        <v>1113</v>
      </c>
      <c r="K767" t="s">
        <v>2540</v>
      </c>
      <c r="L767" s="7" t="s">
        <v>1414</v>
      </c>
      <c r="M767" s="7" t="s">
        <v>1424</v>
      </c>
      <c r="N767" s="14">
        <f>Greenleaf[[#This Row],[Unit Price]]*Greenleaf[[#This Row],[Quantity Sold]]</f>
        <v>96</v>
      </c>
      <c r="O767" s="13">
        <f>Greenleaf[[#This Row],[Unit Cost]]*Greenleaf[[#This Row],[Quantity Sold]]</f>
        <v>19.52</v>
      </c>
      <c r="P767" s="13">
        <f>Greenleaf[[#This Row],[ Unit  price per quantity]]-Greenleaf[[#This Row],[ Unit cost per quantity]]</f>
        <v>76.48</v>
      </c>
    </row>
    <row r="768" spans="1:16" x14ac:dyDescent="0.3">
      <c r="A768" t="s">
        <v>2194</v>
      </c>
      <c r="B768" s="5">
        <v>45573</v>
      </c>
      <c r="C768" s="5" t="str">
        <f>TEXT(Greenleaf[[#This Row],[Order Date]],"MMM")</f>
        <v>Oct</v>
      </c>
      <c r="D768" s="5" t="str">
        <f>TEXT(Greenleaf[[#This Row],[Order Date]],"YYYY")</f>
        <v>2024</v>
      </c>
      <c r="E768" t="s">
        <v>2463</v>
      </c>
      <c r="F768" s="7" t="s">
        <v>1014</v>
      </c>
      <c r="G768" s="9">
        <v>7</v>
      </c>
      <c r="H768" s="11">
        <v>15</v>
      </c>
      <c r="I768" s="13">
        <v>3.55</v>
      </c>
      <c r="J768" t="s">
        <v>1053</v>
      </c>
      <c r="K768" t="s">
        <v>2558</v>
      </c>
      <c r="L768" s="7" t="s">
        <v>1414</v>
      </c>
      <c r="M768" s="7" t="s">
        <v>1419</v>
      </c>
      <c r="N768" s="14">
        <f>Greenleaf[[#This Row],[Unit Price]]*Greenleaf[[#This Row],[Quantity Sold]]</f>
        <v>105</v>
      </c>
      <c r="O768" s="13">
        <f>Greenleaf[[#This Row],[Unit Cost]]*Greenleaf[[#This Row],[Quantity Sold]]</f>
        <v>24.849999999999998</v>
      </c>
      <c r="P768" s="13">
        <f>Greenleaf[[#This Row],[ Unit  price per quantity]]-Greenleaf[[#This Row],[ Unit cost per quantity]]</f>
        <v>80.150000000000006</v>
      </c>
    </row>
    <row r="769" spans="1:16" x14ac:dyDescent="0.3">
      <c r="A769" t="s">
        <v>2195</v>
      </c>
      <c r="B769" s="5">
        <v>45573</v>
      </c>
      <c r="C769" s="5" t="str">
        <f>TEXT(Greenleaf[[#This Row],[Order Date]],"MMM")</f>
        <v>Oct</v>
      </c>
      <c r="D769" s="5" t="str">
        <f>TEXT(Greenleaf[[#This Row],[Order Date]],"YYYY")</f>
        <v>2024</v>
      </c>
      <c r="E769" t="s">
        <v>2460</v>
      </c>
      <c r="F769" s="7" t="s">
        <v>1015</v>
      </c>
      <c r="G769" s="9">
        <v>1</v>
      </c>
      <c r="H769" s="11">
        <v>10</v>
      </c>
      <c r="I769" s="13">
        <v>3.51</v>
      </c>
      <c r="J769" t="s">
        <v>1084</v>
      </c>
      <c r="K769" t="s">
        <v>2553</v>
      </c>
      <c r="L769" s="7" t="s">
        <v>1414</v>
      </c>
      <c r="M769" s="7" t="s">
        <v>1424</v>
      </c>
      <c r="N769" s="14">
        <f>Greenleaf[[#This Row],[Unit Price]]*Greenleaf[[#This Row],[Quantity Sold]]</f>
        <v>10</v>
      </c>
      <c r="O769" s="13">
        <f>Greenleaf[[#This Row],[Unit Cost]]*Greenleaf[[#This Row],[Quantity Sold]]</f>
        <v>3.51</v>
      </c>
      <c r="P769" s="13">
        <f>Greenleaf[[#This Row],[ Unit  price per quantity]]-Greenleaf[[#This Row],[ Unit cost per quantity]]</f>
        <v>6.49</v>
      </c>
    </row>
    <row r="770" spans="1:16" x14ac:dyDescent="0.3">
      <c r="A770" t="s">
        <v>2196</v>
      </c>
      <c r="B770" s="5">
        <v>45574</v>
      </c>
      <c r="C770" s="5" t="str">
        <f>TEXT(Greenleaf[[#This Row],[Order Date]],"MMM")</f>
        <v>Oct</v>
      </c>
      <c r="D770" s="5" t="str">
        <f>TEXT(Greenleaf[[#This Row],[Order Date]],"YYYY")</f>
        <v>2024</v>
      </c>
      <c r="E770" t="s">
        <v>2462</v>
      </c>
      <c r="F770" s="7" t="s">
        <v>1013</v>
      </c>
      <c r="G770" s="9">
        <v>3</v>
      </c>
      <c r="H770" s="11">
        <v>25</v>
      </c>
      <c r="I770" s="13">
        <v>8.26</v>
      </c>
      <c r="J770" t="s">
        <v>1067</v>
      </c>
      <c r="K770" t="s">
        <v>2475</v>
      </c>
      <c r="L770" s="7" t="s">
        <v>1414</v>
      </c>
      <c r="M770" s="7" t="s">
        <v>1424</v>
      </c>
      <c r="N770" s="14">
        <f>Greenleaf[[#This Row],[Unit Price]]*Greenleaf[[#This Row],[Quantity Sold]]</f>
        <v>75</v>
      </c>
      <c r="O770" s="13">
        <f>Greenleaf[[#This Row],[Unit Cost]]*Greenleaf[[#This Row],[Quantity Sold]]</f>
        <v>24.78</v>
      </c>
      <c r="P770" s="13">
        <f>Greenleaf[[#This Row],[ Unit  price per quantity]]-Greenleaf[[#This Row],[ Unit cost per quantity]]</f>
        <v>50.22</v>
      </c>
    </row>
    <row r="771" spans="1:16" x14ac:dyDescent="0.3">
      <c r="A771" t="s">
        <v>2197</v>
      </c>
      <c r="B771" s="5">
        <v>45575</v>
      </c>
      <c r="C771" s="5" t="str">
        <f>TEXT(Greenleaf[[#This Row],[Order Date]],"MMM")</f>
        <v>Oct</v>
      </c>
      <c r="D771" s="5" t="str">
        <f>TEXT(Greenleaf[[#This Row],[Order Date]],"YYYY")</f>
        <v>2024</v>
      </c>
      <c r="E771" t="s">
        <v>2462</v>
      </c>
      <c r="F771" s="7" t="s">
        <v>1013</v>
      </c>
      <c r="G771" s="9">
        <v>10</v>
      </c>
      <c r="H771" s="11">
        <v>25</v>
      </c>
      <c r="I771" s="13">
        <v>7.05</v>
      </c>
      <c r="J771" t="s">
        <v>1062</v>
      </c>
      <c r="K771" t="s">
        <v>2541</v>
      </c>
      <c r="L771" s="7" t="s">
        <v>1416</v>
      </c>
      <c r="M771" s="7" t="s">
        <v>1418</v>
      </c>
      <c r="N771" s="14">
        <f>Greenleaf[[#This Row],[Unit Price]]*Greenleaf[[#This Row],[Quantity Sold]]</f>
        <v>250</v>
      </c>
      <c r="O771" s="13">
        <f>Greenleaf[[#This Row],[Unit Cost]]*Greenleaf[[#This Row],[Quantity Sold]]</f>
        <v>70.5</v>
      </c>
      <c r="P771" s="13">
        <f>Greenleaf[[#This Row],[ Unit  price per quantity]]-Greenleaf[[#This Row],[ Unit cost per quantity]]</f>
        <v>179.5</v>
      </c>
    </row>
    <row r="772" spans="1:16" x14ac:dyDescent="0.3">
      <c r="A772" t="s">
        <v>2198</v>
      </c>
      <c r="B772" s="5">
        <v>45575</v>
      </c>
      <c r="C772" s="5" t="str">
        <f>TEXT(Greenleaf[[#This Row],[Order Date]],"MMM")</f>
        <v>Oct</v>
      </c>
      <c r="D772" s="5" t="str">
        <f>TEXT(Greenleaf[[#This Row],[Order Date]],"YYYY")</f>
        <v>2024</v>
      </c>
      <c r="E772" t="s">
        <v>2464</v>
      </c>
      <c r="F772" s="7" t="s">
        <v>1012</v>
      </c>
      <c r="G772" s="9">
        <v>4</v>
      </c>
      <c r="H772" s="11">
        <v>40</v>
      </c>
      <c r="I772" s="13">
        <v>14.12</v>
      </c>
      <c r="J772" t="s">
        <v>1098</v>
      </c>
      <c r="K772" t="s">
        <v>2492</v>
      </c>
      <c r="L772" s="7" t="s">
        <v>1417</v>
      </c>
      <c r="M772" s="7" t="s">
        <v>1423</v>
      </c>
      <c r="N772" s="14">
        <f>Greenleaf[[#This Row],[Unit Price]]*Greenleaf[[#This Row],[Quantity Sold]]</f>
        <v>160</v>
      </c>
      <c r="O772" s="13">
        <f>Greenleaf[[#This Row],[Unit Cost]]*Greenleaf[[#This Row],[Quantity Sold]]</f>
        <v>56.48</v>
      </c>
      <c r="P772" s="13">
        <f>Greenleaf[[#This Row],[ Unit  price per quantity]]-Greenleaf[[#This Row],[ Unit cost per quantity]]</f>
        <v>103.52000000000001</v>
      </c>
    </row>
    <row r="773" spans="1:16" x14ac:dyDescent="0.3">
      <c r="A773" t="s">
        <v>2199</v>
      </c>
      <c r="B773" s="5">
        <v>45576</v>
      </c>
      <c r="C773" s="5" t="str">
        <f>TEXT(Greenleaf[[#This Row],[Order Date]],"MMM")</f>
        <v>Oct</v>
      </c>
      <c r="D773" s="5" t="str">
        <f>TEXT(Greenleaf[[#This Row],[Order Date]],"YYYY")</f>
        <v>2024</v>
      </c>
      <c r="E773" t="s">
        <v>2464</v>
      </c>
      <c r="F773" s="7" t="s">
        <v>1012</v>
      </c>
      <c r="G773" s="9">
        <v>7</v>
      </c>
      <c r="H773" s="11">
        <v>40</v>
      </c>
      <c r="I773" s="13">
        <v>10.23</v>
      </c>
      <c r="J773" t="s">
        <v>1065</v>
      </c>
      <c r="K773" t="s">
        <v>2579</v>
      </c>
      <c r="L773" s="7" t="s">
        <v>1414</v>
      </c>
      <c r="M773" s="7" t="s">
        <v>1423</v>
      </c>
      <c r="N773" s="14">
        <f>Greenleaf[[#This Row],[Unit Price]]*Greenleaf[[#This Row],[Quantity Sold]]</f>
        <v>280</v>
      </c>
      <c r="O773" s="13">
        <f>Greenleaf[[#This Row],[Unit Cost]]*Greenleaf[[#This Row],[Quantity Sold]]</f>
        <v>71.61</v>
      </c>
      <c r="P773" s="13">
        <f>Greenleaf[[#This Row],[ Unit  price per quantity]]-Greenleaf[[#This Row],[ Unit cost per quantity]]</f>
        <v>208.39</v>
      </c>
    </row>
    <row r="774" spans="1:16" x14ac:dyDescent="0.3">
      <c r="A774" t="s">
        <v>2200</v>
      </c>
      <c r="B774" s="5">
        <v>45576</v>
      </c>
      <c r="C774" s="5" t="str">
        <f>TEXT(Greenleaf[[#This Row],[Order Date]],"MMM")</f>
        <v>Oct</v>
      </c>
      <c r="D774" s="5" t="str">
        <f>TEXT(Greenleaf[[#This Row],[Order Date]],"YYYY")</f>
        <v>2024</v>
      </c>
      <c r="E774" t="s">
        <v>2463</v>
      </c>
      <c r="F774" s="7" t="s">
        <v>1014</v>
      </c>
      <c r="G774" s="9">
        <v>5</v>
      </c>
      <c r="H774" s="11">
        <v>15</v>
      </c>
      <c r="I774" s="13">
        <v>5.01</v>
      </c>
      <c r="J774" t="s">
        <v>1090</v>
      </c>
      <c r="K774" t="s">
        <v>2498</v>
      </c>
      <c r="L774" s="7" t="s">
        <v>1417</v>
      </c>
      <c r="M774" s="7" t="s">
        <v>1423</v>
      </c>
      <c r="N774" s="14">
        <f>Greenleaf[[#This Row],[Unit Price]]*Greenleaf[[#This Row],[Quantity Sold]]</f>
        <v>75</v>
      </c>
      <c r="O774" s="13">
        <f>Greenleaf[[#This Row],[Unit Cost]]*Greenleaf[[#This Row],[Quantity Sold]]</f>
        <v>25.049999999999997</v>
      </c>
      <c r="P774" s="13">
        <f>Greenleaf[[#This Row],[ Unit  price per quantity]]-Greenleaf[[#This Row],[ Unit cost per quantity]]</f>
        <v>49.95</v>
      </c>
    </row>
    <row r="775" spans="1:16" x14ac:dyDescent="0.3">
      <c r="A775" t="s">
        <v>2201</v>
      </c>
      <c r="B775" s="5">
        <v>45577</v>
      </c>
      <c r="C775" s="5" t="str">
        <f>TEXT(Greenleaf[[#This Row],[Order Date]],"MMM")</f>
        <v>Oct</v>
      </c>
      <c r="D775" s="5" t="str">
        <f>TEXT(Greenleaf[[#This Row],[Order Date]],"YYYY")</f>
        <v>2024</v>
      </c>
      <c r="E775" t="s">
        <v>2462</v>
      </c>
      <c r="F775" s="7" t="s">
        <v>1013</v>
      </c>
      <c r="G775" s="9">
        <v>9</v>
      </c>
      <c r="H775" s="11">
        <v>25</v>
      </c>
      <c r="I775" s="13">
        <v>7.98</v>
      </c>
      <c r="J775" t="s">
        <v>1200</v>
      </c>
      <c r="K775" t="s">
        <v>2559</v>
      </c>
      <c r="L775" s="7" t="s">
        <v>1414</v>
      </c>
      <c r="M775" s="7" t="s">
        <v>1426</v>
      </c>
      <c r="N775" s="14">
        <f>Greenleaf[[#This Row],[Unit Price]]*Greenleaf[[#This Row],[Quantity Sold]]</f>
        <v>225</v>
      </c>
      <c r="O775" s="13">
        <f>Greenleaf[[#This Row],[Unit Cost]]*Greenleaf[[#This Row],[Quantity Sold]]</f>
        <v>71.820000000000007</v>
      </c>
      <c r="P775" s="13">
        <f>Greenleaf[[#This Row],[ Unit  price per quantity]]-Greenleaf[[#This Row],[ Unit cost per quantity]]</f>
        <v>153.18</v>
      </c>
    </row>
    <row r="776" spans="1:16" x14ac:dyDescent="0.3">
      <c r="A776" t="s">
        <v>2202</v>
      </c>
      <c r="B776" s="5">
        <v>45577</v>
      </c>
      <c r="C776" s="5" t="str">
        <f>TEXT(Greenleaf[[#This Row],[Order Date]],"MMM")</f>
        <v>Oct</v>
      </c>
      <c r="D776" s="5" t="str">
        <f>TEXT(Greenleaf[[#This Row],[Order Date]],"YYYY")</f>
        <v>2024</v>
      </c>
      <c r="E776" t="s">
        <v>2464</v>
      </c>
      <c r="F776" s="7" t="s">
        <v>1012</v>
      </c>
      <c r="G776" s="9">
        <v>7</v>
      </c>
      <c r="H776" s="11">
        <v>40</v>
      </c>
      <c r="I776" s="13">
        <v>14.85</v>
      </c>
      <c r="J776" t="s">
        <v>1134</v>
      </c>
      <c r="K776" t="s">
        <v>2477</v>
      </c>
      <c r="L776" s="7" t="s">
        <v>1417</v>
      </c>
      <c r="M776" s="7" t="s">
        <v>1420</v>
      </c>
      <c r="N776" s="14">
        <f>Greenleaf[[#This Row],[Unit Price]]*Greenleaf[[#This Row],[Quantity Sold]]</f>
        <v>280</v>
      </c>
      <c r="O776" s="13">
        <f>Greenleaf[[#This Row],[Unit Cost]]*Greenleaf[[#This Row],[Quantity Sold]]</f>
        <v>103.95</v>
      </c>
      <c r="P776" s="13">
        <f>Greenleaf[[#This Row],[ Unit  price per quantity]]-Greenleaf[[#This Row],[ Unit cost per quantity]]</f>
        <v>176.05</v>
      </c>
    </row>
    <row r="777" spans="1:16" x14ac:dyDescent="0.3">
      <c r="A777" t="s">
        <v>2203</v>
      </c>
      <c r="B777" s="5">
        <v>45577</v>
      </c>
      <c r="C777" s="5" t="str">
        <f>TEXT(Greenleaf[[#This Row],[Order Date]],"MMM")</f>
        <v>Oct</v>
      </c>
      <c r="D777" s="5" t="str">
        <f>TEXT(Greenleaf[[#This Row],[Order Date]],"YYYY")</f>
        <v>2024</v>
      </c>
      <c r="E777" t="s">
        <v>2461</v>
      </c>
      <c r="F777" s="7" t="s">
        <v>1011</v>
      </c>
      <c r="G777" s="9">
        <v>7</v>
      </c>
      <c r="H777" s="11">
        <v>12</v>
      </c>
      <c r="I777" s="13">
        <v>4.57</v>
      </c>
      <c r="J777" t="s">
        <v>1150</v>
      </c>
      <c r="K777" t="s">
        <v>2529</v>
      </c>
      <c r="L777" s="7" t="s">
        <v>1414</v>
      </c>
      <c r="M777" s="7" t="s">
        <v>1423</v>
      </c>
      <c r="N777" s="14">
        <f>Greenleaf[[#This Row],[Unit Price]]*Greenleaf[[#This Row],[Quantity Sold]]</f>
        <v>84</v>
      </c>
      <c r="O777" s="13">
        <f>Greenleaf[[#This Row],[Unit Cost]]*Greenleaf[[#This Row],[Quantity Sold]]</f>
        <v>31.990000000000002</v>
      </c>
      <c r="P777" s="13">
        <f>Greenleaf[[#This Row],[ Unit  price per quantity]]-Greenleaf[[#This Row],[ Unit cost per quantity]]</f>
        <v>52.01</v>
      </c>
    </row>
    <row r="778" spans="1:16" x14ac:dyDescent="0.3">
      <c r="A778" t="s">
        <v>2204</v>
      </c>
      <c r="B778" s="5">
        <v>45578</v>
      </c>
      <c r="C778" s="5" t="str">
        <f>TEXT(Greenleaf[[#This Row],[Order Date]],"MMM")</f>
        <v>Oct</v>
      </c>
      <c r="D778" s="5" t="str">
        <f>TEXT(Greenleaf[[#This Row],[Order Date]],"YYYY")</f>
        <v>2024</v>
      </c>
      <c r="E778" t="s">
        <v>2461</v>
      </c>
      <c r="F778" s="7" t="s">
        <v>1011</v>
      </c>
      <c r="G778" s="9">
        <v>7</v>
      </c>
      <c r="H778" s="11">
        <v>12</v>
      </c>
      <c r="I778" s="13">
        <v>4.38</v>
      </c>
      <c r="J778" t="s">
        <v>1037</v>
      </c>
      <c r="K778" t="s">
        <v>2544</v>
      </c>
      <c r="L778" s="7" t="s">
        <v>1414</v>
      </c>
      <c r="M778" s="7" t="s">
        <v>1423</v>
      </c>
      <c r="N778" s="14">
        <f>Greenleaf[[#This Row],[Unit Price]]*Greenleaf[[#This Row],[Quantity Sold]]</f>
        <v>84</v>
      </c>
      <c r="O778" s="13">
        <f>Greenleaf[[#This Row],[Unit Cost]]*Greenleaf[[#This Row],[Quantity Sold]]</f>
        <v>30.66</v>
      </c>
      <c r="P778" s="13">
        <f>Greenleaf[[#This Row],[ Unit  price per quantity]]-Greenleaf[[#This Row],[ Unit cost per quantity]]</f>
        <v>53.34</v>
      </c>
    </row>
    <row r="779" spans="1:16" x14ac:dyDescent="0.3">
      <c r="A779" t="s">
        <v>2205</v>
      </c>
      <c r="B779" s="5">
        <v>45578</v>
      </c>
      <c r="C779" s="5" t="str">
        <f>TEXT(Greenleaf[[#This Row],[Order Date]],"MMM")</f>
        <v>Oct</v>
      </c>
      <c r="D779" s="5" t="str">
        <f>TEXT(Greenleaf[[#This Row],[Order Date]],"YYYY")</f>
        <v>2024</v>
      </c>
      <c r="E779" t="s">
        <v>2463</v>
      </c>
      <c r="F779" s="7" t="s">
        <v>1014</v>
      </c>
      <c r="G779" s="9">
        <v>10</v>
      </c>
      <c r="H779" s="11">
        <v>15</v>
      </c>
      <c r="I779" s="13">
        <v>3.73</v>
      </c>
      <c r="J779" t="s">
        <v>1035</v>
      </c>
      <c r="K779" t="s">
        <v>2483</v>
      </c>
      <c r="L779" s="7" t="s">
        <v>1415</v>
      </c>
      <c r="M779" s="7" t="s">
        <v>1425</v>
      </c>
      <c r="N779" s="14">
        <f>Greenleaf[[#This Row],[Unit Price]]*Greenleaf[[#This Row],[Quantity Sold]]</f>
        <v>150</v>
      </c>
      <c r="O779" s="13">
        <f>Greenleaf[[#This Row],[Unit Cost]]*Greenleaf[[#This Row],[Quantity Sold]]</f>
        <v>37.299999999999997</v>
      </c>
      <c r="P779" s="13">
        <f>Greenleaf[[#This Row],[ Unit  price per quantity]]-Greenleaf[[#This Row],[ Unit cost per quantity]]</f>
        <v>112.7</v>
      </c>
    </row>
    <row r="780" spans="1:16" x14ac:dyDescent="0.3">
      <c r="A780" t="s">
        <v>2206</v>
      </c>
      <c r="B780" s="5">
        <v>45578</v>
      </c>
      <c r="C780" s="5" t="str">
        <f>TEXT(Greenleaf[[#This Row],[Order Date]],"MMM")</f>
        <v>Oct</v>
      </c>
      <c r="D780" s="5" t="str">
        <f>TEXT(Greenleaf[[#This Row],[Order Date]],"YYYY")</f>
        <v>2024</v>
      </c>
      <c r="E780" t="s">
        <v>2464</v>
      </c>
      <c r="F780" s="7" t="s">
        <v>1012</v>
      </c>
      <c r="G780" s="9">
        <v>6</v>
      </c>
      <c r="H780" s="11">
        <v>40</v>
      </c>
      <c r="I780" s="13">
        <v>10.78</v>
      </c>
      <c r="J780" t="s">
        <v>1081</v>
      </c>
      <c r="K780" t="s">
        <v>2541</v>
      </c>
      <c r="L780" s="7" t="s">
        <v>1416</v>
      </c>
      <c r="M780" s="7" t="s">
        <v>1426</v>
      </c>
      <c r="N780" s="14">
        <f>Greenleaf[[#This Row],[Unit Price]]*Greenleaf[[#This Row],[Quantity Sold]]</f>
        <v>240</v>
      </c>
      <c r="O780" s="13">
        <f>Greenleaf[[#This Row],[Unit Cost]]*Greenleaf[[#This Row],[Quantity Sold]]</f>
        <v>64.679999999999993</v>
      </c>
      <c r="P780" s="13">
        <f>Greenleaf[[#This Row],[ Unit  price per quantity]]-Greenleaf[[#This Row],[ Unit cost per quantity]]</f>
        <v>175.32</v>
      </c>
    </row>
    <row r="781" spans="1:16" x14ac:dyDescent="0.3">
      <c r="A781" t="s">
        <v>2207</v>
      </c>
      <c r="B781" s="5">
        <v>45578</v>
      </c>
      <c r="C781" s="5" t="str">
        <f>TEXT(Greenleaf[[#This Row],[Order Date]],"MMM")</f>
        <v>Oct</v>
      </c>
      <c r="D781" s="5" t="str">
        <f>TEXT(Greenleaf[[#This Row],[Order Date]],"YYYY")</f>
        <v>2024</v>
      </c>
      <c r="E781" t="s">
        <v>2463</v>
      </c>
      <c r="F781" s="7" t="s">
        <v>1014</v>
      </c>
      <c r="G781" s="9">
        <v>9</v>
      </c>
      <c r="H781" s="11">
        <v>15</v>
      </c>
      <c r="I781" s="13">
        <v>4.62</v>
      </c>
      <c r="J781" t="s">
        <v>1063</v>
      </c>
      <c r="K781" t="s">
        <v>2588</v>
      </c>
      <c r="L781" s="7" t="s">
        <v>1416</v>
      </c>
      <c r="M781" s="7" t="s">
        <v>1424</v>
      </c>
      <c r="N781" s="14">
        <f>Greenleaf[[#This Row],[Unit Price]]*Greenleaf[[#This Row],[Quantity Sold]]</f>
        <v>135</v>
      </c>
      <c r="O781" s="13">
        <f>Greenleaf[[#This Row],[Unit Cost]]*Greenleaf[[#This Row],[Quantity Sold]]</f>
        <v>41.58</v>
      </c>
      <c r="P781" s="13">
        <f>Greenleaf[[#This Row],[ Unit  price per quantity]]-Greenleaf[[#This Row],[ Unit cost per quantity]]</f>
        <v>93.42</v>
      </c>
    </row>
    <row r="782" spans="1:16" x14ac:dyDescent="0.3">
      <c r="A782" t="s">
        <v>2208</v>
      </c>
      <c r="B782" s="5">
        <v>45578</v>
      </c>
      <c r="C782" s="5" t="str">
        <f>TEXT(Greenleaf[[#This Row],[Order Date]],"MMM")</f>
        <v>Oct</v>
      </c>
      <c r="D782" s="5" t="str">
        <f>TEXT(Greenleaf[[#This Row],[Order Date]],"YYYY")</f>
        <v>2024</v>
      </c>
      <c r="E782" t="s">
        <v>2464</v>
      </c>
      <c r="F782" s="7" t="s">
        <v>1012</v>
      </c>
      <c r="G782" s="9">
        <v>10</v>
      </c>
      <c r="H782" s="11">
        <v>40</v>
      </c>
      <c r="I782" s="13">
        <v>10.4</v>
      </c>
      <c r="J782" t="s">
        <v>1030</v>
      </c>
      <c r="K782" t="s">
        <v>2496</v>
      </c>
      <c r="L782" s="7" t="s">
        <v>1415</v>
      </c>
      <c r="M782" s="7" t="s">
        <v>1419</v>
      </c>
      <c r="N782" s="14">
        <f>Greenleaf[[#This Row],[Unit Price]]*Greenleaf[[#This Row],[Quantity Sold]]</f>
        <v>400</v>
      </c>
      <c r="O782" s="13">
        <f>Greenleaf[[#This Row],[Unit Cost]]*Greenleaf[[#This Row],[Quantity Sold]]</f>
        <v>104</v>
      </c>
      <c r="P782" s="13">
        <f>Greenleaf[[#This Row],[ Unit  price per quantity]]-Greenleaf[[#This Row],[ Unit cost per quantity]]</f>
        <v>296</v>
      </c>
    </row>
    <row r="783" spans="1:16" x14ac:dyDescent="0.3">
      <c r="A783" t="s">
        <v>2209</v>
      </c>
      <c r="B783" s="5">
        <v>45579</v>
      </c>
      <c r="C783" s="5" t="str">
        <f>TEXT(Greenleaf[[#This Row],[Order Date]],"MMM")</f>
        <v>Oct</v>
      </c>
      <c r="D783" s="5" t="str">
        <f>TEXT(Greenleaf[[#This Row],[Order Date]],"YYYY")</f>
        <v>2024</v>
      </c>
      <c r="E783" t="s">
        <v>2461</v>
      </c>
      <c r="F783" s="7" t="s">
        <v>1011</v>
      </c>
      <c r="G783" s="9">
        <v>6</v>
      </c>
      <c r="H783" s="11">
        <v>12</v>
      </c>
      <c r="I783" s="13">
        <v>4.6100000000000003</v>
      </c>
      <c r="J783" t="s">
        <v>1041</v>
      </c>
      <c r="K783" t="s">
        <v>2538</v>
      </c>
      <c r="L783" s="7" t="s">
        <v>1414</v>
      </c>
      <c r="M783" s="7" t="s">
        <v>1425</v>
      </c>
      <c r="N783" s="14">
        <f>Greenleaf[[#This Row],[Unit Price]]*Greenleaf[[#This Row],[Quantity Sold]]</f>
        <v>72</v>
      </c>
      <c r="O783" s="13">
        <f>Greenleaf[[#This Row],[Unit Cost]]*Greenleaf[[#This Row],[Quantity Sold]]</f>
        <v>27.660000000000004</v>
      </c>
      <c r="P783" s="13">
        <f>Greenleaf[[#This Row],[ Unit  price per quantity]]-Greenleaf[[#This Row],[ Unit cost per quantity]]</f>
        <v>44.339999999999996</v>
      </c>
    </row>
    <row r="784" spans="1:16" x14ac:dyDescent="0.3">
      <c r="A784" t="s">
        <v>2210</v>
      </c>
      <c r="B784" s="5">
        <v>45580</v>
      </c>
      <c r="C784" s="5" t="str">
        <f>TEXT(Greenleaf[[#This Row],[Order Date]],"MMM")</f>
        <v>Oct</v>
      </c>
      <c r="D784" s="5" t="str">
        <f>TEXT(Greenleaf[[#This Row],[Order Date]],"YYYY")</f>
        <v>2024</v>
      </c>
      <c r="E784" t="s">
        <v>2463</v>
      </c>
      <c r="F784" s="7" t="s">
        <v>1014</v>
      </c>
      <c r="G784" s="9">
        <v>5</v>
      </c>
      <c r="H784" s="11">
        <v>15</v>
      </c>
      <c r="I784" s="13">
        <v>5.78</v>
      </c>
      <c r="J784" t="s">
        <v>1189</v>
      </c>
      <c r="K784" t="s">
        <v>2473</v>
      </c>
      <c r="L784" s="7" t="s">
        <v>1416</v>
      </c>
      <c r="M784" s="7" t="s">
        <v>1418</v>
      </c>
      <c r="N784" s="14">
        <f>Greenleaf[[#This Row],[Unit Price]]*Greenleaf[[#This Row],[Quantity Sold]]</f>
        <v>75</v>
      </c>
      <c r="O784" s="13">
        <f>Greenleaf[[#This Row],[Unit Cost]]*Greenleaf[[#This Row],[Quantity Sold]]</f>
        <v>28.900000000000002</v>
      </c>
      <c r="P784" s="13">
        <f>Greenleaf[[#This Row],[ Unit  price per quantity]]-Greenleaf[[#This Row],[ Unit cost per quantity]]</f>
        <v>46.099999999999994</v>
      </c>
    </row>
    <row r="785" spans="1:16" x14ac:dyDescent="0.3">
      <c r="A785" t="s">
        <v>2211</v>
      </c>
      <c r="B785" s="5">
        <v>45580</v>
      </c>
      <c r="C785" s="5" t="str">
        <f>TEXT(Greenleaf[[#This Row],[Order Date]],"MMM")</f>
        <v>Oct</v>
      </c>
      <c r="D785" s="5" t="str">
        <f>TEXT(Greenleaf[[#This Row],[Order Date]],"YYYY")</f>
        <v>2024</v>
      </c>
      <c r="E785" t="s">
        <v>2462</v>
      </c>
      <c r="F785" s="7" t="s">
        <v>1013</v>
      </c>
      <c r="G785" s="9">
        <v>6</v>
      </c>
      <c r="H785" s="11">
        <v>25</v>
      </c>
      <c r="I785" s="13">
        <v>7.31</v>
      </c>
      <c r="J785" t="s">
        <v>1123</v>
      </c>
      <c r="K785" t="s">
        <v>2501</v>
      </c>
      <c r="L785" s="7" t="s">
        <v>1414</v>
      </c>
      <c r="M785" s="7" t="s">
        <v>1420</v>
      </c>
      <c r="N785" s="14">
        <f>Greenleaf[[#This Row],[Unit Price]]*Greenleaf[[#This Row],[Quantity Sold]]</f>
        <v>150</v>
      </c>
      <c r="O785" s="13">
        <f>Greenleaf[[#This Row],[Unit Cost]]*Greenleaf[[#This Row],[Quantity Sold]]</f>
        <v>43.86</v>
      </c>
      <c r="P785" s="13">
        <f>Greenleaf[[#This Row],[ Unit  price per quantity]]-Greenleaf[[#This Row],[ Unit cost per quantity]]</f>
        <v>106.14</v>
      </c>
    </row>
    <row r="786" spans="1:16" x14ac:dyDescent="0.3">
      <c r="A786" t="s">
        <v>2212</v>
      </c>
      <c r="B786" s="5">
        <v>45580</v>
      </c>
      <c r="C786" s="5" t="str">
        <f>TEXT(Greenleaf[[#This Row],[Order Date]],"MMM")</f>
        <v>Oct</v>
      </c>
      <c r="D786" s="5" t="str">
        <f>TEXT(Greenleaf[[#This Row],[Order Date]],"YYYY")</f>
        <v>2024</v>
      </c>
      <c r="E786" t="s">
        <v>2462</v>
      </c>
      <c r="F786" s="7" t="s">
        <v>1013</v>
      </c>
      <c r="G786" s="9">
        <v>4</v>
      </c>
      <c r="H786" s="11">
        <v>25</v>
      </c>
      <c r="I786" s="13">
        <v>5.44</v>
      </c>
      <c r="J786" t="s">
        <v>1214</v>
      </c>
      <c r="K786" t="s">
        <v>2533</v>
      </c>
      <c r="L786" s="7" t="s">
        <v>1414</v>
      </c>
      <c r="M786" s="7" t="s">
        <v>1423</v>
      </c>
      <c r="N786" s="14">
        <f>Greenleaf[[#This Row],[Unit Price]]*Greenleaf[[#This Row],[Quantity Sold]]</f>
        <v>100</v>
      </c>
      <c r="O786" s="13">
        <f>Greenleaf[[#This Row],[Unit Cost]]*Greenleaf[[#This Row],[Quantity Sold]]</f>
        <v>21.76</v>
      </c>
      <c r="P786" s="13">
        <f>Greenleaf[[#This Row],[ Unit  price per quantity]]-Greenleaf[[#This Row],[ Unit cost per quantity]]</f>
        <v>78.239999999999995</v>
      </c>
    </row>
    <row r="787" spans="1:16" x14ac:dyDescent="0.3">
      <c r="A787" t="s">
        <v>2213</v>
      </c>
      <c r="B787" s="5">
        <v>45581</v>
      </c>
      <c r="C787" s="5" t="str">
        <f>TEXT(Greenleaf[[#This Row],[Order Date]],"MMM")</f>
        <v>Oct</v>
      </c>
      <c r="D787" s="5" t="str">
        <f>TEXT(Greenleaf[[#This Row],[Order Date]],"YYYY")</f>
        <v>2024</v>
      </c>
      <c r="E787" t="s">
        <v>2464</v>
      </c>
      <c r="F787" s="7" t="s">
        <v>1012</v>
      </c>
      <c r="G787" s="9">
        <v>1</v>
      </c>
      <c r="H787" s="11">
        <v>40</v>
      </c>
      <c r="I787" s="13">
        <v>15.04</v>
      </c>
      <c r="J787" t="s">
        <v>1158</v>
      </c>
      <c r="K787" t="s">
        <v>2541</v>
      </c>
      <c r="L787" s="7" t="s">
        <v>1416</v>
      </c>
      <c r="M787" s="7" t="s">
        <v>1419</v>
      </c>
      <c r="N787" s="14">
        <f>Greenleaf[[#This Row],[Unit Price]]*Greenleaf[[#This Row],[Quantity Sold]]</f>
        <v>40</v>
      </c>
      <c r="O787" s="13">
        <f>Greenleaf[[#This Row],[Unit Cost]]*Greenleaf[[#This Row],[Quantity Sold]]</f>
        <v>15.04</v>
      </c>
      <c r="P787" s="13">
        <f>Greenleaf[[#This Row],[ Unit  price per quantity]]-Greenleaf[[#This Row],[ Unit cost per quantity]]</f>
        <v>24.96</v>
      </c>
    </row>
    <row r="788" spans="1:16" x14ac:dyDescent="0.3">
      <c r="A788" t="s">
        <v>2214</v>
      </c>
      <c r="B788" s="5">
        <v>45581</v>
      </c>
      <c r="C788" s="5" t="str">
        <f>TEXT(Greenleaf[[#This Row],[Order Date]],"MMM")</f>
        <v>Oct</v>
      </c>
      <c r="D788" s="5" t="str">
        <f>TEXT(Greenleaf[[#This Row],[Order Date]],"YYYY")</f>
        <v>2024</v>
      </c>
      <c r="E788" t="s">
        <v>2463</v>
      </c>
      <c r="F788" s="7" t="s">
        <v>1014</v>
      </c>
      <c r="G788" s="9">
        <v>9</v>
      </c>
      <c r="H788" s="11">
        <v>15</v>
      </c>
      <c r="I788" s="13">
        <v>4.9000000000000004</v>
      </c>
      <c r="J788" t="s">
        <v>1147</v>
      </c>
      <c r="K788" t="s">
        <v>2484</v>
      </c>
      <c r="L788" s="7" t="s">
        <v>1416</v>
      </c>
      <c r="M788" s="7" t="s">
        <v>1426</v>
      </c>
      <c r="N788" s="14">
        <f>Greenleaf[[#This Row],[Unit Price]]*Greenleaf[[#This Row],[Quantity Sold]]</f>
        <v>135</v>
      </c>
      <c r="O788" s="13">
        <f>Greenleaf[[#This Row],[Unit Cost]]*Greenleaf[[#This Row],[Quantity Sold]]</f>
        <v>44.1</v>
      </c>
      <c r="P788" s="13">
        <f>Greenleaf[[#This Row],[ Unit  price per quantity]]-Greenleaf[[#This Row],[ Unit cost per quantity]]</f>
        <v>90.9</v>
      </c>
    </row>
    <row r="789" spans="1:16" x14ac:dyDescent="0.3">
      <c r="A789" t="s">
        <v>2215</v>
      </c>
      <c r="B789" s="5">
        <v>45581</v>
      </c>
      <c r="C789" s="5" t="str">
        <f>TEXT(Greenleaf[[#This Row],[Order Date]],"MMM")</f>
        <v>Oct</v>
      </c>
      <c r="D789" s="5" t="str">
        <f>TEXT(Greenleaf[[#This Row],[Order Date]],"YYYY")</f>
        <v>2024</v>
      </c>
      <c r="E789" t="s">
        <v>2464</v>
      </c>
      <c r="F789" s="7" t="s">
        <v>1012</v>
      </c>
      <c r="G789" s="9">
        <v>6</v>
      </c>
      <c r="H789" s="11">
        <v>40</v>
      </c>
      <c r="I789" s="13">
        <v>11.76</v>
      </c>
      <c r="J789" t="s">
        <v>1164</v>
      </c>
      <c r="K789" t="s">
        <v>2567</v>
      </c>
      <c r="L789" s="7" t="s">
        <v>1414</v>
      </c>
      <c r="M789" s="7" t="s">
        <v>1427</v>
      </c>
      <c r="N789" s="14">
        <f>Greenleaf[[#This Row],[Unit Price]]*Greenleaf[[#This Row],[Quantity Sold]]</f>
        <v>240</v>
      </c>
      <c r="O789" s="13">
        <f>Greenleaf[[#This Row],[Unit Cost]]*Greenleaf[[#This Row],[Quantity Sold]]</f>
        <v>70.56</v>
      </c>
      <c r="P789" s="13">
        <f>Greenleaf[[#This Row],[ Unit  price per quantity]]-Greenleaf[[#This Row],[ Unit cost per quantity]]</f>
        <v>169.44</v>
      </c>
    </row>
    <row r="790" spans="1:16" x14ac:dyDescent="0.3">
      <c r="A790" t="s">
        <v>2216</v>
      </c>
      <c r="B790" s="5">
        <v>45581</v>
      </c>
      <c r="C790" s="5" t="str">
        <f>TEXT(Greenleaf[[#This Row],[Order Date]],"MMM")</f>
        <v>Oct</v>
      </c>
      <c r="D790" s="5" t="str">
        <f>TEXT(Greenleaf[[#This Row],[Order Date]],"YYYY")</f>
        <v>2024</v>
      </c>
      <c r="E790" t="s">
        <v>2461</v>
      </c>
      <c r="F790" s="7" t="s">
        <v>1011</v>
      </c>
      <c r="G790" s="9">
        <v>5</v>
      </c>
      <c r="H790" s="11">
        <v>12</v>
      </c>
      <c r="I790" s="13">
        <v>4.68</v>
      </c>
      <c r="J790" t="s">
        <v>1144</v>
      </c>
      <c r="K790" t="s">
        <v>2534</v>
      </c>
      <c r="L790" s="7" t="s">
        <v>1416</v>
      </c>
      <c r="M790" s="7" t="s">
        <v>1426</v>
      </c>
      <c r="N790" s="14">
        <f>Greenleaf[[#This Row],[Unit Price]]*Greenleaf[[#This Row],[Quantity Sold]]</f>
        <v>60</v>
      </c>
      <c r="O790" s="13">
        <f>Greenleaf[[#This Row],[Unit Cost]]*Greenleaf[[#This Row],[Quantity Sold]]</f>
        <v>23.4</v>
      </c>
      <c r="P790" s="13">
        <f>Greenleaf[[#This Row],[ Unit  price per quantity]]-Greenleaf[[#This Row],[ Unit cost per quantity]]</f>
        <v>36.6</v>
      </c>
    </row>
    <row r="791" spans="1:16" x14ac:dyDescent="0.3">
      <c r="A791" t="s">
        <v>2217</v>
      </c>
      <c r="B791" s="5">
        <v>45582</v>
      </c>
      <c r="C791" s="5" t="str">
        <f>TEXT(Greenleaf[[#This Row],[Order Date]],"MMM")</f>
        <v>Oct</v>
      </c>
      <c r="D791" s="5" t="str">
        <f>TEXT(Greenleaf[[#This Row],[Order Date]],"YYYY")</f>
        <v>2024</v>
      </c>
      <c r="E791" t="s">
        <v>2463</v>
      </c>
      <c r="F791" s="7" t="s">
        <v>1014</v>
      </c>
      <c r="G791" s="9">
        <v>7</v>
      </c>
      <c r="H791" s="11">
        <v>15</v>
      </c>
      <c r="I791" s="13">
        <v>4.3899999999999997</v>
      </c>
      <c r="J791" t="s">
        <v>1056</v>
      </c>
      <c r="K791" t="s">
        <v>2492</v>
      </c>
      <c r="L791" s="7" t="s">
        <v>1414</v>
      </c>
      <c r="M791" s="7" t="s">
        <v>1421</v>
      </c>
      <c r="N791" s="14">
        <f>Greenleaf[[#This Row],[Unit Price]]*Greenleaf[[#This Row],[Quantity Sold]]</f>
        <v>105</v>
      </c>
      <c r="O791" s="13">
        <f>Greenleaf[[#This Row],[Unit Cost]]*Greenleaf[[#This Row],[Quantity Sold]]</f>
        <v>30.729999999999997</v>
      </c>
      <c r="P791" s="13">
        <f>Greenleaf[[#This Row],[ Unit  price per quantity]]-Greenleaf[[#This Row],[ Unit cost per quantity]]</f>
        <v>74.27000000000001</v>
      </c>
    </row>
    <row r="792" spans="1:16" x14ac:dyDescent="0.3">
      <c r="A792" t="s">
        <v>2218</v>
      </c>
      <c r="B792" s="5">
        <v>45582</v>
      </c>
      <c r="C792" s="5" t="str">
        <f>TEXT(Greenleaf[[#This Row],[Order Date]],"MMM")</f>
        <v>Oct</v>
      </c>
      <c r="D792" s="5" t="str">
        <f>TEXT(Greenleaf[[#This Row],[Order Date]],"YYYY")</f>
        <v>2024</v>
      </c>
      <c r="E792" t="s">
        <v>2461</v>
      </c>
      <c r="F792" s="7" t="s">
        <v>1011</v>
      </c>
      <c r="G792" s="9">
        <v>7</v>
      </c>
      <c r="H792" s="11">
        <v>12</v>
      </c>
      <c r="I792" s="13">
        <v>4.01</v>
      </c>
      <c r="J792" t="s">
        <v>1047</v>
      </c>
      <c r="K792" t="s">
        <v>2476</v>
      </c>
      <c r="L792" s="7" t="s">
        <v>1414</v>
      </c>
      <c r="M792" s="7" t="s">
        <v>1423</v>
      </c>
      <c r="N792" s="14">
        <f>Greenleaf[[#This Row],[Unit Price]]*Greenleaf[[#This Row],[Quantity Sold]]</f>
        <v>84</v>
      </c>
      <c r="O792" s="13">
        <f>Greenleaf[[#This Row],[Unit Cost]]*Greenleaf[[#This Row],[Quantity Sold]]</f>
        <v>28.07</v>
      </c>
      <c r="P792" s="13">
        <f>Greenleaf[[#This Row],[ Unit  price per quantity]]-Greenleaf[[#This Row],[ Unit cost per quantity]]</f>
        <v>55.93</v>
      </c>
    </row>
    <row r="793" spans="1:16" x14ac:dyDescent="0.3">
      <c r="A793" t="s">
        <v>2219</v>
      </c>
      <c r="B793" s="5">
        <v>45582</v>
      </c>
      <c r="C793" s="5" t="str">
        <f>TEXT(Greenleaf[[#This Row],[Order Date]],"MMM")</f>
        <v>Oct</v>
      </c>
      <c r="D793" s="5" t="str">
        <f>TEXT(Greenleaf[[#This Row],[Order Date]],"YYYY")</f>
        <v>2024</v>
      </c>
      <c r="E793" t="s">
        <v>2463</v>
      </c>
      <c r="F793" s="7" t="s">
        <v>1014</v>
      </c>
      <c r="G793" s="9">
        <v>6</v>
      </c>
      <c r="H793" s="11">
        <v>15</v>
      </c>
      <c r="I793" s="13">
        <v>3.88</v>
      </c>
      <c r="J793" t="s">
        <v>1082</v>
      </c>
      <c r="K793" t="s">
        <v>2532</v>
      </c>
      <c r="L793" s="7" t="s">
        <v>1416</v>
      </c>
      <c r="M793" s="7" t="s">
        <v>1425</v>
      </c>
      <c r="N793" s="14">
        <f>Greenleaf[[#This Row],[Unit Price]]*Greenleaf[[#This Row],[Quantity Sold]]</f>
        <v>90</v>
      </c>
      <c r="O793" s="13">
        <f>Greenleaf[[#This Row],[Unit Cost]]*Greenleaf[[#This Row],[Quantity Sold]]</f>
        <v>23.28</v>
      </c>
      <c r="P793" s="13">
        <f>Greenleaf[[#This Row],[ Unit  price per quantity]]-Greenleaf[[#This Row],[ Unit cost per quantity]]</f>
        <v>66.72</v>
      </c>
    </row>
    <row r="794" spans="1:16" x14ac:dyDescent="0.3">
      <c r="A794" t="s">
        <v>2220</v>
      </c>
      <c r="B794" s="5">
        <v>45582</v>
      </c>
      <c r="C794" s="5" t="str">
        <f>TEXT(Greenleaf[[#This Row],[Order Date]],"MMM")</f>
        <v>Oct</v>
      </c>
      <c r="D794" s="5" t="str">
        <f>TEXT(Greenleaf[[#This Row],[Order Date]],"YYYY")</f>
        <v>2024</v>
      </c>
      <c r="E794" t="s">
        <v>2462</v>
      </c>
      <c r="F794" s="7" t="s">
        <v>1013</v>
      </c>
      <c r="G794" s="9">
        <v>6</v>
      </c>
      <c r="H794" s="11">
        <v>25</v>
      </c>
      <c r="I794" s="13">
        <v>6.57</v>
      </c>
      <c r="J794" t="s">
        <v>1085</v>
      </c>
      <c r="K794" t="s">
        <v>2572</v>
      </c>
      <c r="L794" s="7" t="s">
        <v>1416</v>
      </c>
      <c r="M794" s="7" t="s">
        <v>1424</v>
      </c>
      <c r="N794" s="14">
        <f>Greenleaf[[#This Row],[Unit Price]]*Greenleaf[[#This Row],[Quantity Sold]]</f>
        <v>150</v>
      </c>
      <c r="O794" s="13">
        <f>Greenleaf[[#This Row],[Unit Cost]]*Greenleaf[[#This Row],[Quantity Sold]]</f>
        <v>39.42</v>
      </c>
      <c r="P794" s="13">
        <f>Greenleaf[[#This Row],[ Unit  price per quantity]]-Greenleaf[[#This Row],[ Unit cost per quantity]]</f>
        <v>110.58</v>
      </c>
    </row>
    <row r="795" spans="1:16" x14ac:dyDescent="0.3">
      <c r="A795" t="s">
        <v>2221</v>
      </c>
      <c r="B795" s="5">
        <v>45582</v>
      </c>
      <c r="C795" s="5" t="str">
        <f>TEXT(Greenleaf[[#This Row],[Order Date]],"MMM")</f>
        <v>Oct</v>
      </c>
      <c r="D795" s="5" t="str">
        <f>TEXT(Greenleaf[[#This Row],[Order Date]],"YYYY")</f>
        <v>2024</v>
      </c>
      <c r="E795" t="s">
        <v>2460</v>
      </c>
      <c r="F795" s="7" t="s">
        <v>1015</v>
      </c>
      <c r="G795" s="9">
        <v>7</v>
      </c>
      <c r="H795" s="11">
        <v>10</v>
      </c>
      <c r="I795" s="13">
        <v>3.92</v>
      </c>
      <c r="J795" t="s">
        <v>1057</v>
      </c>
      <c r="K795" t="s">
        <v>2528</v>
      </c>
      <c r="L795" s="7" t="s">
        <v>1415</v>
      </c>
      <c r="M795" s="7" t="s">
        <v>1419</v>
      </c>
      <c r="N795" s="14">
        <f>Greenleaf[[#This Row],[Unit Price]]*Greenleaf[[#This Row],[Quantity Sold]]</f>
        <v>70</v>
      </c>
      <c r="O795" s="13">
        <f>Greenleaf[[#This Row],[Unit Cost]]*Greenleaf[[#This Row],[Quantity Sold]]</f>
        <v>27.439999999999998</v>
      </c>
      <c r="P795" s="13">
        <f>Greenleaf[[#This Row],[ Unit  price per quantity]]-Greenleaf[[#This Row],[ Unit cost per quantity]]</f>
        <v>42.56</v>
      </c>
    </row>
    <row r="796" spans="1:16" x14ac:dyDescent="0.3">
      <c r="A796" t="s">
        <v>2222</v>
      </c>
      <c r="B796" s="5">
        <v>45582</v>
      </c>
      <c r="C796" s="5" t="str">
        <f>TEXT(Greenleaf[[#This Row],[Order Date]],"MMM")</f>
        <v>Oct</v>
      </c>
      <c r="D796" s="5" t="str">
        <f>TEXT(Greenleaf[[#This Row],[Order Date]],"YYYY")</f>
        <v>2024</v>
      </c>
      <c r="E796" t="s">
        <v>2460</v>
      </c>
      <c r="F796" s="7" t="s">
        <v>1015</v>
      </c>
      <c r="G796" s="9">
        <v>4</v>
      </c>
      <c r="H796" s="11">
        <v>10</v>
      </c>
      <c r="I796" s="13">
        <v>2.33</v>
      </c>
      <c r="J796" t="s">
        <v>1165</v>
      </c>
      <c r="K796" t="s">
        <v>2515</v>
      </c>
      <c r="L796" s="7" t="s">
        <v>1414</v>
      </c>
      <c r="M796" s="7" t="s">
        <v>1420</v>
      </c>
      <c r="N796" s="14">
        <f>Greenleaf[[#This Row],[Unit Price]]*Greenleaf[[#This Row],[Quantity Sold]]</f>
        <v>40</v>
      </c>
      <c r="O796" s="13">
        <f>Greenleaf[[#This Row],[Unit Cost]]*Greenleaf[[#This Row],[Quantity Sold]]</f>
        <v>9.32</v>
      </c>
      <c r="P796" s="13">
        <f>Greenleaf[[#This Row],[ Unit  price per quantity]]-Greenleaf[[#This Row],[ Unit cost per quantity]]</f>
        <v>30.68</v>
      </c>
    </row>
    <row r="797" spans="1:16" x14ac:dyDescent="0.3">
      <c r="A797" t="s">
        <v>2223</v>
      </c>
      <c r="B797" s="5">
        <v>45582</v>
      </c>
      <c r="C797" s="5" t="str">
        <f>TEXT(Greenleaf[[#This Row],[Order Date]],"MMM")</f>
        <v>Oct</v>
      </c>
      <c r="D797" s="5" t="str">
        <f>TEXT(Greenleaf[[#This Row],[Order Date]],"YYYY")</f>
        <v>2024</v>
      </c>
      <c r="E797" t="s">
        <v>2460</v>
      </c>
      <c r="F797" s="7" t="s">
        <v>1015</v>
      </c>
      <c r="G797" s="9">
        <v>2</v>
      </c>
      <c r="H797" s="11">
        <v>10</v>
      </c>
      <c r="I797" s="13">
        <v>3.79</v>
      </c>
      <c r="J797" t="s">
        <v>1187</v>
      </c>
      <c r="K797" t="s">
        <v>2550</v>
      </c>
      <c r="L797" s="7" t="s">
        <v>1414</v>
      </c>
      <c r="M797" s="7" t="s">
        <v>1427</v>
      </c>
      <c r="N797" s="14">
        <f>Greenleaf[[#This Row],[Unit Price]]*Greenleaf[[#This Row],[Quantity Sold]]</f>
        <v>20</v>
      </c>
      <c r="O797" s="13">
        <f>Greenleaf[[#This Row],[Unit Cost]]*Greenleaf[[#This Row],[Quantity Sold]]</f>
        <v>7.58</v>
      </c>
      <c r="P797" s="13">
        <f>Greenleaf[[#This Row],[ Unit  price per quantity]]-Greenleaf[[#This Row],[ Unit cost per quantity]]</f>
        <v>12.42</v>
      </c>
    </row>
    <row r="798" spans="1:16" x14ac:dyDescent="0.3">
      <c r="A798" t="s">
        <v>2224</v>
      </c>
      <c r="B798" s="5">
        <v>45583</v>
      </c>
      <c r="C798" s="5" t="str">
        <f>TEXT(Greenleaf[[#This Row],[Order Date]],"MMM")</f>
        <v>Oct</v>
      </c>
      <c r="D798" s="5" t="str">
        <f>TEXT(Greenleaf[[#This Row],[Order Date]],"YYYY")</f>
        <v>2024</v>
      </c>
      <c r="E798" t="s">
        <v>2461</v>
      </c>
      <c r="F798" s="7" t="s">
        <v>1011</v>
      </c>
      <c r="G798" s="9">
        <v>4</v>
      </c>
      <c r="H798" s="11">
        <v>12</v>
      </c>
      <c r="I798" s="13">
        <v>4.72</v>
      </c>
      <c r="J798" t="s">
        <v>1048</v>
      </c>
      <c r="K798" t="s">
        <v>2526</v>
      </c>
      <c r="L798" s="7" t="s">
        <v>1414</v>
      </c>
      <c r="M798" s="7" t="s">
        <v>1424</v>
      </c>
      <c r="N798" s="14">
        <f>Greenleaf[[#This Row],[Unit Price]]*Greenleaf[[#This Row],[Quantity Sold]]</f>
        <v>48</v>
      </c>
      <c r="O798" s="13">
        <f>Greenleaf[[#This Row],[Unit Cost]]*Greenleaf[[#This Row],[Quantity Sold]]</f>
        <v>18.88</v>
      </c>
      <c r="P798" s="13">
        <f>Greenleaf[[#This Row],[ Unit  price per quantity]]-Greenleaf[[#This Row],[ Unit cost per quantity]]</f>
        <v>29.12</v>
      </c>
    </row>
    <row r="799" spans="1:16" x14ac:dyDescent="0.3">
      <c r="A799" t="s">
        <v>2225</v>
      </c>
      <c r="B799" s="5">
        <v>45583</v>
      </c>
      <c r="C799" s="5" t="str">
        <f>TEXT(Greenleaf[[#This Row],[Order Date]],"MMM")</f>
        <v>Oct</v>
      </c>
      <c r="D799" s="5" t="str">
        <f>TEXT(Greenleaf[[#This Row],[Order Date]],"YYYY")</f>
        <v>2024</v>
      </c>
      <c r="E799" t="s">
        <v>2463</v>
      </c>
      <c r="F799" s="7" t="s">
        <v>1014</v>
      </c>
      <c r="G799" s="9">
        <v>1</v>
      </c>
      <c r="H799" s="11">
        <v>15</v>
      </c>
      <c r="I799" s="13">
        <v>4.58</v>
      </c>
      <c r="J799" t="s">
        <v>1048</v>
      </c>
      <c r="K799" t="s">
        <v>2526</v>
      </c>
      <c r="L799" s="7" t="s">
        <v>1414</v>
      </c>
      <c r="M799" s="7" t="s">
        <v>1425</v>
      </c>
      <c r="N799" s="14">
        <f>Greenleaf[[#This Row],[Unit Price]]*Greenleaf[[#This Row],[Quantity Sold]]</f>
        <v>15</v>
      </c>
      <c r="O799" s="13">
        <f>Greenleaf[[#This Row],[Unit Cost]]*Greenleaf[[#This Row],[Quantity Sold]]</f>
        <v>4.58</v>
      </c>
      <c r="P799" s="13">
        <f>Greenleaf[[#This Row],[ Unit  price per quantity]]-Greenleaf[[#This Row],[ Unit cost per quantity]]</f>
        <v>10.42</v>
      </c>
    </row>
    <row r="800" spans="1:16" x14ac:dyDescent="0.3">
      <c r="A800" t="s">
        <v>2226</v>
      </c>
      <c r="B800" s="5">
        <v>45584</v>
      </c>
      <c r="C800" s="5" t="str">
        <f>TEXT(Greenleaf[[#This Row],[Order Date]],"MMM")</f>
        <v>Oct</v>
      </c>
      <c r="D800" s="5" t="str">
        <f>TEXT(Greenleaf[[#This Row],[Order Date]],"YYYY")</f>
        <v>2024</v>
      </c>
      <c r="E800" t="s">
        <v>2462</v>
      </c>
      <c r="F800" s="7" t="s">
        <v>1013</v>
      </c>
      <c r="G800" s="9">
        <v>3</v>
      </c>
      <c r="H800" s="11">
        <v>25</v>
      </c>
      <c r="I800" s="13">
        <v>8.26</v>
      </c>
      <c r="J800" t="s">
        <v>1020</v>
      </c>
      <c r="K800" t="s">
        <v>2533</v>
      </c>
      <c r="L800" s="7" t="s">
        <v>1414</v>
      </c>
      <c r="M800" s="7" t="s">
        <v>1427</v>
      </c>
      <c r="N800" s="14">
        <f>Greenleaf[[#This Row],[Unit Price]]*Greenleaf[[#This Row],[Quantity Sold]]</f>
        <v>75</v>
      </c>
      <c r="O800" s="13">
        <f>Greenleaf[[#This Row],[Unit Cost]]*Greenleaf[[#This Row],[Quantity Sold]]</f>
        <v>24.78</v>
      </c>
      <c r="P800" s="13">
        <f>Greenleaf[[#This Row],[ Unit  price per quantity]]-Greenleaf[[#This Row],[ Unit cost per quantity]]</f>
        <v>50.22</v>
      </c>
    </row>
    <row r="801" spans="1:16" x14ac:dyDescent="0.3">
      <c r="A801" t="s">
        <v>2227</v>
      </c>
      <c r="B801" s="5">
        <v>45584</v>
      </c>
      <c r="C801" s="5" t="str">
        <f>TEXT(Greenleaf[[#This Row],[Order Date]],"MMM")</f>
        <v>Oct</v>
      </c>
      <c r="D801" s="5" t="str">
        <f>TEXT(Greenleaf[[#This Row],[Order Date]],"YYYY")</f>
        <v>2024</v>
      </c>
      <c r="E801" t="s">
        <v>2463</v>
      </c>
      <c r="F801" s="7" t="s">
        <v>1014</v>
      </c>
      <c r="G801" s="9">
        <v>9</v>
      </c>
      <c r="H801" s="11">
        <v>15</v>
      </c>
      <c r="I801" s="13">
        <v>4.99</v>
      </c>
      <c r="J801" t="s">
        <v>1096</v>
      </c>
      <c r="K801" t="s">
        <v>2526</v>
      </c>
      <c r="L801" s="7" t="s">
        <v>1414</v>
      </c>
      <c r="M801" s="7" t="s">
        <v>1427</v>
      </c>
      <c r="N801" s="14">
        <f>Greenleaf[[#This Row],[Unit Price]]*Greenleaf[[#This Row],[Quantity Sold]]</f>
        <v>135</v>
      </c>
      <c r="O801" s="13">
        <f>Greenleaf[[#This Row],[Unit Cost]]*Greenleaf[[#This Row],[Quantity Sold]]</f>
        <v>44.910000000000004</v>
      </c>
      <c r="P801" s="13">
        <f>Greenleaf[[#This Row],[ Unit  price per quantity]]-Greenleaf[[#This Row],[ Unit cost per quantity]]</f>
        <v>90.09</v>
      </c>
    </row>
    <row r="802" spans="1:16" x14ac:dyDescent="0.3">
      <c r="A802" t="s">
        <v>2228</v>
      </c>
      <c r="B802" s="5">
        <v>45584</v>
      </c>
      <c r="C802" s="5" t="str">
        <f>TEXT(Greenleaf[[#This Row],[Order Date]],"MMM")</f>
        <v>Oct</v>
      </c>
      <c r="D802" s="5" t="str">
        <f>TEXT(Greenleaf[[#This Row],[Order Date]],"YYYY")</f>
        <v>2024</v>
      </c>
      <c r="E802" t="s">
        <v>2461</v>
      </c>
      <c r="F802" s="7" t="s">
        <v>1011</v>
      </c>
      <c r="G802" s="9">
        <v>9</v>
      </c>
      <c r="H802" s="11">
        <v>12</v>
      </c>
      <c r="I802" s="13">
        <v>4.3499999999999996</v>
      </c>
      <c r="J802" t="s">
        <v>1197</v>
      </c>
      <c r="K802" t="s">
        <v>2522</v>
      </c>
      <c r="L802" s="7" t="s">
        <v>1414</v>
      </c>
      <c r="M802" s="7" t="s">
        <v>1422</v>
      </c>
      <c r="N802" s="14">
        <f>Greenleaf[[#This Row],[Unit Price]]*Greenleaf[[#This Row],[Quantity Sold]]</f>
        <v>108</v>
      </c>
      <c r="O802" s="13">
        <f>Greenleaf[[#This Row],[Unit Cost]]*Greenleaf[[#This Row],[Quantity Sold]]</f>
        <v>39.15</v>
      </c>
      <c r="P802" s="13">
        <f>Greenleaf[[#This Row],[ Unit  price per quantity]]-Greenleaf[[#This Row],[ Unit cost per quantity]]</f>
        <v>68.849999999999994</v>
      </c>
    </row>
    <row r="803" spans="1:16" x14ac:dyDescent="0.3">
      <c r="A803" t="s">
        <v>2229</v>
      </c>
      <c r="B803" s="5">
        <v>45584</v>
      </c>
      <c r="C803" s="5" t="str">
        <f>TEXT(Greenleaf[[#This Row],[Order Date]],"MMM")</f>
        <v>Oct</v>
      </c>
      <c r="D803" s="5" t="str">
        <f>TEXT(Greenleaf[[#This Row],[Order Date]],"YYYY")</f>
        <v>2024</v>
      </c>
      <c r="E803" t="s">
        <v>2464</v>
      </c>
      <c r="F803" s="7" t="s">
        <v>1012</v>
      </c>
      <c r="G803" s="9">
        <v>1</v>
      </c>
      <c r="H803" s="11">
        <v>40</v>
      </c>
      <c r="I803" s="13">
        <v>13.06</v>
      </c>
      <c r="J803" t="s">
        <v>1101</v>
      </c>
      <c r="K803" t="s">
        <v>2559</v>
      </c>
      <c r="L803" s="7" t="s">
        <v>1414</v>
      </c>
      <c r="M803" s="7" t="s">
        <v>1419</v>
      </c>
      <c r="N803" s="14">
        <f>Greenleaf[[#This Row],[Unit Price]]*Greenleaf[[#This Row],[Quantity Sold]]</f>
        <v>40</v>
      </c>
      <c r="O803" s="13">
        <f>Greenleaf[[#This Row],[Unit Cost]]*Greenleaf[[#This Row],[Quantity Sold]]</f>
        <v>13.06</v>
      </c>
      <c r="P803" s="13">
        <f>Greenleaf[[#This Row],[ Unit  price per quantity]]-Greenleaf[[#This Row],[ Unit cost per quantity]]</f>
        <v>26.939999999999998</v>
      </c>
    </row>
    <row r="804" spans="1:16" x14ac:dyDescent="0.3">
      <c r="A804" t="s">
        <v>2230</v>
      </c>
      <c r="B804" s="5">
        <v>45584</v>
      </c>
      <c r="C804" s="5" t="str">
        <f>TEXT(Greenleaf[[#This Row],[Order Date]],"MMM")</f>
        <v>Oct</v>
      </c>
      <c r="D804" s="5" t="str">
        <f>TEXT(Greenleaf[[#This Row],[Order Date]],"YYYY")</f>
        <v>2024</v>
      </c>
      <c r="E804" t="s">
        <v>2463</v>
      </c>
      <c r="F804" s="7" t="s">
        <v>1014</v>
      </c>
      <c r="G804" s="9">
        <v>10</v>
      </c>
      <c r="H804" s="11">
        <v>15</v>
      </c>
      <c r="I804" s="13">
        <v>5.31</v>
      </c>
      <c r="J804" t="s">
        <v>1203</v>
      </c>
      <c r="K804" t="s">
        <v>2486</v>
      </c>
      <c r="L804" s="7" t="s">
        <v>1416</v>
      </c>
      <c r="M804" s="7" t="s">
        <v>1427</v>
      </c>
      <c r="N804" s="14">
        <f>Greenleaf[[#This Row],[Unit Price]]*Greenleaf[[#This Row],[Quantity Sold]]</f>
        <v>150</v>
      </c>
      <c r="O804" s="13">
        <f>Greenleaf[[#This Row],[Unit Cost]]*Greenleaf[[#This Row],[Quantity Sold]]</f>
        <v>53.099999999999994</v>
      </c>
      <c r="P804" s="13">
        <f>Greenleaf[[#This Row],[ Unit  price per quantity]]-Greenleaf[[#This Row],[ Unit cost per quantity]]</f>
        <v>96.9</v>
      </c>
    </row>
    <row r="805" spans="1:16" x14ac:dyDescent="0.3">
      <c r="A805" t="s">
        <v>2231</v>
      </c>
      <c r="B805" s="5">
        <v>45584</v>
      </c>
      <c r="C805" s="5" t="str">
        <f>TEXT(Greenleaf[[#This Row],[Order Date]],"MMM")</f>
        <v>Oct</v>
      </c>
      <c r="D805" s="5" t="str">
        <f>TEXT(Greenleaf[[#This Row],[Order Date]],"YYYY")</f>
        <v>2024</v>
      </c>
      <c r="E805" t="s">
        <v>2463</v>
      </c>
      <c r="F805" s="7" t="s">
        <v>1014</v>
      </c>
      <c r="G805" s="9">
        <v>5</v>
      </c>
      <c r="H805" s="11">
        <v>15</v>
      </c>
      <c r="I805" s="13">
        <v>4.21</v>
      </c>
      <c r="J805" t="s">
        <v>1027</v>
      </c>
      <c r="K805" t="s">
        <v>2561</v>
      </c>
      <c r="L805" s="7" t="s">
        <v>1414</v>
      </c>
      <c r="M805" s="7" t="s">
        <v>1422</v>
      </c>
      <c r="N805" s="14">
        <f>Greenleaf[[#This Row],[Unit Price]]*Greenleaf[[#This Row],[Quantity Sold]]</f>
        <v>75</v>
      </c>
      <c r="O805" s="13">
        <f>Greenleaf[[#This Row],[Unit Cost]]*Greenleaf[[#This Row],[Quantity Sold]]</f>
        <v>21.05</v>
      </c>
      <c r="P805" s="13">
        <f>Greenleaf[[#This Row],[ Unit  price per quantity]]-Greenleaf[[#This Row],[ Unit cost per quantity]]</f>
        <v>53.95</v>
      </c>
    </row>
    <row r="806" spans="1:16" x14ac:dyDescent="0.3">
      <c r="A806" t="s">
        <v>2232</v>
      </c>
      <c r="B806" s="5">
        <v>45584</v>
      </c>
      <c r="C806" s="5" t="str">
        <f>TEXT(Greenleaf[[#This Row],[Order Date]],"MMM")</f>
        <v>Oct</v>
      </c>
      <c r="D806" s="5" t="str">
        <f>TEXT(Greenleaf[[#This Row],[Order Date]],"YYYY")</f>
        <v>2024</v>
      </c>
      <c r="E806" t="s">
        <v>2460</v>
      </c>
      <c r="F806" s="7" t="s">
        <v>1015</v>
      </c>
      <c r="G806" s="9">
        <v>6</v>
      </c>
      <c r="H806" s="11">
        <v>10</v>
      </c>
      <c r="I806" s="13">
        <v>2.83</v>
      </c>
      <c r="J806" t="s">
        <v>1036</v>
      </c>
      <c r="K806" t="s">
        <v>2544</v>
      </c>
      <c r="L806" s="7" t="s">
        <v>1414</v>
      </c>
      <c r="M806" s="7" t="s">
        <v>1418</v>
      </c>
      <c r="N806" s="14">
        <f>Greenleaf[[#This Row],[Unit Price]]*Greenleaf[[#This Row],[Quantity Sold]]</f>
        <v>60</v>
      </c>
      <c r="O806" s="13">
        <f>Greenleaf[[#This Row],[Unit Cost]]*Greenleaf[[#This Row],[Quantity Sold]]</f>
        <v>16.98</v>
      </c>
      <c r="P806" s="13">
        <f>Greenleaf[[#This Row],[ Unit  price per quantity]]-Greenleaf[[#This Row],[ Unit cost per quantity]]</f>
        <v>43.019999999999996</v>
      </c>
    </row>
    <row r="807" spans="1:16" x14ac:dyDescent="0.3">
      <c r="A807" t="s">
        <v>2233</v>
      </c>
      <c r="B807" s="5">
        <v>45585</v>
      </c>
      <c r="C807" s="5" t="str">
        <f>TEXT(Greenleaf[[#This Row],[Order Date]],"MMM")</f>
        <v>Oct</v>
      </c>
      <c r="D807" s="5" t="str">
        <f>TEXT(Greenleaf[[#This Row],[Order Date]],"YYYY")</f>
        <v>2024</v>
      </c>
      <c r="E807" t="s">
        <v>2462</v>
      </c>
      <c r="F807" s="7" t="s">
        <v>1013</v>
      </c>
      <c r="G807" s="9">
        <v>2</v>
      </c>
      <c r="H807" s="11">
        <v>25</v>
      </c>
      <c r="I807" s="13">
        <v>6.21</v>
      </c>
      <c r="J807" t="s">
        <v>1169</v>
      </c>
      <c r="K807" t="s">
        <v>2514</v>
      </c>
      <c r="L807" s="7" t="s">
        <v>1414</v>
      </c>
      <c r="M807" s="7" t="s">
        <v>1418</v>
      </c>
      <c r="N807" s="14">
        <f>Greenleaf[[#This Row],[Unit Price]]*Greenleaf[[#This Row],[Quantity Sold]]</f>
        <v>50</v>
      </c>
      <c r="O807" s="13">
        <f>Greenleaf[[#This Row],[Unit Cost]]*Greenleaf[[#This Row],[Quantity Sold]]</f>
        <v>12.42</v>
      </c>
      <c r="P807" s="13">
        <f>Greenleaf[[#This Row],[ Unit  price per quantity]]-Greenleaf[[#This Row],[ Unit cost per quantity]]</f>
        <v>37.58</v>
      </c>
    </row>
    <row r="808" spans="1:16" x14ac:dyDescent="0.3">
      <c r="A808" t="s">
        <v>2234</v>
      </c>
      <c r="B808" s="5">
        <v>45585</v>
      </c>
      <c r="C808" s="5" t="str">
        <f>TEXT(Greenleaf[[#This Row],[Order Date]],"MMM")</f>
        <v>Oct</v>
      </c>
      <c r="D808" s="5" t="str">
        <f>TEXT(Greenleaf[[#This Row],[Order Date]],"YYYY")</f>
        <v>2024</v>
      </c>
      <c r="E808" t="s">
        <v>2463</v>
      </c>
      <c r="F808" s="7" t="s">
        <v>1014</v>
      </c>
      <c r="G808" s="9">
        <v>4</v>
      </c>
      <c r="H808" s="11">
        <v>15</v>
      </c>
      <c r="I808" s="13">
        <v>5.58</v>
      </c>
      <c r="J808" t="s">
        <v>1138</v>
      </c>
      <c r="K808" t="s">
        <v>2538</v>
      </c>
      <c r="L808" s="7" t="s">
        <v>1414</v>
      </c>
      <c r="M808" s="7" t="s">
        <v>1422</v>
      </c>
      <c r="N808" s="14">
        <f>Greenleaf[[#This Row],[Unit Price]]*Greenleaf[[#This Row],[Quantity Sold]]</f>
        <v>60</v>
      </c>
      <c r="O808" s="13">
        <f>Greenleaf[[#This Row],[Unit Cost]]*Greenleaf[[#This Row],[Quantity Sold]]</f>
        <v>22.32</v>
      </c>
      <c r="P808" s="13">
        <f>Greenleaf[[#This Row],[ Unit  price per quantity]]-Greenleaf[[#This Row],[ Unit cost per quantity]]</f>
        <v>37.68</v>
      </c>
    </row>
    <row r="809" spans="1:16" x14ac:dyDescent="0.3">
      <c r="A809" t="s">
        <v>2235</v>
      </c>
      <c r="B809" s="5">
        <v>45586</v>
      </c>
      <c r="C809" s="5" t="str">
        <f>TEXT(Greenleaf[[#This Row],[Order Date]],"MMM")</f>
        <v>Oct</v>
      </c>
      <c r="D809" s="5" t="str">
        <f>TEXT(Greenleaf[[#This Row],[Order Date]],"YYYY")</f>
        <v>2024</v>
      </c>
      <c r="E809" t="s">
        <v>2464</v>
      </c>
      <c r="F809" s="7" t="s">
        <v>1012</v>
      </c>
      <c r="G809" s="9">
        <v>4</v>
      </c>
      <c r="H809" s="11">
        <v>40</v>
      </c>
      <c r="I809" s="13">
        <v>8.16</v>
      </c>
      <c r="J809" t="s">
        <v>1018</v>
      </c>
      <c r="K809" t="s">
        <v>2593</v>
      </c>
      <c r="L809" s="7" t="s">
        <v>1415</v>
      </c>
      <c r="M809" s="7" t="s">
        <v>1420</v>
      </c>
      <c r="N809" s="14">
        <f>Greenleaf[[#This Row],[Unit Price]]*Greenleaf[[#This Row],[Quantity Sold]]</f>
        <v>160</v>
      </c>
      <c r="O809" s="13">
        <f>Greenleaf[[#This Row],[Unit Cost]]*Greenleaf[[#This Row],[Quantity Sold]]</f>
        <v>32.64</v>
      </c>
      <c r="P809" s="13">
        <f>Greenleaf[[#This Row],[ Unit  price per quantity]]-Greenleaf[[#This Row],[ Unit cost per quantity]]</f>
        <v>127.36</v>
      </c>
    </row>
    <row r="810" spans="1:16" x14ac:dyDescent="0.3">
      <c r="A810" t="s">
        <v>2236</v>
      </c>
      <c r="B810" s="5">
        <v>45586</v>
      </c>
      <c r="C810" s="5" t="str">
        <f>TEXT(Greenleaf[[#This Row],[Order Date]],"MMM")</f>
        <v>Oct</v>
      </c>
      <c r="D810" s="5" t="str">
        <f>TEXT(Greenleaf[[#This Row],[Order Date]],"YYYY")</f>
        <v>2024</v>
      </c>
      <c r="E810" t="s">
        <v>2463</v>
      </c>
      <c r="F810" s="7" t="s">
        <v>1014</v>
      </c>
      <c r="G810" s="9">
        <v>7</v>
      </c>
      <c r="H810" s="11">
        <v>15</v>
      </c>
      <c r="I810" s="13">
        <v>4.8899999999999997</v>
      </c>
      <c r="J810" t="s">
        <v>1085</v>
      </c>
      <c r="K810" t="s">
        <v>2572</v>
      </c>
      <c r="L810" s="7" t="s">
        <v>1414</v>
      </c>
      <c r="M810" s="7" t="s">
        <v>1426</v>
      </c>
      <c r="N810" s="14">
        <f>Greenleaf[[#This Row],[Unit Price]]*Greenleaf[[#This Row],[Quantity Sold]]</f>
        <v>105</v>
      </c>
      <c r="O810" s="13">
        <f>Greenleaf[[#This Row],[Unit Cost]]*Greenleaf[[#This Row],[Quantity Sold]]</f>
        <v>34.229999999999997</v>
      </c>
      <c r="P810" s="13">
        <f>Greenleaf[[#This Row],[ Unit  price per quantity]]-Greenleaf[[#This Row],[ Unit cost per quantity]]</f>
        <v>70.77000000000001</v>
      </c>
    </row>
    <row r="811" spans="1:16" x14ac:dyDescent="0.3">
      <c r="A811" t="s">
        <v>2237</v>
      </c>
      <c r="B811" s="5">
        <v>45586</v>
      </c>
      <c r="C811" s="5" t="str">
        <f>TEXT(Greenleaf[[#This Row],[Order Date]],"MMM")</f>
        <v>Oct</v>
      </c>
      <c r="D811" s="5" t="str">
        <f>TEXT(Greenleaf[[#This Row],[Order Date]],"YYYY")</f>
        <v>2024</v>
      </c>
      <c r="E811" t="s">
        <v>2464</v>
      </c>
      <c r="F811" s="7" t="s">
        <v>1012</v>
      </c>
      <c r="G811" s="9">
        <v>5</v>
      </c>
      <c r="H811" s="11">
        <v>40</v>
      </c>
      <c r="I811" s="13">
        <v>13.34</v>
      </c>
      <c r="J811" t="s">
        <v>1153</v>
      </c>
      <c r="K811" t="s">
        <v>2566</v>
      </c>
      <c r="L811" s="7" t="s">
        <v>1414</v>
      </c>
      <c r="M811" s="7" t="s">
        <v>1420</v>
      </c>
      <c r="N811" s="14">
        <f>Greenleaf[[#This Row],[Unit Price]]*Greenleaf[[#This Row],[Quantity Sold]]</f>
        <v>200</v>
      </c>
      <c r="O811" s="13">
        <f>Greenleaf[[#This Row],[Unit Cost]]*Greenleaf[[#This Row],[Quantity Sold]]</f>
        <v>66.7</v>
      </c>
      <c r="P811" s="13">
        <f>Greenleaf[[#This Row],[ Unit  price per quantity]]-Greenleaf[[#This Row],[ Unit cost per quantity]]</f>
        <v>133.30000000000001</v>
      </c>
    </row>
    <row r="812" spans="1:16" x14ac:dyDescent="0.3">
      <c r="A812" t="s">
        <v>2238</v>
      </c>
      <c r="B812" s="5">
        <v>45586</v>
      </c>
      <c r="C812" s="5" t="str">
        <f>TEXT(Greenleaf[[#This Row],[Order Date]],"MMM")</f>
        <v>Oct</v>
      </c>
      <c r="D812" s="5" t="str">
        <f>TEXT(Greenleaf[[#This Row],[Order Date]],"YYYY")</f>
        <v>2024</v>
      </c>
      <c r="E812" t="s">
        <v>2464</v>
      </c>
      <c r="F812" s="7" t="s">
        <v>1012</v>
      </c>
      <c r="G812" s="9">
        <v>8</v>
      </c>
      <c r="H812" s="11">
        <v>40</v>
      </c>
      <c r="I812" s="13">
        <v>14.63</v>
      </c>
      <c r="J812" t="s">
        <v>1095</v>
      </c>
      <c r="K812" t="s">
        <v>2524</v>
      </c>
      <c r="L812" s="7" t="s">
        <v>1414</v>
      </c>
      <c r="M812" s="7" t="s">
        <v>1419</v>
      </c>
      <c r="N812" s="14">
        <f>Greenleaf[[#This Row],[Unit Price]]*Greenleaf[[#This Row],[Quantity Sold]]</f>
        <v>320</v>
      </c>
      <c r="O812" s="13">
        <f>Greenleaf[[#This Row],[Unit Cost]]*Greenleaf[[#This Row],[Quantity Sold]]</f>
        <v>117.04</v>
      </c>
      <c r="P812" s="13">
        <f>Greenleaf[[#This Row],[ Unit  price per quantity]]-Greenleaf[[#This Row],[ Unit cost per quantity]]</f>
        <v>202.95999999999998</v>
      </c>
    </row>
    <row r="813" spans="1:16" x14ac:dyDescent="0.3">
      <c r="A813" t="s">
        <v>2239</v>
      </c>
      <c r="B813" s="5">
        <v>45586</v>
      </c>
      <c r="C813" s="5" t="str">
        <f>TEXT(Greenleaf[[#This Row],[Order Date]],"MMM")</f>
        <v>Oct</v>
      </c>
      <c r="D813" s="5" t="str">
        <f>TEXT(Greenleaf[[#This Row],[Order Date]],"YYYY")</f>
        <v>2024</v>
      </c>
      <c r="E813" t="s">
        <v>2464</v>
      </c>
      <c r="F813" s="7" t="s">
        <v>1012</v>
      </c>
      <c r="G813" s="9">
        <v>2</v>
      </c>
      <c r="H813" s="11">
        <v>40</v>
      </c>
      <c r="I813" s="13">
        <v>12.12</v>
      </c>
      <c r="J813" t="s">
        <v>1099</v>
      </c>
      <c r="K813" t="s">
        <v>2503</v>
      </c>
      <c r="L813" s="7" t="s">
        <v>1414</v>
      </c>
      <c r="M813" s="7" t="s">
        <v>1427</v>
      </c>
      <c r="N813" s="14">
        <f>Greenleaf[[#This Row],[Unit Price]]*Greenleaf[[#This Row],[Quantity Sold]]</f>
        <v>80</v>
      </c>
      <c r="O813" s="13">
        <f>Greenleaf[[#This Row],[Unit Cost]]*Greenleaf[[#This Row],[Quantity Sold]]</f>
        <v>24.24</v>
      </c>
      <c r="P813" s="13">
        <f>Greenleaf[[#This Row],[ Unit  price per quantity]]-Greenleaf[[#This Row],[ Unit cost per quantity]]</f>
        <v>55.760000000000005</v>
      </c>
    </row>
    <row r="814" spans="1:16" x14ac:dyDescent="0.3">
      <c r="A814" t="s">
        <v>2240</v>
      </c>
      <c r="B814" s="5">
        <v>45587</v>
      </c>
      <c r="C814" s="5" t="str">
        <f>TEXT(Greenleaf[[#This Row],[Order Date]],"MMM")</f>
        <v>Oct</v>
      </c>
      <c r="D814" s="5" t="str">
        <f>TEXT(Greenleaf[[#This Row],[Order Date]],"YYYY")</f>
        <v>2024</v>
      </c>
      <c r="E814" t="s">
        <v>2460</v>
      </c>
      <c r="F814" s="7" t="s">
        <v>1015</v>
      </c>
      <c r="G814" s="9">
        <v>8</v>
      </c>
      <c r="H814" s="11">
        <v>10</v>
      </c>
      <c r="I814" s="13">
        <v>3.74</v>
      </c>
      <c r="J814" t="s">
        <v>1208</v>
      </c>
      <c r="K814" t="s">
        <v>2486</v>
      </c>
      <c r="L814" s="7" t="s">
        <v>1414</v>
      </c>
      <c r="M814" s="7" t="s">
        <v>1422</v>
      </c>
      <c r="N814" s="14">
        <f>Greenleaf[[#This Row],[Unit Price]]*Greenleaf[[#This Row],[Quantity Sold]]</f>
        <v>80</v>
      </c>
      <c r="O814" s="13">
        <f>Greenleaf[[#This Row],[Unit Cost]]*Greenleaf[[#This Row],[Quantity Sold]]</f>
        <v>29.92</v>
      </c>
      <c r="P814" s="13">
        <f>Greenleaf[[#This Row],[ Unit  price per quantity]]-Greenleaf[[#This Row],[ Unit cost per quantity]]</f>
        <v>50.08</v>
      </c>
    </row>
    <row r="815" spans="1:16" x14ac:dyDescent="0.3">
      <c r="A815" t="s">
        <v>2241</v>
      </c>
      <c r="B815" s="5">
        <v>45588</v>
      </c>
      <c r="C815" s="5" t="str">
        <f>TEXT(Greenleaf[[#This Row],[Order Date]],"MMM")</f>
        <v>Oct</v>
      </c>
      <c r="D815" s="5" t="str">
        <f>TEXT(Greenleaf[[#This Row],[Order Date]],"YYYY")</f>
        <v>2024</v>
      </c>
      <c r="E815" t="s">
        <v>2464</v>
      </c>
      <c r="F815" s="7" t="s">
        <v>1012</v>
      </c>
      <c r="G815" s="9">
        <v>9</v>
      </c>
      <c r="H815" s="11">
        <v>40</v>
      </c>
      <c r="I815" s="13">
        <v>9.27</v>
      </c>
      <c r="J815" t="s">
        <v>1044</v>
      </c>
      <c r="K815" t="s">
        <v>2513</v>
      </c>
      <c r="L815" s="7" t="s">
        <v>1417</v>
      </c>
      <c r="M815" s="7" t="s">
        <v>1424</v>
      </c>
      <c r="N815" s="14">
        <f>Greenleaf[[#This Row],[Unit Price]]*Greenleaf[[#This Row],[Quantity Sold]]</f>
        <v>360</v>
      </c>
      <c r="O815" s="13">
        <f>Greenleaf[[#This Row],[Unit Cost]]*Greenleaf[[#This Row],[Quantity Sold]]</f>
        <v>83.429999999999993</v>
      </c>
      <c r="P815" s="13">
        <f>Greenleaf[[#This Row],[ Unit  price per quantity]]-Greenleaf[[#This Row],[ Unit cost per quantity]]</f>
        <v>276.57</v>
      </c>
    </row>
    <row r="816" spans="1:16" x14ac:dyDescent="0.3">
      <c r="A816" t="s">
        <v>2242</v>
      </c>
      <c r="B816" s="5">
        <v>45588</v>
      </c>
      <c r="C816" s="5" t="str">
        <f>TEXT(Greenleaf[[#This Row],[Order Date]],"MMM")</f>
        <v>Oct</v>
      </c>
      <c r="D816" s="5" t="str">
        <f>TEXT(Greenleaf[[#This Row],[Order Date]],"YYYY")</f>
        <v>2024</v>
      </c>
      <c r="E816" t="s">
        <v>2461</v>
      </c>
      <c r="F816" s="7" t="s">
        <v>1011</v>
      </c>
      <c r="G816" s="9">
        <v>3</v>
      </c>
      <c r="H816" s="11">
        <v>12</v>
      </c>
      <c r="I816" s="13">
        <v>4.5999999999999996</v>
      </c>
      <c r="J816" t="s">
        <v>1133</v>
      </c>
      <c r="K816" t="s">
        <v>2488</v>
      </c>
      <c r="L816" s="7" t="s">
        <v>1414</v>
      </c>
      <c r="M816" s="7" t="s">
        <v>1419</v>
      </c>
      <c r="N816" s="14">
        <f>Greenleaf[[#This Row],[Unit Price]]*Greenleaf[[#This Row],[Quantity Sold]]</f>
        <v>36</v>
      </c>
      <c r="O816" s="13">
        <f>Greenleaf[[#This Row],[Unit Cost]]*Greenleaf[[#This Row],[Quantity Sold]]</f>
        <v>13.799999999999999</v>
      </c>
      <c r="P816" s="13">
        <f>Greenleaf[[#This Row],[ Unit  price per quantity]]-Greenleaf[[#This Row],[ Unit cost per quantity]]</f>
        <v>22.200000000000003</v>
      </c>
    </row>
    <row r="817" spans="1:16" x14ac:dyDescent="0.3">
      <c r="A817" t="s">
        <v>2243</v>
      </c>
      <c r="B817" s="5">
        <v>45588</v>
      </c>
      <c r="C817" s="5" t="str">
        <f>TEXT(Greenleaf[[#This Row],[Order Date]],"MMM")</f>
        <v>Oct</v>
      </c>
      <c r="D817" s="5" t="str">
        <f>TEXT(Greenleaf[[#This Row],[Order Date]],"YYYY")</f>
        <v>2024</v>
      </c>
      <c r="E817" t="s">
        <v>2461</v>
      </c>
      <c r="F817" s="7" t="s">
        <v>1011</v>
      </c>
      <c r="G817" s="9">
        <v>2</v>
      </c>
      <c r="H817" s="11">
        <v>12</v>
      </c>
      <c r="I817" s="13">
        <v>2.86</v>
      </c>
      <c r="J817" t="s">
        <v>1133</v>
      </c>
      <c r="K817" t="s">
        <v>2488</v>
      </c>
      <c r="L817" s="7" t="s">
        <v>1414</v>
      </c>
      <c r="M817" s="7" t="s">
        <v>1425</v>
      </c>
      <c r="N817" s="14">
        <f>Greenleaf[[#This Row],[Unit Price]]*Greenleaf[[#This Row],[Quantity Sold]]</f>
        <v>24</v>
      </c>
      <c r="O817" s="13">
        <f>Greenleaf[[#This Row],[Unit Cost]]*Greenleaf[[#This Row],[Quantity Sold]]</f>
        <v>5.72</v>
      </c>
      <c r="P817" s="13">
        <f>Greenleaf[[#This Row],[ Unit  price per quantity]]-Greenleaf[[#This Row],[ Unit cost per quantity]]</f>
        <v>18.28</v>
      </c>
    </row>
    <row r="818" spans="1:16" x14ac:dyDescent="0.3">
      <c r="A818" t="s">
        <v>2244</v>
      </c>
      <c r="B818" s="5">
        <v>45588</v>
      </c>
      <c r="C818" s="5" t="str">
        <f>TEXT(Greenleaf[[#This Row],[Order Date]],"MMM")</f>
        <v>Oct</v>
      </c>
      <c r="D818" s="5" t="str">
        <f>TEXT(Greenleaf[[#This Row],[Order Date]],"YYYY")</f>
        <v>2024</v>
      </c>
      <c r="E818" t="s">
        <v>2460</v>
      </c>
      <c r="F818" s="7" t="s">
        <v>1015</v>
      </c>
      <c r="G818" s="9">
        <v>10</v>
      </c>
      <c r="H818" s="11">
        <v>10</v>
      </c>
      <c r="I818" s="13">
        <v>3.01</v>
      </c>
      <c r="J818" t="s">
        <v>1139</v>
      </c>
      <c r="K818" t="s">
        <v>2479</v>
      </c>
      <c r="L818" s="7" t="s">
        <v>1414</v>
      </c>
      <c r="M818" s="7" t="s">
        <v>1421</v>
      </c>
      <c r="N818" s="14">
        <f>Greenleaf[[#This Row],[Unit Price]]*Greenleaf[[#This Row],[Quantity Sold]]</f>
        <v>100</v>
      </c>
      <c r="O818" s="13">
        <f>Greenleaf[[#This Row],[Unit Cost]]*Greenleaf[[#This Row],[Quantity Sold]]</f>
        <v>30.099999999999998</v>
      </c>
      <c r="P818" s="13">
        <f>Greenleaf[[#This Row],[ Unit  price per quantity]]-Greenleaf[[#This Row],[ Unit cost per quantity]]</f>
        <v>69.900000000000006</v>
      </c>
    </row>
    <row r="819" spans="1:16" x14ac:dyDescent="0.3">
      <c r="A819" t="s">
        <v>2245</v>
      </c>
      <c r="B819" s="5">
        <v>45588</v>
      </c>
      <c r="C819" s="5" t="str">
        <f>TEXT(Greenleaf[[#This Row],[Order Date]],"MMM")</f>
        <v>Oct</v>
      </c>
      <c r="D819" s="5" t="str">
        <f>TEXT(Greenleaf[[#This Row],[Order Date]],"YYYY")</f>
        <v>2024</v>
      </c>
      <c r="E819" t="s">
        <v>2462</v>
      </c>
      <c r="F819" s="7" t="s">
        <v>1013</v>
      </c>
      <c r="G819" s="9">
        <v>4</v>
      </c>
      <c r="H819" s="11">
        <v>25</v>
      </c>
      <c r="I819" s="13">
        <v>5.63</v>
      </c>
      <c r="J819" t="s">
        <v>1075</v>
      </c>
      <c r="K819" t="s">
        <v>2505</v>
      </c>
      <c r="L819" s="7" t="s">
        <v>1416</v>
      </c>
      <c r="M819" s="7" t="s">
        <v>1421</v>
      </c>
      <c r="N819" s="14">
        <f>Greenleaf[[#This Row],[Unit Price]]*Greenleaf[[#This Row],[Quantity Sold]]</f>
        <v>100</v>
      </c>
      <c r="O819" s="13">
        <f>Greenleaf[[#This Row],[Unit Cost]]*Greenleaf[[#This Row],[Quantity Sold]]</f>
        <v>22.52</v>
      </c>
      <c r="P819" s="13">
        <f>Greenleaf[[#This Row],[ Unit  price per quantity]]-Greenleaf[[#This Row],[ Unit cost per quantity]]</f>
        <v>77.48</v>
      </c>
    </row>
    <row r="820" spans="1:16" x14ac:dyDescent="0.3">
      <c r="A820" t="s">
        <v>2246</v>
      </c>
      <c r="B820" s="5">
        <v>45589</v>
      </c>
      <c r="C820" s="5" t="str">
        <f>TEXT(Greenleaf[[#This Row],[Order Date]],"MMM")</f>
        <v>Oct</v>
      </c>
      <c r="D820" s="5" t="str">
        <f>TEXT(Greenleaf[[#This Row],[Order Date]],"YYYY")</f>
        <v>2024</v>
      </c>
      <c r="E820" t="s">
        <v>2461</v>
      </c>
      <c r="F820" s="7" t="s">
        <v>1011</v>
      </c>
      <c r="G820" s="9">
        <v>2</v>
      </c>
      <c r="H820" s="11">
        <v>12</v>
      </c>
      <c r="I820" s="13">
        <v>2.46</v>
      </c>
      <c r="J820" t="s">
        <v>1071</v>
      </c>
      <c r="K820" t="s">
        <v>2497</v>
      </c>
      <c r="L820" s="7" t="s">
        <v>1414</v>
      </c>
      <c r="M820" s="7" t="s">
        <v>1420</v>
      </c>
      <c r="N820" s="14">
        <f>Greenleaf[[#This Row],[Unit Price]]*Greenleaf[[#This Row],[Quantity Sold]]</f>
        <v>24</v>
      </c>
      <c r="O820" s="13">
        <f>Greenleaf[[#This Row],[Unit Cost]]*Greenleaf[[#This Row],[Quantity Sold]]</f>
        <v>4.92</v>
      </c>
      <c r="P820" s="13">
        <f>Greenleaf[[#This Row],[ Unit  price per quantity]]-Greenleaf[[#This Row],[ Unit cost per quantity]]</f>
        <v>19.079999999999998</v>
      </c>
    </row>
    <row r="821" spans="1:16" x14ac:dyDescent="0.3">
      <c r="A821" t="s">
        <v>2247</v>
      </c>
      <c r="B821" s="5">
        <v>45589</v>
      </c>
      <c r="C821" s="5" t="str">
        <f>TEXT(Greenleaf[[#This Row],[Order Date]],"MMM")</f>
        <v>Oct</v>
      </c>
      <c r="D821" s="5" t="str">
        <f>TEXT(Greenleaf[[#This Row],[Order Date]],"YYYY")</f>
        <v>2024</v>
      </c>
      <c r="E821" t="s">
        <v>2460</v>
      </c>
      <c r="F821" s="7" t="s">
        <v>1015</v>
      </c>
      <c r="G821" s="9">
        <v>10</v>
      </c>
      <c r="H821" s="11">
        <v>10</v>
      </c>
      <c r="I821" s="13">
        <v>3.42</v>
      </c>
      <c r="J821" t="s">
        <v>1179</v>
      </c>
      <c r="K821" t="s">
        <v>2570</v>
      </c>
      <c r="L821" s="7" t="s">
        <v>1414</v>
      </c>
      <c r="M821" s="7" t="s">
        <v>1420</v>
      </c>
      <c r="N821" s="14">
        <f>Greenleaf[[#This Row],[Unit Price]]*Greenleaf[[#This Row],[Quantity Sold]]</f>
        <v>100</v>
      </c>
      <c r="O821" s="13">
        <f>Greenleaf[[#This Row],[Unit Cost]]*Greenleaf[[#This Row],[Quantity Sold]]</f>
        <v>34.200000000000003</v>
      </c>
      <c r="P821" s="13">
        <f>Greenleaf[[#This Row],[ Unit  price per quantity]]-Greenleaf[[#This Row],[ Unit cost per quantity]]</f>
        <v>65.8</v>
      </c>
    </row>
    <row r="822" spans="1:16" x14ac:dyDescent="0.3">
      <c r="A822" t="s">
        <v>2248</v>
      </c>
      <c r="B822" s="5">
        <v>45590</v>
      </c>
      <c r="C822" s="5" t="str">
        <f>TEXT(Greenleaf[[#This Row],[Order Date]],"MMM")</f>
        <v>Oct</v>
      </c>
      <c r="D822" s="5" t="str">
        <f>TEXT(Greenleaf[[#This Row],[Order Date]],"YYYY")</f>
        <v>2024</v>
      </c>
      <c r="E822" t="s">
        <v>2460</v>
      </c>
      <c r="F822" s="7" t="s">
        <v>1015</v>
      </c>
      <c r="G822" s="9">
        <v>1</v>
      </c>
      <c r="H822" s="11">
        <v>10</v>
      </c>
      <c r="I822" s="13">
        <v>3.95</v>
      </c>
      <c r="J822" t="s">
        <v>1079</v>
      </c>
      <c r="K822" t="s">
        <v>2525</v>
      </c>
      <c r="L822" s="7" t="s">
        <v>1416</v>
      </c>
      <c r="M822" s="7" t="s">
        <v>1422</v>
      </c>
      <c r="N822" s="14">
        <f>Greenleaf[[#This Row],[Unit Price]]*Greenleaf[[#This Row],[Quantity Sold]]</f>
        <v>10</v>
      </c>
      <c r="O822" s="13">
        <f>Greenleaf[[#This Row],[Unit Cost]]*Greenleaf[[#This Row],[Quantity Sold]]</f>
        <v>3.95</v>
      </c>
      <c r="P822" s="13">
        <f>Greenleaf[[#This Row],[ Unit  price per quantity]]-Greenleaf[[#This Row],[ Unit cost per quantity]]</f>
        <v>6.05</v>
      </c>
    </row>
    <row r="823" spans="1:16" x14ac:dyDescent="0.3">
      <c r="A823" t="s">
        <v>2249</v>
      </c>
      <c r="B823" s="5">
        <v>45590</v>
      </c>
      <c r="C823" s="5" t="str">
        <f>TEXT(Greenleaf[[#This Row],[Order Date]],"MMM")</f>
        <v>Oct</v>
      </c>
      <c r="D823" s="5" t="str">
        <f>TEXT(Greenleaf[[#This Row],[Order Date]],"YYYY")</f>
        <v>2024</v>
      </c>
      <c r="E823" t="s">
        <v>2462</v>
      </c>
      <c r="F823" s="7" t="s">
        <v>1013</v>
      </c>
      <c r="G823" s="9">
        <v>9</v>
      </c>
      <c r="H823" s="11">
        <v>25</v>
      </c>
      <c r="I823" s="13">
        <v>9.23</v>
      </c>
      <c r="J823" t="s">
        <v>1162</v>
      </c>
      <c r="K823" t="s">
        <v>2496</v>
      </c>
      <c r="L823" s="7" t="s">
        <v>1414</v>
      </c>
      <c r="M823" s="7" t="s">
        <v>1419</v>
      </c>
      <c r="N823" s="14">
        <f>Greenleaf[[#This Row],[Unit Price]]*Greenleaf[[#This Row],[Quantity Sold]]</f>
        <v>225</v>
      </c>
      <c r="O823" s="13">
        <f>Greenleaf[[#This Row],[Unit Cost]]*Greenleaf[[#This Row],[Quantity Sold]]</f>
        <v>83.070000000000007</v>
      </c>
      <c r="P823" s="13">
        <f>Greenleaf[[#This Row],[ Unit  price per quantity]]-Greenleaf[[#This Row],[ Unit cost per quantity]]</f>
        <v>141.93</v>
      </c>
    </row>
    <row r="824" spans="1:16" x14ac:dyDescent="0.3">
      <c r="A824" t="s">
        <v>2250</v>
      </c>
      <c r="B824" s="5">
        <v>45591</v>
      </c>
      <c r="C824" s="5" t="str">
        <f>TEXT(Greenleaf[[#This Row],[Order Date]],"MMM")</f>
        <v>Oct</v>
      </c>
      <c r="D824" s="5" t="str">
        <f>TEXT(Greenleaf[[#This Row],[Order Date]],"YYYY")</f>
        <v>2024</v>
      </c>
      <c r="E824" t="s">
        <v>2464</v>
      </c>
      <c r="F824" s="7" t="s">
        <v>1012</v>
      </c>
      <c r="G824" s="9">
        <v>2</v>
      </c>
      <c r="H824" s="11">
        <v>40</v>
      </c>
      <c r="I824" s="13">
        <v>11.27</v>
      </c>
      <c r="J824" t="s">
        <v>1122</v>
      </c>
      <c r="K824" t="s">
        <v>2531</v>
      </c>
      <c r="L824" s="7" t="s">
        <v>1414</v>
      </c>
      <c r="M824" s="7" t="s">
        <v>1425</v>
      </c>
      <c r="N824" s="14">
        <f>Greenleaf[[#This Row],[Unit Price]]*Greenleaf[[#This Row],[Quantity Sold]]</f>
        <v>80</v>
      </c>
      <c r="O824" s="13">
        <f>Greenleaf[[#This Row],[Unit Cost]]*Greenleaf[[#This Row],[Quantity Sold]]</f>
        <v>22.54</v>
      </c>
      <c r="P824" s="13">
        <f>Greenleaf[[#This Row],[ Unit  price per quantity]]-Greenleaf[[#This Row],[ Unit cost per quantity]]</f>
        <v>57.46</v>
      </c>
    </row>
    <row r="825" spans="1:16" x14ac:dyDescent="0.3">
      <c r="A825" t="s">
        <v>2251</v>
      </c>
      <c r="B825" s="5">
        <v>45591</v>
      </c>
      <c r="C825" s="5" t="str">
        <f>TEXT(Greenleaf[[#This Row],[Order Date]],"MMM")</f>
        <v>Oct</v>
      </c>
      <c r="D825" s="5" t="str">
        <f>TEXT(Greenleaf[[#This Row],[Order Date]],"YYYY")</f>
        <v>2024</v>
      </c>
      <c r="E825" t="s">
        <v>2464</v>
      </c>
      <c r="F825" s="7" t="s">
        <v>1012</v>
      </c>
      <c r="G825" s="9">
        <v>4</v>
      </c>
      <c r="H825" s="11">
        <v>40</v>
      </c>
      <c r="I825" s="13">
        <v>9.61</v>
      </c>
      <c r="J825" t="s">
        <v>1125</v>
      </c>
      <c r="K825" t="s">
        <v>2532</v>
      </c>
      <c r="L825" s="7" t="s">
        <v>1414</v>
      </c>
      <c r="M825" s="7" t="s">
        <v>1426</v>
      </c>
      <c r="N825" s="14">
        <f>Greenleaf[[#This Row],[Unit Price]]*Greenleaf[[#This Row],[Quantity Sold]]</f>
        <v>160</v>
      </c>
      <c r="O825" s="13">
        <f>Greenleaf[[#This Row],[Unit Cost]]*Greenleaf[[#This Row],[Quantity Sold]]</f>
        <v>38.44</v>
      </c>
      <c r="P825" s="13">
        <f>Greenleaf[[#This Row],[ Unit  price per quantity]]-Greenleaf[[#This Row],[ Unit cost per quantity]]</f>
        <v>121.56</v>
      </c>
    </row>
    <row r="826" spans="1:16" x14ac:dyDescent="0.3">
      <c r="A826" t="s">
        <v>2252</v>
      </c>
      <c r="B826" s="5">
        <v>45591</v>
      </c>
      <c r="C826" s="5" t="str">
        <f>TEXT(Greenleaf[[#This Row],[Order Date]],"MMM")</f>
        <v>Oct</v>
      </c>
      <c r="D826" s="5" t="str">
        <f>TEXT(Greenleaf[[#This Row],[Order Date]],"YYYY")</f>
        <v>2024</v>
      </c>
      <c r="E826" t="s">
        <v>2462</v>
      </c>
      <c r="F826" s="7" t="s">
        <v>1013</v>
      </c>
      <c r="G826" s="9">
        <v>6</v>
      </c>
      <c r="H826" s="11">
        <v>25</v>
      </c>
      <c r="I826" s="13">
        <v>9.08</v>
      </c>
      <c r="J826" t="s">
        <v>1135</v>
      </c>
      <c r="K826" t="s">
        <v>2546</v>
      </c>
      <c r="L826" s="7" t="s">
        <v>1414</v>
      </c>
      <c r="M826" s="7" t="s">
        <v>1422</v>
      </c>
      <c r="N826" s="14">
        <f>Greenleaf[[#This Row],[Unit Price]]*Greenleaf[[#This Row],[Quantity Sold]]</f>
        <v>150</v>
      </c>
      <c r="O826" s="13">
        <f>Greenleaf[[#This Row],[Unit Cost]]*Greenleaf[[#This Row],[Quantity Sold]]</f>
        <v>54.480000000000004</v>
      </c>
      <c r="P826" s="13">
        <f>Greenleaf[[#This Row],[ Unit  price per quantity]]-Greenleaf[[#This Row],[ Unit cost per quantity]]</f>
        <v>95.52</v>
      </c>
    </row>
    <row r="827" spans="1:16" x14ac:dyDescent="0.3">
      <c r="A827" t="s">
        <v>2253</v>
      </c>
      <c r="B827" s="5">
        <v>45592</v>
      </c>
      <c r="C827" s="5" t="str">
        <f>TEXT(Greenleaf[[#This Row],[Order Date]],"MMM")</f>
        <v>Oct</v>
      </c>
      <c r="D827" s="5" t="str">
        <f>TEXT(Greenleaf[[#This Row],[Order Date]],"YYYY")</f>
        <v>2024</v>
      </c>
      <c r="E827" t="s">
        <v>2460</v>
      </c>
      <c r="F827" s="7" t="s">
        <v>1015</v>
      </c>
      <c r="G827" s="9">
        <v>10</v>
      </c>
      <c r="H827" s="11">
        <v>10</v>
      </c>
      <c r="I827" s="13">
        <v>3.48</v>
      </c>
      <c r="J827" t="s">
        <v>1050</v>
      </c>
      <c r="K827" t="s">
        <v>2488</v>
      </c>
      <c r="L827" s="7" t="s">
        <v>1414</v>
      </c>
      <c r="M827" s="7" t="s">
        <v>1424</v>
      </c>
      <c r="N827" s="14">
        <f>Greenleaf[[#This Row],[Unit Price]]*Greenleaf[[#This Row],[Quantity Sold]]</f>
        <v>100</v>
      </c>
      <c r="O827" s="13">
        <f>Greenleaf[[#This Row],[Unit Cost]]*Greenleaf[[#This Row],[Quantity Sold]]</f>
        <v>34.799999999999997</v>
      </c>
      <c r="P827" s="13">
        <f>Greenleaf[[#This Row],[ Unit  price per quantity]]-Greenleaf[[#This Row],[ Unit cost per quantity]]</f>
        <v>65.2</v>
      </c>
    </row>
    <row r="828" spans="1:16" x14ac:dyDescent="0.3">
      <c r="A828" t="s">
        <v>2254</v>
      </c>
      <c r="B828" s="5">
        <v>45592</v>
      </c>
      <c r="C828" s="5" t="str">
        <f>TEXT(Greenleaf[[#This Row],[Order Date]],"MMM")</f>
        <v>Oct</v>
      </c>
      <c r="D828" s="5" t="str">
        <f>TEXT(Greenleaf[[#This Row],[Order Date]],"YYYY")</f>
        <v>2024</v>
      </c>
      <c r="E828" t="s">
        <v>2462</v>
      </c>
      <c r="F828" s="7" t="s">
        <v>1013</v>
      </c>
      <c r="G828" s="9">
        <v>1</v>
      </c>
      <c r="H828" s="11">
        <v>25</v>
      </c>
      <c r="I828" s="13">
        <v>6.8</v>
      </c>
      <c r="J828" t="s">
        <v>1053</v>
      </c>
      <c r="K828" t="s">
        <v>2558</v>
      </c>
      <c r="L828" s="7" t="s">
        <v>1414</v>
      </c>
      <c r="M828" s="7" t="s">
        <v>1426</v>
      </c>
      <c r="N828" s="14">
        <f>Greenleaf[[#This Row],[Unit Price]]*Greenleaf[[#This Row],[Quantity Sold]]</f>
        <v>25</v>
      </c>
      <c r="O828" s="13">
        <f>Greenleaf[[#This Row],[Unit Cost]]*Greenleaf[[#This Row],[Quantity Sold]]</f>
        <v>6.8</v>
      </c>
      <c r="P828" s="13">
        <f>Greenleaf[[#This Row],[ Unit  price per quantity]]-Greenleaf[[#This Row],[ Unit cost per quantity]]</f>
        <v>18.2</v>
      </c>
    </row>
    <row r="829" spans="1:16" x14ac:dyDescent="0.3">
      <c r="A829" t="s">
        <v>2255</v>
      </c>
      <c r="B829" s="5">
        <v>45592</v>
      </c>
      <c r="C829" s="5" t="str">
        <f>TEXT(Greenleaf[[#This Row],[Order Date]],"MMM")</f>
        <v>Oct</v>
      </c>
      <c r="D829" s="5" t="str">
        <f>TEXT(Greenleaf[[#This Row],[Order Date]],"YYYY")</f>
        <v>2024</v>
      </c>
      <c r="E829" t="s">
        <v>2462</v>
      </c>
      <c r="F829" s="7" t="s">
        <v>1013</v>
      </c>
      <c r="G829" s="9">
        <v>10</v>
      </c>
      <c r="H829" s="11">
        <v>25</v>
      </c>
      <c r="I829" s="13">
        <v>8.74</v>
      </c>
      <c r="J829" t="s">
        <v>1019</v>
      </c>
      <c r="K829" t="s">
        <v>2550</v>
      </c>
      <c r="L829" s="7" t="s">
        <v>1414</v>
      </c>
      <c r="M829" s="7" t="s">
        <v>1422</v>
      </c>
      <c r="N829" s="14">
        <f>Greenleaf[[#This Row],[Unit Price]]*Greenleaf[[#This Row],[Quantity Sold]]</f>
        <v>250</v>
      </c>
      <c r="O829" s="13">
        <f>Greenleaf[[#This Row],[Unit Cost]]*Greenleaf[[#This Row],[Quantity Sold]]</f>
        <v>87.4</v>
      </c>
      <c r="P829" s="13">
        <f>Greenleaf[[#This Row],[ Unit  price per quantity]]-Greenleaf[[#This Row],[ Unit cost per quantity]]</f>
        <v>162.6</v>
      </c>
    </row>
    <row r="830" spans="1:16" x14ac:dyDescent="0.3">
      <c r="A830" t="s">
        <v>2256</v>
      </c>
      <c r="B830" s="5">
        <v>45592</v>
      </c>
      <c r="C830" s="5" t="str">
        <f>TEXT(Greenleaf[[#This Row],[Order Date]],"MMM")</f>
        <v>Oct</v>
      </c>
      <c r="D830" s="5" t="str">
        <f>TEXT(Greenleaf[[#This Row],[Order Date]],"YYYY")</f>
        <v>2024</v>
      </c>
      <c r="E830" t="s">
        <v>2463</v>
      </c>
      <c r="F830" s="7" t="s">
        <v>1014</v>
      </c>
      <c r="G830" s="9">
        <v>8</v>
      </c>
      <c r="H830" s="11">
        <v>15</v>
      </c>
      <c r="I830" s="13">
        <v>5.93</v>
      </c>
      <c r="J830" t="s">
        <v>1022</v>
      </c>
      <c r="K830" t="s">
        <v>2551</v>
      </c>
      <c r="L830" s="7" t="s">
        <v>1416</v>
      </c>
      <c r="M830" s="7" t="s">
        <v>1427</v>
      </c>
      <c r="N830" s="14">
        <f>Greenleaf[[#This Row],[Unit Price]]*Greenleaf[[#This Row],[Quantity Sold]]</f>
        <v>120</v>
      </c>
      <c r="O830" s="13">
        <f>Greenleaf[[#This Row],[Unit Cost]]*Greenleaf[[#This Row],[Quantity Sold]]</f>
        <v>47.44</v>
      </c>
      <c r="P830" s="13">
        <f>Greenleaf[[#This Row],[ Unit  price per quantity]]-Greenleaf[[#This Row],[ Unit cost per quantity]]</f>
        <v>72.56</v>
      </c>
    </row>
    <row r="831" spans="1:16" x14ac:dyDescent="0.3">
      <c r="A831" t="s">
        <v>2257</v>
      </c>
      <c r="B831" s="5">
        <v>45592</v>
      </c>
      <c r="C831" s="5" t="str">
        <f>TEXT(Greenleaf[[#This Row],[Order Date]],"MMM")</f>
        <v>Oct</v>
      </c>
      <c r="D831" s="5" t="str">
        <f>TEXT(Greenleaf[[#This Row],[Order Date]],"YYYY")</f>
        <v>2024</v>
      </c>
      <c r="E831" t="s">
        <v>2464</v>
      </c>
      <c r="F831" s="7" t="s">
        <v>1012</v>
      </c>
      <c r="G831" s="9">
        <v>2</v>
      </c>
      <c r="H831" s="11">
        <v>40</v>
      </c>
      <c r="I831" s="13">
        <v>11.4</v>
      </c>
      <c r="J831" t="s">
        <v>1174</v>
      </c>
      <c r="K831" t="s">
        <v>2586</v>
      </c>
      <c r="L831" s="7" t="s">
        <v>1414</v>
      </c>
      <c r="M831" s="7" t="s">
        <v>1427</v>
      </c>
      <c r="N831" s="14">
        <f>Greenleaf[[#This Row],[Unit Price]]*Greenleaf[[#This Row],[Quantity Sold]]</f>
        <v>80</v>
      </c>
      <c r="O831" s="13">
        <f>Greenleaf[[#This Row],[Unit Cost]]*Greenleaf[[#This Row],[Quantity Sold]]</f>
        <v>22.8</v>
      </c>
      <c r="P831" s="13">
        <f>Greenleaf[[#This Row],[ Unit  price per quantity]]-Greenleaf[[#This Row],[ Unit cost per quantity]]</f>
        <v>57.2</v>
      </c>
    </row>
    <row r="832" spans="1:16" x14ac:dyDescent="0.3">
      <c r="A832" t="s">
        <v>2258</v>
      </c>
      <c r="B832" s="5">
        <v>45593</v>
      </c>
      <c r="C832" s="5" t="str">
        <f>TEXT(Greenleaf[[#This Row],[Order Date]],"MMM")</f>
        <v>Oct</v>
      </c>
      <c r="D832" s="5" t="str">
        <f>TEXT(Greenleaf[[#This Row],[Order Date]],"YYYY")</f>
        <v>2024</v>
      </c>
      <c r="E832" t="s">
        <v>2463</v>
      </c>
      <c r="F832" s="7" t="s">
        <v>1014</v>
      </c>
      <c r="G832" s="9">
        <v>10</v>
      </c>
      <c r="H832" s="11">
        <v>15</v>
      </c>
      <c r="I832" s="13">
        <v>3.2</v>
      </c>
      <c r="J832" t="s">
        <v>1105</v>
      </c>
      <c r="K832" t="s">
        <v>2560</v>
      </c>
      <c r="L832" s="7" t="s">
        <v>1414</v>
      </c>
      <c r="M832" s="7" t="s">
        <v>1419</v>
      </c>
      <c r="N832" s="14">
        <f>Greenleaf[[#This Row],[Unit Price]]*Greenleaf[[#This Row],[Quantity Sold]]</f>
        <v>150</v>
      </c>
      <c r="O832" s="13">
        <f>Greenleaf[[#This Row],[Unit Cost]]*Greenleaf[[#This Row],[Quantity Sold]]</f>
        <v>32</v>
      </c>
      <c r="P832" s="13">
        <f>Greenleaf[[#This Row],[ Unit  price per quantity]]-Greenleaf[[#This Row],[ Unit cost per quantity]]</f>
        <v>118</v>
      </c>
    </row>
    <row r="833" spans="1:16" x14ac:dyDescent="0.3">
      <c r="A833" t="s">
        <v>2259</v>
      </c>
      <c r="B833" s="5">
        <v>45593</v>
      </c>
      <c r="C833" s="5" t="str">
        <f>TEXT(Greenleaf[[#This Row],[Order Date]],"MMM")</f>
        <v>Oct</v>
      </c>
      <c r="D833" s="5" t="str">
        <f>TEXT(Greenleaf[[#This Row],[Order Date]],"YYYY")</f>
        <v>2024</v>
      </c>
      <c r="E833" t="s">
        <v>2460</v>
      </c>
      <c r="F833" s="7" t="s">
        <v>1015</v>
      </c>
      <c r="G833" s="9">
        <v>7</v>
      </c>
      <c r="H833" s="11">
        <v>10</v>
      </c>
      <c r="I833" s="13">
        <v>3.47</v>
      </c>
      <c r="J833" t="s">
        <v>1164</v>
      </c>
      <c r="K833" t="s">
        <v>2567</v>
      </c>
      <c r="L833" s="7" t="s">
        <v>1414</v>
      </c>
      <c r="M833" s="7" t="s">
        <v>1420</v>
      </c>
      <c r="N833" s="14">
        <f>Greenleaf[[#This Row],[Unit Price]]*Greenleaf[[#This Row],[Quantity Sold]]</f>
        <v>70</v>
      </c>
      <c r="O833" s="13">
        <f>Greenleaf[[#This Row],[Unit Cost]]*Greenleaf[[#This Row],[Quantity Sold]]</f>
        <v>24.290000000000003</v>
      </c>
      <c r="P833" s="13">
        <f>Greenleaf[[#This Row],[ Unit  price per quantity]]-Greenleaf[[#This Row],[ Unit cost per quantity]]</f>
        <v>45.709999999999994</v>
      </c>
    </row>
    <row r="834" spans="1:16" x14ac:dyDescent="0.3">
      <c r="A834" t="s">
        <v>2260</v>
      </c>
      <c r="B834" s="5">
        <v>45593</v>
      </c>
      <c r="C834" s="5" t="str">
        <f>TEXT(Greenleaf[[#This Row],[Order Date]],"MMM")</f>
        <v>Oct</v>
      </c>
      <c r="D834" s="5" t="str">
        <f>TEXT(Greenleaf[[#This Row],[Order Date]],"YYYY")</f>
        <v>2024</v>
      </c>
      <c r="E834" t="s">
        <v>2464</v>
      </c>
      <c r="F834" s="7" t="s">
        <v>1012</v>
      </c>
      <c r="G834" s="9">
        <v>3</v>
      </c>
      <c r="H834" s="11">
        <v>40</v>
      </c>
      <c r="I834" s="13">
        <v>8.8800000000000008</v>
      </c>
      <c r="J834" t="s">
        <v>1105</v>
      </c>
      <c r="K834" t="s">
        <v>2560</v>
      </c>
      <c r="L834" s="7" t="s">
        <v>1416</v>
      </c>
      <c r="M834" s="7" t="s">
        <v>1422</v>
      </c>
      <c r="N834" s="14">
        <f>Greenleaf[[#This Row],[Unit Price]]*Greenleaf[[#This Row],[Quantity Sold]]</f>
        <v>120</v>
      </c>
      <c r="O834" s="13">
        <f>Greenleaf[[#This Row],[Unit Cost]]*Greenleaf[[#This Row],[Quantity Sold]]</f>
        <v>26.64</v>
      </c>
      <c r="P834" s="13">
        <f>Greenleaf[[#This Row],[ Unit  price per quantity]]-Greenleaf[[#This Row],[ Unit cost per quantity]]</f>
        <v>93.36</v>
      </c>
    </row>
    <row r="835" spans="1:16" x14ac:dyDescent="0.3">
      <c r="A835" t="s">
        <v>2261</v>
      </c>
      <c r="B835" s="5">
        <v>45593</v>
      </c>
      <c r="C835" s="5" t="str">
        <f>TEXT(Greenleaf[[#This Row],[Order Date]],"MMM")</f>
        <v>Oct</v>
      </c>
      <c r="D835" s="5" t="str">
        <f>TEXT(Greenleaf[[#This Row],[Order Date]],"YYYY")</f>
        <v>2024</v>
      </c>
      <c r="E835" t="s">
        <v>2463</v>
      </c>
      <c r="F835" s="7" t="s">
        <v>1014</v>
      </c>
      <c r="G835" s="9">
        <v>10</v>
      </c>
      <c r="H835" s="11">
        <v>15</v>
      </c>
      <c r="I835" s="13">
        <v>4.0999999999999996</v>
      </c>
      <c r="J835" t="s">
        <v>1175</v>
      </c>
      <c r="K835" t="s">
        <v>2518</v>
      </c>
      <c r="L835" s="7" t="s">
        <v>1417</v>
      </c>
      <c r="M835" s="7" t="s">
        <v>1418</v>
      </c>
      <c r="N835" s="14">
        <f>Greenleaf[[#This Row],[Unit Price]]*Greenleaf[[#This Row],[Quantity Sold]]</f>
        <v>150</v>
      </c>
      <c r="O835" s="13">
        <f>Greenleaf[[#This Row],[Unit Cost]]*Greenleaf[[#This Row],[Quantity Sold]]</f>
        <v>41</v>
      </c>
      <c r="P835" s="13">
        <f>Greenleaf[[#This Row],[ Unit  price per quantity]]-Greenleaf[[#This Row],[ Unit cost per quantity]]</f>
        <v>109</v>
      </c>
    </row>
    <row r="836" spans="1:16" x14ac:dyDescent="0.3">
      <c r="A836" t="s">
        <v>2262</v>
      </c>
      <c r="B836" s="5">
        <v>45594</v>
      </c>
      <c r="C836" s="5" t="str">
        <f>TEXT(Greenleaf[[#This Row],[Order Date]],"MMM")</f>
        <v>Oct</v>
      </c>
      <c r="D836" s="5" t="str">
        <f>TEXT(Greenleaf[[#This Row],[Order Date]],"YYYY")</f>
        <v>2024</v>
      </c>
      <c r="E836" t="s">
        <v>2462</v>
      </c>
      <c r="F836" s="7" t="s">
        <v>1013</v>
      </c>
      <c r="G836" s="9">
        <v>5</v>
      </c>
      <c r="H836" s="11">
        <v>25</v>
      </c>
      <c r="I836" s="13">
        <v>9.99</v>
      </c>
      <c r="J836" t="s">
        <v>1091</v>
      </c>
      <c r="K836" t="s">
        <v>2569</v>
      </c>
      <c r="L836" s="7" t="s">
        <v>1414</v>
      </c>
      <c r="M836" s="7" t="s">
        <v>1425</v>
      </c>
      <c r="N836" s="14">
        <f>Greenleaf[[#This Row],[Unit Price]]*Greenleaf[[#This Row],[Quantity Sold]]</f>
        <v>125</v>
      </c>
      <c r="O836" s="13">
        <f>Greenleaf[[#This Row],[Unit Cost]]*Greenleaf[[#This Row],[Quantity Sold]]</f>
        <v>49.95</v>
      </c>
      <c r="P836" s="13">
        <f>Greenleaf[[#This Row],[ Unit  price per quantity]]-Greenleaf[[#This Row],[ Unit cost per quantity]]</f>
        <v>75.05</v>
      </c>
    </row>
    <row r="837" spans="1:16" x14ac:dyDescent="0.3">
      <c r="A837" t="s">
        <v>2263</v>
      </c>
      <c r="B837" s="5">
        <v>45594</v>
      </c>
      <c r="C837" s="5" t="str">
        <f>TEXT(Greenleaf[[#This Row],[Order Date]],"MMM")</f>
        <v>Oct</v>
      </c>
      <c r="D837" s="5" t="str">
        <f>TEXT(Greenleaf[[#This Row],[Order Date]],"YYYY")</f>
        <v>2024</v>
      </c>
      <c r="E837" t="s">
        <v>2463</v>
      </c>
      <c r="F837" s="7" t="s">
        <v>1014</v>
      </c>
      <c r="G837" s="9">
        <v>7</v>
      </c>
      <c r="H837" s="11">
        <v>15</v>
      </c>
      <c r="I837" s="13">
        <v>5.7</v>
      </c>
      <c r="J837" t="s">
        <v>1023</v>
      </c>
      <c r="K837" t="s">
        <v>2473</v>
      </c>
      <c r="L837" s="7" t="s">
        <v>1415</v>
      </c>
      <c r="M837" s="7" t="s">
        <v>1426</v>
      </c>
      <c r="N837" s="14">
        <f>Greenleaf[[#This Row],[Unit Price]]*Greenleaf[[#This Row],[Quantity Sold]]</f>
        <v>105</v>
      </c>
      <c r="O837" s="13">
        <f>Greenleaf[[#This Row],[Unit Cost]]*Greenleaf[[#This Row],[Quantity Sold]]</f>
        <v>39.9</v>
      </c>
      <c r="P837" s="13">
        <f>Greenleaf[[#This Row],[ Unit  price per quantity]]-Greenleaf[[#This Row],[ Unit cost per quantity]]</f>
        <v>65.099999999999994</v>
      </c>
    </row>
    <row r="838" spans="1:16" x14ac:dyDescent="0.3">
      <c r="A838" t="s">
        <v>2264</v>
      </c>
      <c r="B838" s="5">
        <v>45594</v>
      </c>
      <c r="C838" s="5" t="str">
        <f>TEXT(Greenleaf[[#This Row],[Order Date]],"MMM")</f>
        <v>Oct</v>
      </c>
      <c r="D838" s="5" t="str">
        <f>TEXT(Greenleaf[[#This Row],[Order Date]],"YYYY")</f>
        <v>2024</v>
      </c>
      <c r="E838" t="s">
        <v>2461</v>
      </c>
      <c r="F838" s="7" t="s">
        <v>1011</v>
      </c>
      <c r="G838" s="9">
        <v>2</v>
      </c>
      <c r="H838" s="11">
        <v>12</v>
      </c>
      <c r="I838" s="13">
        <v>3.58</v>
      </c>
      <c r="J838" t="s">
        <v>1116</v>
      </c>
      <c r="K838" t="s">
        <v>2486</v>
      </c>
      <c r="L838" s="7" t="s">
        <v>1414</v>
      </c>
      <c r="M838" s="7" t="s">
        <v>1418</v>
      </c>
      <c r="N838" s="14">
        <f>Greenleaf[[#This Row],[Unit Price]]*Greenleaf[[#This Row],[Quantity Sold]]</f>
        <v>24</v>
      </c>
      <c r="O838" s="13">
        <f>Greenleaf[[#This Row],[Unit Cost]]*Greenleaf[[#This Row],[Quantity Sold]]</f>
        <v>7.16</v>
      </c>
      <c r="P838" s="13">
        <f>Greenleaf[[#This Row],[ Unit  price per quantity]]-Greenleaf[[#This Row],[ Unit cost per quantity]]</f>
        <v>16.84</v>
      </c>
    </row>
    <row r="839" spans="1:16" x14ac:dyDescent="0.3">
      <c r="A839" t="s">
        <v>2265</v>
      </c>
      <c r="B839" s="5">
        <v>45594</v>
      </c>
      <c r="C839" s="5" t="str">
        <f>TEXT(Greenleaf[[#This Row],[Order Date]],"MMM")</f>
        <v>Oct</v>
      </c>
      <c r="D839" s="5" t="str">
        <f>TEXT(Greenleaf[[#This Row],[Order Date]],"YYYY")</f>
        <v>2024</v>
      </c>
      <c r="E839" t="s">
        <v>2463</v>
      </c>
      <c r="F839" s="7" t="s">
        <v>1014</v>
      </c>
      <c r="G839" s="9">
        <v>5</v>
      </c>
      <c r="H839" s="11">
        <v>15</v>
      </c>
      <c r="I839" s="13">
        <v>4.07</v>
      </c>
      <c r="J839" t="s">
        <v>1167</v>
      </c>
      <c r="K839" t="s">
        <v>2514</v>
      </c>
      <c r="L839" s="7" t="s">
        <v>1414</v>
      </c>
      <c r="M839" s="7" t="s">
        <v>1418</v>
      </c>
      <c r="N839" s="14">
        <f>Greenleaf[[#This Row],[Unit Price]]*Greenleaf[[#This Row],[Quantity Sold]]</f>
        <v>75</v>
      </c>
      <c r="O839" s="13">
        <f>Greenleaf[[#This Row],[Unit Cost]]*Greenleaf[[#This Row],[Quantity Sold]]</f>
        <v>20.350000000000001</v>
      </c>
      <c r="P839" s="13">
        <f>Greenleaf[[#This Row],[ Unit  price per quantity]]-Greenleaf[[#This Row],[ Unit cost per quantity]]</f>
        <v>54.65</v>
      </c>
    </row>
    <row r="840" spans="1:16" x14ac:dyDescent="0.3">
      <c r="A840" t="s">
        <v>2266</v>
      </c>
      <c r="B840" s="5">
        <v>45594</v>
      </c>
      <c r="C840" s="5" t="str">
        <f>TEXT(Greenleaf[[#This Row],[Order Date]],"MMM")</f>
        <v>Oct</v>
      </c>
      <c r="D840" s="5" t="str">
        <f>TEXT(Greenleaf[[#This Row],[Order Date]],"YYYY")</f>
        <v>2024</v>
      </c>
      <c r="E840" t="s">
        <v>2462</v>
      </c>
      <c r="F840" s="7" t="s">
        <v>1013</v>
      </c>
      <c r="G840" s="9">
        <v>10</v>
      </c>
      <c r="H840" s="11">
        <v>25</v>
      </c>
      <c r="I840" s="13">
        <v>9.42</v>
      </c>
      <c r="J840" t="s">
        <v>1034</v>
      </c>
      <c r="K840" t="s">
        <v>2473</v>
      </c>
      <c r="L840" s="7" t="s">
        <v>1414</v>
      </c>
      <c r="M840" s="7" t="s">
        <v>1419</v>
      </c>
      <c r="N840" s="14">
        <f>Greenleaf[[#This Row],[Unit Price]]*Greenleaf[[#This Row],[Quantity Sold]]</f>
        <v>250</v>
      </c>
      <c r="O840" s="13">
        <f>Greenleaf[[#This Row],[Unit Cost]]*Greenleaf[[#This Row],[Quantity Sold]]</f>
        <v>94.2</v>
      </c>
      <c r="P840" s="13">
        <f>Greenleaf[[#This Row],[ Unit  price per quantity]]-Greenleaf[[#This Row],[ Unit cost per quantity]]</f>
        <v>155.80000000000001</v>
      </c>
    </row>
    <row r="841" spans="1:16" x14ac:dyDescent="0.3">
      <c r="A841" t="s">
        <v>2267</v>
      </c>
      <c r="B841" s="5">
        <v>45596</v>
      </c>
      <c r="C841" s="5" t="str">
        <f>TEXT(Greenleaf[[#This Row],[Order Date]],"MMM")</f>
        <v>Oct</v>
      </c>
      <c r="D841" s="5" t="str">
        <f>TEXT(Greenleaf[[#This Row],[Order Date]],"YYYY")</f>
        <v>2024</v>
      </c>
      <c r="E841" t="s">
        <v>2464</v>
      </c>
      <c r="F841" s="7" t="s">
        <v>1012</v>
      </c>
      <c r="G841" s="9">
        <v>1</v>
      </c>
      <c r="H841" s="11">
        <v>40</v>
      </c>
      <c r="I841" s="13">
        <v>13.18</v>
      </c>
      <c r="J841" t="s">
        <v>1111</v>
      </c>
      <c r="K841" t="s">
        <v>2488</v>
      </c>
      <c r="L841" s="7" t="s">
        <v>1416</v>
      </c>
      <c r="M841" s="7" t="s">
        <v>1423</v>
      </c>
      <c r="N841" s="14">
        <f>Greenleaf[[#This Row],[Unit Price]]*Greenleaf[[#This Row],[Quantity Sold]]</f>
        <v>40</v>
      </c>
      <c r="O841" s="13">
        <f>Greenleaf[[#This Row],[Unit Cost]]*Greenleaf[[#This Row],[Quantity Sold]]</f>
        <v>13.18</v>
      </c>
      <c r="P841" s="13">
        <f>Greenleaf[[#This Row],[ Unit  price per quantity]]-Greenleaf[[#This Row],[ Unit cost per quantity]]</f>
        <v>26.82</v>
      </c>
    </row>
    <row r="842" spans="1:16" x14ac:dyDescent="0.3">
      <c r="A842" t="s">
        <v>2268</v>
      </c>
      <c r="B842" s="5">
        <v>45596</v>
      </c>
      <c r="C842" s="5" t="str">
        <f>TEXT(Greenleaf[[#This Row],[Order Date]],"MMM")</f>
        <v>Oct</v>
      </c>
      <c r="D842" s="5" t="str">
        <f>TEXT(Greenleaf[[#This Row],[Order Date]],"YYYY")</f>
        <v>2024</v>
      </c>
      <c r="E842" t="s">
        <v>2462</v>
      </c>
      <c r="F842" s="7" t="s">
        <v>1013</v>
      </c>
      <c r="G842" s="9">
        <v>2</v>
      </c>
      <c r="H842" s="11">
        <v>25</v>
      </c>
      <c r="I842" s="13">
        <v>7.53</v>
      </c>
      <c r="J842" t="s">
        <v>1186</v>
      </c>
      <c r="K842" t="s">
        <v>2477</v>
      </c>
      <c r="L842" s="7" t="s">
        <v>1414</v>
      </c>
      <c r="M842" s="7" t="s">
        <v>1422</v>
      </c>
      <c r="N842" s="14">
        <f>Greenleaf[[#This Row],[Unit Price]]*Greenleaf[[#This Row],[Quantity Sold]]</f>
        <v>50</v>
      </c>
      <c r="O842" s="13">
        <f>Greenleaf[[#This Row],[Unit Cost]]*Greenleaf[[#This Row],[Quantity Sold]]</f>
        <v>15.06</v>
      </c>
      <c r="P842" s="13">
        <f>Greenleaf[[#This Row],[ Unit  price per quantity]]-Greenleaf[[#This Row],[ Unit cost per quantity]]</f>
        <v>34.94</v>
      </c>
    </row>
    <row r="843" spans="1:16" x14ac:dyDescent="0.3">
      <c r="A843" t="s">
        <v>2269</v>
      </c>
      <c r="B843" s="5">
        <v>45596</v>
      </c>
      <c r="C843" s="5" t="str">
        <f>TEXT(Greenleaf[[#This Row],[Order Date]],"MMM")</f>
        <v>Oct</v>
      </c>
      <c r="D843" s="5" t="str">
        <f>TEXT(Greenleaf[[#This Row],[Order Date]],"YYYY")</f>
        <v>2024</v>
      </c>
      <c r="E843" t="s">
        <v>2461</v>
      </c>
      <c r="F843" s="7" t="s">
        <v>1011</v>
      </c>
      <c r="G843" s="9">
        <v>7</v>
      </c>
      <c r="H843" s="11">
        <v>12</v>
      </c>
      <c r="I843" s="13">
        <v>4.74</v>
      </c>
      <c r="J843" t="s">
        <v>1167</v>
      </c>
      <c r="K843" t="s">
        <v>2514</v>
      </c>
      <c r="L843" s="7" t="s">
        <v>1415</v>
      </c>
      <c r="M843" s="7" t="s">
        <v>1425</v>
      </c>
      <c r="N843" s="14">
        <f>Greenleaf[[#This Row],[Unit Price]]*Greenleaf[[#This Row],[Quantity Sold]]</f>
        <v>84</v>
      </c>
      <c r="O843" s="13">
        <f>Greenleaf[[#This Row],[Unit Cost]]*Greenleaf[[#This Row],[Quantity Sold]]</f>
        <v>33.18</v>
      </c>
      <c r="P843" s="13">
        <f>Greenleaf[[#This Row],[ Unit  price per quantity]]-Greenleaf[[#This Row],[ Unit cost per quantity]]</f>
        <v>50.82</v>
      </c>
    </row>
    <row r="844" spans="1:16" x14ac:dyDescent="0.3">
      <c r="A844" t="s">
        <v>2270</v>
      </c>
      <c r="B844" s="5">
        <v>45596</v>
      </c>
      <c r="C844" s="5" t="str">
        <f>TEXT(Greenleaf[[#This Row],[Order Date]],"MMM")</f>
        <v>Oct</v>
      </c>
      <c r="D844" s="5" t="str">
        <f>TEXT(Greenleaf[[#This Row],[Order Date]],"YYYY")</f>
        <v>2024</v>
      </c>
      <c r="E844" t="s">
        <v>2461</v>
      </c>
      <c r="F844" s="7" t="s">
        <v>1011</v>
      </c>
      <c r="G844" s="9">
        <v>7</v>
      </c>
      <c r="H844" s="11">
        <v>12</v>
      </c>
      <c r="I844" s="13">
        <v>3.58</v>
      </c>
      <c r="J844" t="s">
        <v>1067</v>
      </c>
      <c r="K844" t="s">
        <v>2475</v>
      </c>
      <c r="L844" s="7" t="s">
        <v>1414</v>
      </c>
      <c r="M844" s="7" t="s">
        <v>1427</v>
      </c>
      <c r="N844" s="14">
        <f>Greenleaf[[#This Row],[Unit Price]]*Greenleaf[[#This Row],[Quantity Sold]]</f>
        <v>84</v>
      </c>
      <c r="O844" s="13">
        <f>Greenleaf[[#This Row],[Unit Cost]]*Greenleaf[[#This Row],[Quantity Sold]]</f>
        <v>25.060000000000002</v>
      </c>
      <c r="P844" s="13">
        <f>Greenleaf[[#This Row],[ Unit  price per quantity]]-Greenleaf[[#This Row],[ Unit cost per quantity]]</f>
        <v>58.94</v>
      </c>
    </row>
    <row r="845" spans="1:16" x14ac:dyDescent="0.3">
      <c r="A845" t="s">
        <v>2271</v>
      </c>
      <c r="B845" s="5">
        <v>45597</v>
      </c>
      <c r="C845" s="5" t="str">
        <f>TEXT(Greenleaf[[#This Row],[Order Date]],"MMM")</f>
        <v>Nov</v>
      </c>
      <c r="D845" s="5" t="str">
        <f>TEXT(Greenleaf[[#This Row],[Order Date]],"YYYY")</f>
        <v>2024</v>
      </c>
      <c r="E845" t="s">
        <v>2462</v>
      </c>
      <c r="F845" s="7" t="s">
        <v>1013</v>
      </c>
      <c r="G845" s="9">
        <v>8</v>
      </c>
      <c r="H845" s="11">
        <v>25</v>
      </c>
      <c r="I845" s="13">
        <v>5.8</v>
      </c>
      <c r="J845" t="s">
        <v>1035</v>
      </c>
      <c r="K845" t="s">
        <v>2483</v>
      </c>
      <c r="L845" s="7" t="s">
        <v>1415</v>
      </c>
      <c r="M845" s="7" t="s">
        <v>1421</v>
      </c>
      <c r="N845" s="14">
        <f>Greenleaf[[#This Row],[Unit Price]]*Greenleaf[[#This Row],[Quantity Sold]]</f>
        <v>200</v>
      </c>
      <c r="O845" s="13">
        <f>Greenleaf[[#This Row],[Unit Cost]]*Greenleaf[[#This Row],[Quantity Sold]]</f>
        <v>46.4</v>
      </c>
      <c r="P845" s="13">
        <f>Greenleaf[[#This Row],[ Unit  price per quantity]]-Greenleaf[[#This Row],[ Unit cost per quantity]]</f>
        <v>153.6</v>
      </c>
    </row>
    <row r="846" spans="1:16" x14ac:dyDescent="0.3">
      <c r="A846" t="s">
        <v>2272</v>
      </c>
      <c r="B846" s="5">
        <v>45597</v>
      </c>
      <c r="C846" s="5" t="str">
        <f>TEXT(Greenleaf[[#This Row],[Order Date]],"MMM")</f>
        <v>Nov</v>
      </c>
      <c r="D846" s="5" t="str">
        <f>TEXT(Greenleaf[[#This Row],[Order Date]],"YYYY")</f>
        <v>2024</v>
      </c>
      <c r="E846" t="s">
        <v>2461</v>
      </c>
      <c r="F846" s="7" t="s">
        <v>1011</v>
      </c>
      <c r="G846" s="9">
        <v>2</v>
      </c>
      <c r="H846" s="11">
        <v>12</v>
      </c>
      <c r="I846" s="13">
        <v>3.34</v>
      </c>
      <c r="J846" t="s">
        <v>1208</v>
      </c>
      <c r="K846" t="s">
        <v>2486</v>
      </c>
      <c r="L846" s="7" t="s">
        <v>1414</v>
      </c>
      <c r="M846" s="7" t="s">
        <v>1421</v>
      </c>
      <c r="N846" s="14">
        <f>Greenleaf[[#This Row],[Unit Price]]*Greenleaf[[#This Row],[Quantity Sold]]</f>
        <v>24</v>
      </c>
      <c r="O846" s="13">
        <f>Greenleaf[[#This Row],[Unit Cost]]*Greenleaf[[#This Row],[Quantity Sold]]</f>
        <v>6.68</v>
      </c>
      <c r="P846" s="13">
        <f>Greenleaf[[#This Row],[ Unit  price per quantity]]-Greenleaf[[#This Row],[ Unit cost per quantity]]</f>
        <v>17.32</v>
      </c>
    </row>
    <row r="847" spans="1:16" x14ac:dyDescent="0.3">
      <c r="A847" t="s">
        <v>2273</v>
      </c>
      <c r="B847" s="5">
        <v>45597</v>
      </c>
      <c r="C847" s="5" t="str">
        <f>TEXT(Greenleaf[[#This Row],[Order Date]],"MMM")</f>
        <v>Nov</v>
      </c>
      <c r="D847" s="5" t="str">
        <f>TEXT(Greenleaf[[#This Row],[Order Date]],"YYYY")</f>
        <v>2024</v>
      </c>
      <c r="E847" t="s">
        <v>2462</v>
      </c>
      <c r="F847" s="7" t="s">
        <v>1013</v>
      </c>
      <c r="G847" s="9">
        <v>8</v>
      </c>
      <c r="H847" s="11">
        <v>25</v>
      </c>
      <c r="I847" s="13">
        <v>9.2899999999999991</v>
      </c>
      <c r="J847" t="s">
        <v>1084</v>
      </c>
      <c r="K847" t="s">
        <v>2553</v>
      </c>
      <c r="L847" s="7" t="s">
        <v>1414</v>
      </c>
      <c r="M847" s="7" t="s">
        <v>1427</v>
      </c>
      <c r="N847" s="14">
        <f>Greenleaf[[#This Row],[Unit Price]]*Greenleaf[[#This Row],[Quantity Sold]]</f>
        <v>200</v>
      </c>
      <c r="O847" s="13">
        <f>Greenleaf[[#This Row],[Unit Cost]]*Greenleaf[[#This Row],[Quantity Sold]]</f>
        <v>74.319999999999993</v>
      </c>
      <c r="P847" s="13">
        <f>Greenleaf[[#This Row],[ Unit  price per quantity]]-Greenleaf[[#This Row],[ Unit cost per quantity]]</f>
        <v>125.68</v>
      </c>
    </row>
    <row r="848" spans="1:16" x14ac:dyDescent="0.3">
      <c r="A848" t="s">
        <v>2274</v>
      </c>
      <c r="B848" s="5">
        <v>45598</v>
      </c>
      <c r="C848" s="5" t="str">
        <f>TEXT(Greenleaf[[#This Row],[Order Date]],"MMM")</f>
        <v>Nov</v>
      </c>
      <c r="D848" s="5" t="str">
        <f>TEXT(Greenleaf[[#This Row],[Order Date]],"YYYY")</f>
        <v>2024</v>
      </c>
      <c r="E848" t="s">
        <v>2463</v>
      </c>
      <c r="F848" s="7" t="s">
        <v>1014</v>
      </c>
      <c r="G848" s="9">
        <v>8</v>
      </c>
      <c r="H848" s="11">
        <v>15</v>
      </c>
      <c r="I848" s="13">
        <v>5.94</v>
      </c>
      <c r="J848" t="s">
        <v>1047</v>
      </c>
      <c r="K848" t="s">
        <v>2476</v>
      </c>
      <c r="L848" s="7" t="s">
        <v>1414</v>
      </c>
      <c r="M848" s="7" t="s">
        <v>1424</v>
      </c>
      <c r="N848" s="14">
        <f>Greenleaf[[#This Row],[Unit Price]]*Greenleaf[[#This Row],[Quantity Sold]]</f>
        <v>120</v>
      </c>
      <c r="O848" s="13">
        <f>Greenleaf[[#This Row],[Unit Cost]]*Greenleaf[[#This Row],[Quantity Sold]]</f>
        <v>47.52</v>
      </c>
      <c r="P848" s="13">
        <f>Greenleaf[[#This Row],[ Unit  price per quantity]]-Greenleaf[[#This Row],[ Unit cost per quantity]]</f>
        <v>72.47999999999999</v>
      </c>
    </row>
    <row r="849" spans="1:16" x14ac:dyDescent="0.3">
      <c r="A849" t="s">
        <v>2275</v>
      </c>
      <c r="B849" s="5">
        <v>45598</v>
      </c>
      <c r="C849" s="5" t="str">
        <f>TEXT(Greenleaf[[#This Row],[Order Date]],"MMM")</f>
        <v>Nov</v>
      </c>
      <c r="D849" s="5" t="str">
        <f>TEXT(Greenleaf[[#This Row],[Order Date]],"YYYY")</f>
        <v>2024</v>
      </c>
      <c r="E849" t="s">
        <v>2460</v>
      </c>
      <c r="F849" s="7" t="s">
        <v>1015</v>
      </c>
      <c r="G849" s="9">
        <v>10</v>
      </c>
      <c r="H849" s="11">
        <v>10</v>
      </c>
      <c r="I849" s="13">
        <v>3.09</v>
      </c>
      <c r="J849" t="s">
        <v>1099</v>
      </c>
      <c r="K849" t="s">
        <v>2503</v>
      </c>
      <c r="L849" s="7" t="s">
        <v>1414</v>
      </c>
      <c r="M849" s="7" t="s">
        <v>1425</v>
      </c>
      <c r="N849" s="14">
        <f>Greenleaf[[#This Row],[Unit Price]]*Greenleaf[[#This Row],[Quantity Sold]]</f>
        <v>100</v>
      </c>
      <c r="O849" s="13">
        <f>Greenleaf[[#This Row],[Unit Cost]]*Greenleaf[[#This Row],[Quantity Sold]]</f>
        <v>30.9</v>
      </c>
      <c r="P849" s="13">
        <f>Greenleaf[[#This Row],[ Unit  price per quantity]]-Greenleaf[[#This Row],[ Unit cost per quantity]]</f>
        <v>69.099999999999994</v>
      </c>
    </row>
    <row r="850" spans="1:16" x14ac:dyDescent="0.3">
      <c r="A850" t="s">
        <v>2276</v>
      </c>
      <c r="B850" s="5">
        <v>45598</v>
      </c>
      <c r="C850" s="5" t="str">
        <f>TEXT(Greenleaf[[#This Row],[Order Date]],"MMM")</f>
        <v>Nov</v>
      </c>
      <c r="D850" s="5" t="str">
        <f>TEXT(Greenleaf[[#This Row],[Order Date]],"YYYY")</f>
        <v>2024</v>
      </c>
      <c r="E850" t="s">
        <v>2461</v>
      </c>
      <c r="F850" s="7" t="s">
        <v>1011</v>
      </c>
      <c r="G850" s="9">
        <v>10</v>
      </c>
      <c r="H850" s="11">
        <v>12</v>
      </c>
      <c r="I850" s="13">
        <v>3.06</v>
      </c>
      <c r="J850" t="s">
        <v>1087</v>
      </c>
      <c r="K850" t="s">
        <v>2521</v>
      </c>
      <c r="L850" s="7" t="s">
        <v>1414</v>
      </c>
      <c r="M850" s="7" t="s">
        <v>1419</v>
      </c>
      <c r="N850" s="14">
        <f>Greenleaf[[#This Row],[Unit Price]]*Greenleaf[[#This Row],[Quantity Sold]]</f>
        <v>120</v>
      </c>
      <c r="O850" s="13">
        <f>Greenleaf[[#This Row],[Unit Cost]]*Greenleaf[[#This Row],[Quantity Sold]]</f>
        <v>30.6</v>
      </c>
      <c r="P850" s="13">
        <f>Greenleaf[[#This Row],[ Unit  price per quantity]]-Greenleaf[[#This Row],[ Unit cost per quantity]]</f>
        <v>89.4</v>
      </c>
    </row>
    <row r="851" spans="1:16" x14ac:dyDescent="0.3">
      <c r="A851" t="s">
        <v>2277</v>
      </c>
      <c r="B851" s="5">
        <v>45598</v>
      </c>
      <c r="C851" s="5" t="str">
        <f>TEXT(Greenleaf[[#This Row],[Order Date]],"MMM")</f>
        <v>Nov</v>
      </c>
      <c r="D851" s="5" t="str">
        <f>TEXT(Greenleaf[[#This Row],[Order Date]],"YYYY")</f>
        <v>2024</v>
      </c>
      <c r="E851" t="s">
        <v>2462</v>
      </c>
      <c r="F851" s="7" t="s">
        <v>1013</v>
      </c>
      <c r="G851" s="9">
        <v>1</v>
      </c>
      <c r="H851" s="11">
        <v>25</v>
      </c>
      <c r="I851" s="13">
        <v>5.0999999999999996</v>
      </c>
      <c r="J851" t="s">
        <v>1056</v>
      </c>
      <c r="K851" t="s">
        <v>2492</v>
      </c>
      <c r="L851" s="7" t="s">
        <v>1414</v>
      </c>
      <c r="M851" s="7" t="s">
        <v>1420</v>
      </c>
      <c r="N851" s="14">
        <f>Greenleaf[[#This Row],[Unit Price]]*Greenleaf[[#This Row],[Quantity Sold]]</f>
        <v>25</v>
      </c>
      <c r="O851" s="13">
        <f>Greenleaf[[#This Row],[Unit Cost]]*Greenleaf[[#This Row],[Quantity Sold]]</f>
        <v>5.0999999999999996</v>
      </c>
      <c r="P851" s="13">
        <f>Greenleaf[[#This Row],[ Unit  price per quantity]]-Greenleaf[[#This Row],[ Unit cost per quantity]]</f>
        <v>19.899999999999999</v>
      </c>
    </row>
    <row r="852" spans="1:16" x14ac:dyDescent="0.3">
      <c r="A852" t="s">
        <v>2278</v>
      </c>
      <c r="B852" s="5">
        <v>45599</v>
      </c>
      <c r="C852" s="5" t="str">
        <f>TEXT(Greenleaf[[#This Row],[Order Date]],"MMM")</f>
        <v>Nov</v>
      </c>
      <c r="D852" s="5" t="str">
        <f>TEXT(Greenleaf[[#This Row],[Order Date]],"YYYY")</f>
        <v>2024</v>
      </c>
      <c r="E852" t="s">
        <v>2462</v>
      </c>
      <c r="F852" s="7" t="s">
        <v>1013</v>
      </c>
      <c r="G852" s="9">
        <v>7</v>
      </c>
      <c r="H852" s="11">
        <v>25</v>
      </c>
      <c r="I852" s="13">
        <v>8.57</v>
      </c>
      <c r="J852" t="s">
        <v>1093</v>
      </c>
      <c r="K852" t="s">
        <v>2527</v>
      </c>
      <c r="L852" s="7" t="s">
        <v>1414</v>
      </c>
      <c r="M852" s="7" t="s">
        <v>1420</v>
      </c>
      <c r="N852" s="14">
        <f>Greenleaf[[#This Row],[Unit Price]]*Greenleaf[[#This Row],[Quantity Sold]]</f>
        <v>175</v>
      </c>
      <c r="O852" s="13">
        <f>Greenleaf[[#This Row],[Unit Cost]]*Greenleaf[[#This Row],[Quantity Sold]]</f>
        <v>59.99</v>
      </c>
      <c r="P852" s="13">
        <f>Greenleaf[[#This Row],[ Unit  price per quantity]]-Greenleaf[[#This Row],[ Unit cost per quantity]]</f>
        <v>115.00999999999999</v>
      </c>
    </row>
    <row r="853" spans="1:16" x14ac:dyDescent="0.3">
      <c r="A853" t="s">
        <v>2279</v>
      </c>
      <c r="B853" s="5">
        <v>45599</v>
      </c>
      <c r="C853" s="5" t="str">
        <f>TEXT(Greenleaf[[#This Row],[Order Date]],"MMM")</f>
        <v>Nov</v>
      </c>
      <c r="D853" s="5" t="str">
        <f>TEXT(Greenleaf[[#This Row],[Order Date]],"YYYY")</f>
        <v>2024</v>
      </c>
      <c r="E853" t="s">
        <v>2464</v>
      </c>
      <c r="F853" s="7" t="s">
        <v>1012</v>
      </c>
      <c r="G853" s="9">
        <v>9</v>
      </c>
      <c r="H853" s="11">
        <v>40</v>
      </c>
      <c r="I853" s="13">
        <v>15.79</v>
      </c>
      <c r="J853" t="s">
        <v>1149</v>
      </c>
      <c r="K853" t="s">
        <v>2505</v>
      </c>
      <c r="L853" s="7" t="s">
        <v>1416</v>
      </c>
      <c r="M853" s="7" t="s">
        <v>1424</v>
      </c>
      <c r="N853" s="14">
        <f>Greenleaf[[#This Row],[Unit Price]]*Greenleaf[[#This Row],[Quantity Sold]]</f>
        <v>360</v>
      </c>
      <c r="O853" s="13">
        <f>Greenleaf[[#This Row],[Unit Cost]]*Greenleaf[[#This Row],[Quantity Sold]]</f>
        <v>142.10999999999999</v>
      </c>
      <c r="P853" s="13">
        <f>Greenleaf[[#This Row],[ Unit  price per quantity]]-Greenleaf[[#This Row],[ Unit cost per quantity]]</f>
        <v>217.89000000000001</v>
      </c>
    </row>
    <row r="854" spans="1:16" x14ac:dyDescent="0.3">
      <c r="A854" t="s">
        <v>2280</v>
      </c>
      <c r="B854" s="5">
        <v>45599</v>
      </c>
      <c r="C854" s="5" t="str">
        <f>TEXT(Greenleaf[[#This Row],[Order Date]],"MMM")</f>
        <v>Nov</v>
      </c>
      <c r="D854" s="5" t="str">
        <f>TEXT(Greenleaf[[#This Row],[Order Date]],"YYYY")</f>
        <v>2024</v>
      </c>
      <c r="E854" t="s">
        <v>2460</v>
      </c>
      <c r="F854" s="7" t="s">
        <v>1015</v>
      </c>
      <c r="G854" s="9">
        <v>5</v>
      </c>
      <c r="H854" s="11">
        <v>10</v>
      </c>
      <c r="I854" s="13">
        <v>2.91</v>
      </c>
      <c r="J854" t="s">
        <v>1016</v>
      </c>
      <c r="K854" t="s">
        <v>2478</v>
      </c>
      <c r="L854" s="7" t="s">
        <v>1417</v>
      </c>
      <c r="M854" s="7" t="s">
        <v>1423</v>
      </c>
      <c r="N854" s="14">
        <f>Greenleaf[[#This Row],[Unit Price]]*Greenleaf[[#This Row],[Quantity Sold]]</f>
        <v>50</v>
      </c>
      <c r="O854" s="13">
        <f>Greenleaf[[#This Row],[Unit Cost]]*Greenleaf[[#This Row],[Quantity Sold]]</f>
        <v>14.55</v>
      </c>
      <c r="P854" s="13">
        <f>Greenleaf[[#This Row],[ Unit  price per quantity]]-Greenleaf[[#This Row],[ Unit cost per quantity]]</f>
        <v>35.450000000000003</v>
      </c>
    </row>
    <row r="855" spans="1:16" x14ac:dyDescent="0.3">
      <c r="A855" t="s">
        <v>2281</v>
      </c>
      <c r="B855" s="5">
        <v>45600</v>
      </c>
      <c r="C855" s="5" t="str">
        <f>TEXT(Greenleaf[[#This Row],[Order Date]],"MMM")</f>
        <v>Nov</v>
      </c>
      <c r="D855" s="5" t="str">
        <f>TEXT(Greenleaf[[#This Row],[Order Date]],"YYYY")</f>
        <v>2024</v>
      </c>
      <c r="E855" t="s">
        <v>2460</v>
      </c>
      <c r="F855" s="7" t="s">
        <v>1015</v>
      </c>
      <c r="G855" s="9">
        <v>4</v>
      </c>
      <c r="H855" s="11">
        <v>10</v>
      </c>
      <c r="I855" s="13">
        <v>2.2200000000000002</v>
      </c>
      <c r="J855" t="s">
        <v>1024</v>
      </c>
      <c r="K855" t="s">
        <v>2518</v>
      </c>
      <c r="L855" s="7" t="s">
        <v>1417</v>
      </c>
      <c r="M855" s="7" t="s">
        <v>1418</v>
      </c>
      <c r="N855" s="14">
        <f>Greenleaf[[#This Row],[Unit Price]]*Greenleaf[[#This Row],[Quantity Sold]]</f>
        <v>40</v>
      </c>
      <c r="O855" s="13">
        <f>Greenleaf[[#This Row],[Unit Cost]]*Greenleaf[[#This Row],[Quantity Sold]]</f>
        <v>8.8800000000000008</v>
      </c>
      <c r="P855" s="13">
        <f>Greenleaf[[#This Row],[ Unit  price per quantity]]-Greenleaf[[#This Row],[ Unit cost per quantity]]</f>
        <v>31.119999999999997</v>
      </c>
    </row>
    <row r="856" spans="1:16" x14ac:dyDescent="0.3">
      <c r="A856" t="s">
        <v>2282</v>
      </c>
      <c r="B856" s="5">
        <v>45600</v>
      </c>
      <c r="C856" s="5" t="str">
        <f>TEXT(Greenleaf[[#This Row],[Order Date]],"MMM")</f>
        <v>Nov</v>
      </c>
      <c r="D856" s="5" t="str">
        <f>TEXT(Greenleaf[[#This Row],[Order Date]],"YYYY")</f>
        <v>2024</v>
      </c>
      <c r="E856" t="s">
        <v>2462</v>
      </c>
      <c r="F856" s="7" t="s">
        <v>1013</v>
      </c>
      <c r="G856" s="9">
        <v>1</v>
      </c>
      <c r="H856" s="11">
        <v>25</v>
      </c>
      <c r="I856" s="13">
        <v>8.4499999999999993</v>
      </c>
      <c r="J856" t="s">
        <v>1106</v>
      </c>
      <c r="K856" t="s">
        <v>2565</v>
      </c>
      <c r="L856" s="7" t="s">
        <v>1415</v>
      </c>
      <c r="M856" s="7" t="s">
        <v>1421</v>
      </c>
      <c r="N856" s="14">
        <f>Greenleaf[[#This Row],[Unit Price]]*Greenleaf[[#This Row],[Quantity Sold]]</f>
        <v>25</v>
      </c>
      <c r="O856" s="13">
        <f>Greenleaf[[#This Row],[Unit Cost]]*Greenleaf[[#This Row],[Quantity Sold]]</f>
        <v>8.4499999999999993</v>
      </c>
      <c r="P856" s="13">
        <f>Greenleaf[[#This Row],[ Unit  price per quantity]]-Greenleaf[[#This Row],[ Unit cost per quantity]]</f>
        <v>16.55</v>
      </c>
    </row>
    <row r="857" spans="1:16" x14ac:dyDescent="0.3">
      <c r="A857" t="s">
        <v>2283</v>
      </c>
      <c r="B857" s="5">
        <v>45601</v>
      </c>
      <c r="C857" s="5" t="str">
        <f>TEXT(Greenleaf[[#This Row],[Order Date]],"MMM")</f>
        <v>Nov</v>
      </c>
      <c r="D857" s="5" t="str">
        <f>TEXT(Greenleaf[[#This Row],[Order Date]],"YYYY")</f>
        <v>2024</v>
      </c>
      <c r="E857" t="s">
        <v>2463</v>
      </c>
      <c r="F857" s="7" t="s">
        <v>1014</v>
      </c>
      <c r="G857" s="9">
        <v>3</v>
      </c>
      <c r="H857" s="11">
        <v>15</v>
      </c>
      <c r="I857" s="13">
        <v>3.12</v>
      </c>
      <c r="J857" t="s">
        <v>1046</v>
      </c>
      <c r="K857" t="s">
        <v>2500</v>
      </c>
      <c r="L857" s="7" t="s">
        <v>1416</v>
      </c>
      <c r="M857" s="7" t="s">
        <v>1424</v>
      </c>
      <c r="N857" s="14">
        <f>Greenleaf[[#This Row],[Unit Price]]*Greenleaf[[#This Row],[Quantity Sold]]</f>
        <v>45</v>
      </c>
      <c r="O857" s="13">
        <f>Greenleaf[[#This Row],[Unit Cost]]*Greenleaf[[#This Row],[Quantity Sold]]</f>
        <v>9.36</v>
      </c>
      <c r="P857" s="13">
        <f>Greenleaf[[#This Row],[ Unit  price per quantity]]-Greenleaf[[#This Row],[ Unit cost per quantity]]</f>
        <v>35.64</v>
      </c>
    </row>
    <row r="858" spans="1:16" x14ac:dyDescent="0.3">
      <c r="A858" t="s">
        <v>2284</v>
      </c>
      <c r="B858" s="5">
        <v>45601</v>
      </c>
      <c r="C858" s="5" t="str">
        <f>TEXT(Greenleaf[[#This Row],[Order Date]],"MMM")</f>
        <v>Nov</v>
      </c>
      <c r="D858" s="5" t="str">
        <f>TEXT(Greenleaf[[#This Row],[Order Date]],"YYYY")</f>
        <v>2024</v>
      </c>
      <c r="E858" t="s">
        <v>2462</v>
      </c>
      <c r="F858" s="7" t="s">
        <v>1013</v>
      </c>
      <c r="G858" s="9">
        <v>7</v>
      </c>
      <c r="H858" s="11">
        <v>25</v>
      </c>
      <c r="I858" s="13">
        <v>7.96</v>
      </c>
      <c r="J858" t="s">
        <v>1022</v>
      </c>
      <c r="K858" t="s">
        <v>2551</v>
      </c>
      <c r="L858" s="7" t="s">
        <v>1414</v>
      </c>
      <c r="M858" s="7" t="s">
        <v>1425</v>
      </c>
      <c r="N858" s="14">
        <f>Greenleaf[[#This Row],[Unit Price]]*Greenleaf[[#This Row],[Quantity Sold]]</f>
        <v>175</v>
      </c>
      <c r="O858" s="13">
        <f>Greenleaf[[#This Row],[Unit Cost]]*Greenleaf[[#This Row],[Quantity Sold]]</f>
        <v>55.72</v>
      </c>
      <c r="P858" s="13">
        <f>Greenleaf[[#This Row],[ Unit  price per quantity]]-Greenleaf[[#This Row],[ Unit cost per quantity]]</f>
        <v>119.28</v>
      </c>
    </row>
    <row r="859" spans="1:16" x14ac:dyDescent="0.3">
      <c r="A859" t="s">
        <v>2285</v>
      </c>
      <c r="B859" s="5">
        <v>45602</v>
      </c>
      <c r="C859" s="5" t="str">
        <f>TEXT(Greenleaf[[#This Row],[Order Date]],"MMM")</f>
        <v>Nov</v>
      </c>
      <c r="D859" s="5" t="str">
        <f>TEXT(Greenleaf[[#This Row],[Order Date]],"YYYY")</f>
        <v>2024</v>
      </c>
      <c r="E859" t="s">
        <v>2460</v>
      </c>
      <c r="F859" s="7" t="s">
        <v>1015</v>
      </c>
      <c r="G859" s="9">
        <v>10</v>
      </c>
      <c r="H859" s="11">
        <v>10</v>
      </c>
      <c r="I859" s="13">
        <v>3.97</v>
      </c>
      <c r="J859" t="s">
        <v>1206</v>
      </c>
      <c r="K859" t="s">
        <v>2507</v>
      </c>
      <c r="L859" s="7" t="s">
        <v>1414</v>
      </c>
      <c r="M859" s="7" t="s">
        <v>1424</v>
      </c>
      <c r="N859" s="14">
        <f>Greenleaf[[#This Row],[Unit Price]]*Greenleaf[[#This Row],[Quantity Sold]]</f>
        <v>100</v>
      </c>
      <c r="O859" s="13">
        <f>Greenleaf[[#This Row],[Unit Cost]]*Greenleaf[[#This Row],[Quantity Sold]]</f>
        <v>39.700000000000003</v>
      </c>
      <c r="P859" s="13">
        <f>Greenleaf[[#This Row],[ Unit  price per quantity]]-Greenleaf[[#This Row],[ Unit cost per quantity]]</f>
        <v>60.3</v>
      </c>
    </row>
    <row r="860" spans="1:16" x14ac:dyDescent="0.3">
      <c r="A860" t="s">
        <v>2286</v>
      </c>
      <c r="B860" s="5">
        <v>45602</v>
      </c>
      <c r="C860" s="5" t="str">
        <f>TEXT(Greenleaf[[#This Row],[Order Date]],"MMM")</f>
        <v>Nov</v>
      </c>
      <c r="D860" s="5" t="str">
        <f>TEXT(Greenleaf[[#This Row],[Order Date]],"YYYY")</f>
        <v>2024</v>
      </c>
      <c r="E860" t="s">
        <v>2460</v>
      </c>
      <c r="F860" s="7" t="s">
        <v>1015</v>
      </c>
      <c r="G860" s="9">
        <v>7</v>
      </c>
      <c r="H860" s="11">
        <v>10</v>
      </c>
      <c r="I860" s="13">
        <v>3.07</v>
      </c>
      <c r="J860" t="s">
        <v>1132</v>
      </c>
      <c r="K860" t="s">
        <v>2507</v>
      </c>
      <c r="L860" s="7" t="s">
        <v>1414</v>
      </c>
      <c r="M860" s="7" t="s">
        <v>1420</v>
      </c>
      <c r="N860" s="14">
        <f>Greenleaf[[#This Row],[Unit Price]]*Greenleaf[[#This Row],[Quantity Sold]]</f>
        <v>70</v>
      </c>
      <c r="O860" s="13">
        <f>Greenleaf[[#This Row],[Unit Cost]]*Greenleaf[[#This Row],[Quantity Sold]]</f>
        <v>21.49</v>
      </c>
      <c r="P860" s="13">
        <f>Greenleaf[[#This Row],[ Unit  price per quantity]]-Greenleaf[[#This Row],[ Unit cost per quantity]]</f>
        <v>48.510000000000005</v>
      </c>
    </row>
    <row r="861" spans="1:16" x14ac:dyDescent="0.3">
      <c r="A861" t="s">
        <v>2287</v>
      </c>
      <c r="B861" s="5">
        <v>45603</v>
      </c>
      <c r="C861" s="5" t="str">
        <f>TEXT(Greenleaf[[#This Row],[Order Date]],"MMM")</f>
        <v>Nov</v>
      </c>
      <c r="D861" s="5" t="str">
        <f>TEXT(Greenleaf[[#This Row],[Order Date]],"YYYY")</f>
        <v>2024</v>
      </c>
      <c r="E861" t="s">
        <v>2463</v>
      </c>
      <c r="F861" s="7" t="s">
        <v>1014</v>
      </c>
      <c r="G861" s="9">
        <v>2</v>
      </c>
      <c r="H861" s="11">
        <v>15</v>
      </c>
      <c r="I861" s="13">
        <v>5.34</v>
      </c>
      <c r="J861" t="s">
        <v>1126</v>
      </c>
      <c r="K861" t="s">
        <v>2499</v>
      </c>
      <c r="L861" s="7" t="s">
        <v>1414</v>
      </c>
      <c r="M861" s="7" t="s">
        <v>1420</v>
      </c>
      <c r="N861" s="14">
        <f>Greenleaf[[#This Row],[Unit Price]]*Greenleaf[[#This Row],[Quantity Sold]]</f>
        <v>30</v>
      </c>
      <c r="O861" s="13">
        <f>Greenleaf[[#This Row],[Unit Cost]]*Greenleaf[[#This Row],[Quantity Sold]]</f>
        <v>10.68</v>
      </c>
      <c r="P861" s="13">
        <f>Greenleaf[[#This Row],[ Unit  price per quantity]]-Greenleaf[[#This Row],[ Unit cost per quantity]]</f>
        <v>19.32</v>
      </c>
    </row>
    <row r="862" spans="1:16" x14ac:dyDescent="0.3">
      <c r="A862" t="s">
        <v>2288</v>
      </c>
      <c r="B862" s="5">
        <v>45604</v>
      </c>
      <c r="C862" s="5" t="str">
        <f>TEXT(Greenleaf[[#This Row],[Order Date]],"MMM")</f>
        <v>Nov</v>
      </c>
      <c r="D862" s="5" t="str">
        <f>TEXT(Greenleaf[[#This Row],[Order Date]],"YYYY")</f>
        <v>2024</v>
      </c>
      <c r="E862" t="s">
        <v>2463</v>
      </c>
      <c r="F862" s="7" t="s">
        <v>1014</v>
      </c>
      <c r="G862" s="9">
        <v>6</v>
      </c>
      <c r="H862" s="11">
        <v>15</v>
      </c>
      <c r="I862" s="13">
        <v>5.79</v>
      </c>
      <c r="J862" t="s">
        <v>1025</v>
      </c>
      <c r="K862" t="s">
        <v>2471</v>
      </c>
      <c r="L862" s="7" t="s">
        <v>1417</v>
      </c>
      <c r="M862" s="7" t="s">
        <v>1423</v>
      </c>
      <c r="N862" s="14">
        <f>Greenleaf[[#This Row],[Unit Price]]*Greenleaf[[#This Row],[Quantity Sold]]</f>
        <v>90</v>
      </c>
      <c r="O862" s="13">
        <f>Greenleaf[[#This Row],[Unit Cost]]*Greenleaf[[#This Row],[Quantity Sold]]</f>
        <v>34.74</v>
      </c>
      <c r="P862" s="13">
        <f>Greenleaf[[#This Row],[ Unit  price per quantity]]-Greenleaf[[#This Row],[ Unit cost per quantity]]</f>
        <v>55.26</v>
      </c>
    </row>
    <row r="863" spans="1:16" x14ac:dyDescent="0.3">
      <c r="A863" t="s">
        <v>2289</v>
      </c>
      <c r="B863" s="5">
        <v>45604</v>
      </c>
      <c r="C863" s="5" t="str">
        <f>TEXT(Greenleaf[[#This Row],[Order Date]],"MMM")</f>
        <v>Nov</v>
      </c>
      <c r="D863" s="5" t="str">
        <f>TEXT(Greenleaf[[#This Row],[Order Date]],"YYYY")</f>
        <v>2024</v>
      </c>
      <c r="E863" t="s">
        <v>2460</v>
      </c>
      <c r="F863" s="7" t="s">
        <v>1015</v>
      </c>
      <c r="G863" s="9">
        <v>5</v>
      </c>
      <c r="H863" s="11">
        <v>10</v>
      </c>
      <c r="I863" s="13">
        <v>3.82</v>
      </c>
      <c r="J863" t="s">
        <v>1066</v>
      </c>
      <c r="K863" t="s">
        <v>2487</v>
      </c>
      <c r="L863" s="7" t="s">
        <v>1414</v>
      </c>
      <c r="M863" s="7" t="s">
        <v>1419</v>
      </c>
      <c r="N863" s="14">
        <f>Greenleaf[[#This Row],[Unit Price]]*Greenleaf[[#This Row],[Quantity Sold]]</f>
        <v>50</v>
      </c>
      <c r="O863" s="13">
        <f>Greenleaf[[#This Row],[Unit Cost]]*Greenleaf[[#This Row],[Quantity Sold]]</f>
        <v>19.099999999999998</v>
      </c>
      <c r="P863" s="13">
        <f>Greenleaf[[#This Row],[ Unit  price per quantity]]-Greenleaf[[#This Row],[ Unit cost per quantity]]</f>
        <v>30.900000000000002</v>
      </c>
    </row>
    <row r="864" spans="1:16" x14ac:dyDescent="0.3">
      <c r="A864" t="s">
        <v>2290</v>
      </c>
      <c r="B864" s="5">
        <v>45604</v>
      </c>
      <c r="C864" s="5" t="str">
        <f>TEXT(Greenleaf[[#This Row],[Order Date]],"MMM")</f>
        <v>Nov</v>
      </c>
      <c r="D864" s="5" t="str">
        <f>TEXT(Greenleaf[[#This Row],[Order Date]],"YYYY")</f>
        <v>2024</v>
      </c>
      <c r="E864" t="s">
        <v>2460</v>
      </c>
      <c r="F864" s="7" t="s">
        <v>1015</v>
      </c>
      <c r="G864" s="9">
        <v>1</v>
      </c>
      <c r="H864" s="11">
        <v>10</v>
      </c>
      <c r="I864" s="13">
        <v>2</v>
      </c>
      <c r="J864" t="s">
        <v>1113</v>
      </c>
      <c r="K864" t="s">
        <v>2540</v>
      </c>
      <c r="L864" s="7" t="s">
        <v>1417</v>
      </c>
      <c r="M864" s="7" t="s">
        <v>1421</v>
      </c>
      <c r="N864" s="14">
        <f>Greenleaf[[#This Row],[Unit Price]]*Greenleaf[[#This Row],[Quantity Sold]]</f>
        <v>10</v>
      </c>
      <c r="O864" s="13">
        <f>Greenleaf[[#This Row],[Unit Cost]]*Greenleaf[[#This Row],[Quantity Sold]]</f>
        <v>2</v>
      </c>
      <c r="P864" s="13">
        <f>Greenleaf[[#This Row],[ Unit  price per quantity]]-Greenleaf[[#This Row],[ Unit cost per quantity]]</f>
        <v>8</v>
      </c>
    </row>
    <row r="865" spans="1:16" x14ac:dyDescent="0.3">
      <c r="A865" t="s">
        <v>2291</v>
      </c>
      <c r="B865" s="5">
        <v>45605</v>
      </c>
      <c r="C865" s="5" t="str">
        <f>TEXT(Greenleaf[[#This Row],[Order Date]],"MMM")</f>
        <v>Nov</v>
      </c>
      <c r="D865" s="5" t="str">
        <f>TEXT(Greenleaf[[#This Row],[Order Date]],"YYYY")</f>
        <v>2024</v>
      </c>
      <c r="E865" t="s">
        <v>2460</v>
      </c>
      <c r="F865" s="7" t="s">
        <v>1015</v>
      </c>
      <c r="G865" s="9">
        <v>3</v>
      </c>
      <c r="H865" s="11">
        <v>10</v>
      </c>
      <c r="I865" s="13">
        <v>2.39</v>
      </c>
      <c r="J865" t="s">
        <v>1028</v>
      </c>
      <c r="K865" t="s">
        <v>2555</v>
      </c>
      <c r="L865" s="7" t="s">
        <v>1416</v>
      </c>
      <c r="M865" s="7" t="s">
        <v>1423</v>
      </c>
      <c r="N865" s="14">
        <f>Greenleaf[[#This Row],[Unit Price]]*Greenleaf[[#This Row],[Quantity Sold]]</f>
        <v>30</v>
      </c>
      <c r="O865" s="13">
        <f>Greenleaf[[#This Row],[Unit Cost]]*Greenleaf[[#This Row],[Quantity Sold]]</f>
        <v>7.17</v>
      </c>
      <c r="P865" s="13">
        <f>Greenleaf[[#This Row],[ Unit  price per quantity]]-Greenleaf[[#This Row],[ Unit cost per quantity]]</f>
        <v>22.83</v>
      </c>
    </row>
    <row r="866" spans="1:16" x14ac:dyDescent="0.3">
      <c r="A866" t="s">
        <v>2292</v>
      </c>
      <c r="B866" s="5">
        <v>45605</v>
      </c>
      <c r="C866" s="5" t="str">
        <f>TEXT(Greenleaf[[#This Row],[Order Date]],"MMM")</f>
        <v>Nov</v>
      </c>
      <c r="D866" s="5" t="str">
        <f>TEXT(Greenleaf[[#This Row],[Order Date]],"YYYY")</f>
        <v>2024</v>
      </c>
      <c r="E866" t="s">
        <v>2460</v>
      </c>
      <c r="F866" s="7" t="s">
        <v>1015</v>
      </c>
      <c r="G866" s="9">
        <v>5</v>
      </c>
      <c r="H866" s="11">
        <v>10</v>
      </c>
      <c r="I866" s="13">
        <v>2.48</v>
      </c>
      <c r="J866" t="s">
        <v>1187</v>
      </c>
      <c r="K866" t="s">
        <v>2550</v>
      </c>
      <c r="L866" s="7" t="s">
        <v>1415</v>
      </c>
      <c r="M866" s="7" t="s">
        <v>1421</v>
      </c>
      <c r="N866" s="14">
        <f>Greenleaf[[#This Row],[Unit Price]]*Greenleaf[[#This Row],[Quantity Sold]]</f>
        <v>50</v>
      </c>
      <c r="O866" s="13">
        <f>Greenleaf[[#This Row],[Unit Cost]]*Greenleaf[[#This Row],[Quantity Sold]]</f>
        <v>12.4</v>
      </c>
      <c r="P866" s="13">
        <f>Greenleaf[[#This Row],[ Unit  price per quantity]]-Greenleaf[[#This Row],[ Unit cost per quantity]]</f>
        <v>37.6</v>
      </c>
    </row>
    <row r="867" spans="1:16" x14ac:dyDescent="0.3">
      <c r="A867" t="s">
        <v>2293</v>
      </c>
      <c r="B867" s="5">
        <v>45606</v>
      </c>
      <c r="C867" s="5" t="str">
        <f>TEXT(Greenleaf[[#This Row],[Order Date]],"MMM")</f>
        <v>Nov</v>
      </c>
      <c r="D867" s="5" t="str">
        <f>TEXT(Greenleaf[[#This Row],[Order Date]],"YYYY")</f>
        <v>2024</v>
      </c>
      <c r="E867" t="s">
        <v>2462</v>
      </c>
      <c r="F867" s="7" t="s">
        <v>1013</v>
      </c>
      <c r="G867" s="9">
        <v>4</v>
      </c>
      <c r="H867" s="11">
        <v>25</v>
      </c>
      <c r="I867" s="13">
        <v>6.48</v>
      </c>
      <c r="J867" t="s">
        <v>1116</v>
      </c>
      <c r="K867" t="s">
        <v>2486</v>
      </c>
      <c r="L867" s="7" t="s">
        <v>1414</v>
      </c>
      <c r="M867" s="7" t="s">
        <v>1427</v>
      </c>
      <c r="N867" s="14">
        <f>Greenleaf[[#This Row],[Unit Price]]*Greenleaf[[#This Row],[Quantity Sold]]</f>
        <v>100</v>
      </c>
      <c r="O867" s="13">
        <f>Greenleaf[[#This Row],[Unit Cost]]*Greenleaf[[#This Row],[Quantity Sold]]</f>
        <v>25.92</v>
      </c>
      <c r="P867" s="13">
        <f>Greenleaf[[#This Row],[ Unit  price per quantity]]-Greenleaf[[#This Row],[ Unit cost per quantity]]</f>
        <v>74.08</v>
      </c>
    </row>
    <row r="868" spans="1:16" x14ac:dyDescent="0.3">
      <c r="A868" t="s">
        <v>2294</v>
      </c>
      <c r="B868" s="5">
        <v>45606</v>
      </c>
      <c r="C868" s="5" t="str">
        <f>TEXT(Greenleaf[[#This Row],[Order Date]],"MMM")</f>
        <v>Nov</v>
      </c>
      <c r="D868" s="5" t="str">
        <f>TEXT(Greenleaf[[#This Row],[Order Date]],"YYYY")</f>
        <v>2024</v>
      </c>
      <c r="E868" t="s">
        <v>2461</v>
      </c>
      <c r="F868" s="7" t="s">
        <v>1011</v>
      </c>
      <c r="G868" s="9">
        <v>8</v>
      </c>
      <c r="H868" s="11">
        <v>12</v>
      </c>
      <c r="I868" s="13">
        <v>3.72</v>
      </c>
      <c r="J868" t="s">
        <v>1089</v>
      </c>
      <c r="K868" t="s">
        <v>2528</v>
      </c>
      <c r="L868" s="7" t="s">
        <v>1416</v>
      </c>
      <c r="M868" s="7" t="s">
        <v>1424</v>
      </c>
      <c r="N868" s="14">
        <f>Greenleaf[[#This Row],[Unit Price]]*Greenleaf[[#This Row],[Quantity Sold]]</f>
        <v>96</v>
      </c>
      <c r="O868" s="13">
        <f>Greenleaf[[#This Row],[Unit Cost]]*Greenleaf[[#This Row],[Quantity Sold]]</f>
        <v>29.76</v>
      </c>
      <c r="P868" s="13">
        <f>Greenleaf[[#This Row],[ Unit  price per quantity]]-Greenleaf[[#This Row],[ Unit cost per quantity]]</f>
        <v>66.239999999999995</v>
      </c>
    </row>
    <row r="869" spans="1:16" x14ac:dyDescent="0.3">
      <c r="A869" t="s">
        <v>2295</v>
      </c>
      <c r="B869" s="5">
        <v>45606</v>
      </c>
      <c r="C869" s="5" t="str">
        <f>TEXT(Greenleaf[[#This Row],[Order Date]],"MMM")</f>
        <v>Nov</v>
      </c>
      <c r="D869" s="5" t="str">
        <f>TEXT(Greenleaf[[#This Row],[Order Date]],"YYYY")</f>
        <v>2024</v>
      </c>
      <c r="E869" t="s">
        <v>2461</v>
      </c>
      <c r="F869" s="7" t="s">
        <v>1011</v>
      </c>
      <c r="G869" s="9">
        <v>8</v>
      </c>
      <c r="H869" s="11">
        <v>12</v>
      </c>
      <c r="I869" s="13">
        <v>3.33</v>
      </c>
      <c r="J869" t="s">
        <v>1182</v>
      </c>
      <c r="K869" t="s">
        <v>2580</v>
      </c>
      <c r="L869" s="7" t="s">
        <v>1414</v>
      </c>
      <c r="M869" s="7" t="s">
        <v>1418</v>
      </c>
      <c r="N869" s="14">
        <f>Greenleaf[[#This Row],[Unit Price]]*Greenleaf[[#This Row],[Quantity Sold]]</f>
        <v>96</v>
      </c>
      <c r="O869" s="13">
        <f>Greenleaf[[#This Row],[Unit Cost]]*Greenleaf[[#This Row],[Quantity Sold]]</f>
        <v>26.64</v>
      </c>
      <c r="P869" s="13">
        <f>Greenleaf[[#This Row],[ Unit  price per quantity]]-Greenleaf[[#This Row],[ Unit cost per quantity]]</f>
        <v>69.36</v>
      </c>
    </row>
    <row r="870" spans="1:16" x14ac:dyDescent="0.3">
      <c r="A870" t="s">
        <v>2296</v>
      </c>
      <c r="B870" s="5">
        <v>45606</v>
      </c>
      <c r="C870" s="5" t="str">
        <f>TEXT(Greenleaf[[#This Row],[Order Date]],"MMM")</f>
        <v>Nov</v>
      </c>
      <c r="D870" s="5" t="str">
        <f>TEXT(Greenleaf[[#This Row],[Order Date]],"YYYY")</f>
        <v>2024</v>
      </c>
      <c r="E870" t="s">
        <v>2460</v>
      </c>
      <c r="F870" s="7" t="s">
        <v>1015</v>
      </c>
      <c r="G870" s="9">
        <v>4</v>
      </c>
      <c r="H870" s="11">
        <v>10</v>
      </c>
      <c r="I870" s="13">
        <v>2.23</v>
      </c>
      <c r="J870" t="s">
        <v>1018</v>
      </c>
      <c r="K870" t="s">
        <v>2593</v>
      </c>
      <c r="L870" s="7" t="s">
        <v>1414</v>
      </c>
      <c r="M870" s="7" t="s">
        <v>1426</v>
      </c>
      <c r="N870" s="14">
        <f>Greenleaf[[#This Row],[Unit Price]]*Greenleaf[[#This Row],[Quantity Sold]]</f>
        <v>40</v>
      </c>
      <c r="O870" s="13">
        <f>Greenleaf[[#This Row],[Unit Cost]]*Greenleaf[[#This Row],[Quantity Sold]]</f>
        <v>8.92</v>
      </c>
      <c r="P870" s="13">
        <f>Greenleaf[[#This Row],[ Unit  price per quantity]]-Greenleaf[[#This Row],[ Unit cost per quantity]]</f>
        <v>31.08</v>
      </c>
    </row>
    <row r="871" spans="1:16" x14ac:dyDescent="0.3">
      <c r="A871" t="s">
        <v>2297</v>
      </c>
      <c r="B871" s="5">
        <v>45607</v>
      </c>
      <c r="C871" s="5" t="str">
        <f>TEXT(Greenleaf[[#This Row],[Order Date]],"MMM")</f>
        <v>Nov</v>
      </c>
      <c r="D871" s="5" t="str">
        <f>TEXT(Greenleaf[[#This Row],[Order Date]],"YYYY")</f>
        <v>2024</v>
      </c>
      <c r="E871" t="s">
        <v>2464</v>
      </c>
      <c r="F871" s="7" t="s">
        <v>1012</v>
      </c>
      <c r="G871" s="9">
        <v>4</v>
      </c>
      <c r="H871" s="11">
        <v>40</v>
      </c>
      <c r="I871" s="13">
        <v>13.67</v>
      </c>
      <c r="J871" t="s">
        <v>1164</v>
      </c>
      <c r="K871" t="s">
        <v>2567</v>
      </c>
      <c r="L871" s="7" t="s">
        <v>1414</v>
      </c>
      <c r="M871" s="7" t="s">
        <v>1423</v>
      </c>
      <c r="N871" s="14">
        <f>Greenleaf[[#This Row],[Unit Price]]*Greenleaf[[#This Row],[Quantity Sold]]</f>
        <v>160</v>
      </c>
      <c r="O871" s="13">
        <f>Greenleaf[[#This Row],[Unit Cost]]*Greenleaf[[#This Row],[Quantity Sold]]</f>
        <v>54.68</v>
      </c>
      <c r="P871" s="13">
        <f>Greenleaf[[#This Row],[ Unit  price per quantity]]-Greenleaf[[#This Row],[ Unit cost per quantity]]</f>
        <v>105.32</v>
      </c>
    </row>
    <row r="872" spans="1:16" x14ac:dyDescent="0.3">
      <c r="A872" t="s">
        <v>2298</v>
      </c>
      <c r="B872" s="5">
        <v>45607</v>
      </c>
      <c r="C872" s="5" t="str">
        <f>TEXT(Greenleaf[[#This Row],[Order Date]],"MMM")</f>
        <v>Nov</v>
      </c>
      <c r="D872" s="5" t="str">
        <f>TEXT(Greenleaf[[#This Row],[Order Date]],"YYYY")</f>
        <v>2024</v>
      </c>
      <c r="E872" t="s">
        <v>2464</v>
      </c>
      <c r="F872" s="7" t="s">
        <v>1012</v>
      </c>
      <c r="G872" s="9">
        <v>10</v>
      </c>
      <c r="H872" s="11">
        <v>40</v>
      </c>
      <c r="I872" s="13">
        <v>8.85</v>
      </c>
      <c r="J872" t="s">
        <v>1121</v>
      </c>
      <c r="K872" t="s">
        <v>2509</v>
      </c>
      <c r="L872" s="7" t="s">
        <v>1414</v>
      </c>
      <c r="M872" s="7" t="s">
        <v>1422</v>
      </c>
      <c r="N872" s="14">
        <f>Greenleaf[[#This Row],[Unit Price]]*Greenleaf[[#This Row],[Quantity Sold]]</f>
        <v>400</v>
      </c>
      <c r="O872" s="13">
        <f>Greenleaf[[#This Row],[Unit Cost]]*Greenleaf[[#This Row],[Quantity Sold]]</f>
        <v>88.5</v>
      </c>
      <c r="P872" s="13">
        <f>Greenleaf[[#This Row],[ Unit  price per quantity]]-Greenleaf[[#This Row],[ Unit cost per quantity]]</f>
        <v>311.5</v>
      </c>
    </row>
    <row r="873" spans="1:16" x14ac:dyDescent="0.3">
      <c r="A873" t="s">
        <v>2299</v>
      </c>
      <c r="B873" s="5">
        <v>45607</v>
      </c>
      <c r="C873" s="5" t="str">
        <f>TEXT(Greenleaf[[#This Row],[Order Date]],"MMM")</f>
        <v>Nov</v>
      </c>
      <c r="D873" s="5" t="str">
        <f>TEXT(Greenleaf[[#This Row],[Order Date]],"YYYY")</f>
        <v>2024</v>
      </c>
      <c r="E873" t="s">
        <v>2461</v>
      </c>
      <c r="F873" s="7" t="s">
        <v>1011</v>
      </c>
      <c r="G873" s="9">
        <v>9</v>
      </c>
      <c r="H873" s="11">
        <v>12</v>
      </c>
      <c r="I873" s="13">
        <v>2.5499999999999998</v>
      </c>
      <c r="J873" t="s">
        <v>1033</v>
      </c>
      <c r="K873" t="s">
        <v>2594</v>
      </c>
      <c r="L873" s="7" t="s">
        <v>1414</v>
      </c>
      <c r="M873" s="7" t="s">
        <v>1419</v>
      </c>
      <c r="N873" s="14">
        <f>Greenleaf[[#This Row],[Unit Price]]*Greenleaf[[#This Row],[Quantity Sold]]</f>
        <v>108</v>
      </c>
      <c r="O873" s="13">
        <f>Greenleaf[[#This Row],[Unit Cost]]*Greenleaf[[#This Row],[Quantity Sold]]</f>
        <v>22.95</v>
      </c>
      <c r="P873" s="13">
        <f>Greenleaf[[#This Row],[ Unit  price per quantity]]-Greenleaf[[#This Row],[ Unit cost per quantity]]</f>
        <v>85.05</v>
      </c>
    </row>
    <row r="874" spans="1:16" x14ac:dyDescent="0.3">
      <c r="A874" t="s">
        <v>2300</v>
      </c>
      <c r="B874" s="5">
        <v>45607</v>
      </c>
      <c r="C874" s="5" t="str">
        <f>TEXT(Greenleaf[[#This Row],[Order Date]],"MMM")</f>
        <v>Nov</v>
      </c>
      <c r="D874" s="5" t="str">
        <f>TEXT(Greenleaf[[#This Row],[Order Date]],"YYYY")</f>
        <v>2024</v>
      </c>
      <c r="E874" t="s">
        <v>2463</v>
      </c>
      <c r="F874" s="7" t="s">
        <v>1014</v>
      </c>
      <c r="G874" s="9">
        <v>4</v>
      </c>
      <c r="H874" s="11">
        <v>15</v>
      </c>
      <c r="I874" s="13">
        <v>5.0199999999999996</v>
      </c>
      <c r="J874" t="s">
        <v>1085</v>
      </c>
      <c r="K874" t="s">
        <v>2572</v>
      </c>
      <c r="L874" s="7" t="s">
        <v>1414</v>
      </c>
      <c r="M874" s="7" t="s">
        <v>1420</v>
      </c>
      <c r="N874" s="14">
        <f>Greenleaf[[#This Row],[Unit Price]]*Greenleaf[[#This Row],[Quantity Sold]]</f>
        <v>60</v>
      </c>
      <c r="O874" s="13">
        <f>Greenleaf[[#This Row],[Unit Cost]]*Greenleaf[[#This Row],[Quantity Sold]]</f>
        <v>20.079999999999998</v>
      </c>
      <c r="P874" s="13">
        <f>Greenleaf[[#This Row],[ Unit  price per quantity]]-Greenleaf[[#This Row],[ Unit cost per quantity]]</f>
        <v>39.92</v>
      </c>
    </row>
    <row r="875" spans="1:16" x14ac:dyDescent="0.3">
      <c r="A875" t="s">
        <v>2301</v>
      </c>
      <c r="B875" s="5">
        <v>45607</v>
      </c>
      <c r="C875" s="5" t="str">
        <f>TEXT(Greenleaf[[#This Row],[Order Date]],"MMM")</f>
        <v>Nov</v>
      </c>
      <c r="D875" s="5" t="str">
        <f>TEXT(Greenleaf[[#This Row],[Order Date]],"YYYY")</f>
        <v>2024</v>
      </c>
      <c r="E875" t="s">
        <v>2463</v>
      </c>
      <c r="F875" s="7" t="s">
        <v>1014</v>
      </c>
      <c r="G875" s="9">
        <v>1</v>
      </c>
      <c r="H875" s="11">
        <v>15</v>
      </c>
      <c r="I875" s="13">
        <v>5.27</v>
      </c>
      <c r="J875" t="s">
        <v>1203</v>
      </c>
      <c r="K875" t="s">
        <v>2486</v>
      </c>
      <c r="L875" s="7" t="s">
        <v>1414</v>
      </c>
      <c r="M875" s="7" t="s">
        <v>1420</v>
      </c>
      <c r="N875" s="14">
        <f>Greenleaf[[#This Row],[Unit Price]]*Greenleaf[[#This Row],[Quantity Sold]]</f>
        <v>15</v>
      </c>
      <c r="O875" s="13">
        <f>Greenleaf[[#This Row],[Unit Cost]]*Greenleaf[[#This Row],[Quantity Sold]]</f>
        <v>5.27</v>
      </c>
      <c r="P875" s="13">
        <f>Greenleaf[[#This Row],[ Unit  price per quantity]]-Greenleaf[[#This Row],[ Unit cost per quantity]]</f>
        <v>9.73</v>
      </c>
    </row>
    <row r="876" spans="1:16" x14ac:dyDescent="0.3">
      <c r="A876" t="s">
        <v>2302</v>
      </c>
      <c r="B876" s="5">
        <v>45607</v>
      </c>
      <c r="C876" s="5" t="str">
        <f>TEXT(Greenleaf[[#This Row],[Order Date]],"MMM")</f>
        <v>Nov</v>
      </c>
      <c r="D876" s="5" t="str">
        <f>TEXT(Greenleaf[[#This Row],[Order Date]],"YYYY")</f>
        <v>2024</v>
      </c>
      <c r="E876" t="s">
        <v>2463</v>
      </c>
      <c r="F876" s="7" t="s">
        <v>1014</v>
      </c>
      <c r="G876" s="9">
        <v>8</v>
      </c>
      <c r="H876" s="11">
        <v>15</v>
      </c>
      <c r="I876" s="13">
        <v>3.79</v>
      </c>
      <c r="J876" t="s">
        <v>1061</v>
      </c>
      <c r="K876" t="s">
        <v>2500</v>
      </c>
      <c r="L876" s="7" t="s">
        <v>1414</v>
      </c>
      <c r="M876" s="7" t="s">
        <v>1422</v>
      </c>
      <c r="N876" s="14">
        <f>Greenleaf[[#This Row],[Unit Price]]*Greenleaf[[#This Row],[Quantity Sold]]</f>
        <v>120</v>
      </c>
      <c r="O876" s="13">
        <f>Greenleaf[[#This Row],[Unit Cost]]*Greenleaf[[#This Row],[Quantity Sold]]</f>
        <v>30.32</v>
      </c>
      <c r="P876" s="13">
        <f>Greenleaf[[#This Row],[ Unit  price per quantity]]-Greenleaf[[#This Row],[ Unit cost per quantity]]</f>
        <v>89.68</v>
      </c>
    </row>
    <row r="877" spans="1:16" x14ac:dyDescent="0.3">
      <c r="A877" t="s">
        <v>2303</v>
      </c>
      <c r="B877" s="5">
        <v>45608</v>
      </c>
      <c r="C877" s="5" t="str">
        <f>TEXT(Greenleaf[[#This Row],[Order Date]],"MMM")</f>
        <v>Nov</v>
      </c>
      <c r="D877" s="5" t="str">
        <f>TEXT(Greenleaf[[#This Row],[Order Date]],"YYYY")</f>
        <v>2024</v>
      </c>
      <c r="E877" t="s">
        <v>2460</v>
      </c>
      <c r="F877" s="7" t="s">
        <v>1015</v>
      </c>
      <c r="G877" s="9">
        <v>8</v>
      </c>
      <c r="H877" s="11">
        <v>10</v>
      </c>
      <c r="I877" s="13">
        <v>2.94</v>
      </c>
      <c r="J877" t="s">
        <v>1100</v>
      </c>
      <c r="K877" t="s">
        <v>2512</v>
      </c>
      <c r="L877" s="7" t="s">
        <v>1414</v>
      </c>
      <c r="M877" s="7" t="s">
        <v>1419</v>
      </c>
      <c r="N877" s="14">
        <f>Greenleaf[[#This Row],[Unit Price]]*Greenleaf[[#This Row],[Quantity Sold]]</f>
        <v>80</v>
      </c>
      <c r="O877" s="13">
        <f>Greenleaf[[#This Row],[Unit Cost]]*Greenleaf[[#This Row],[Quantity Sold]]</f>
        <v>23.52</v>
      </c>
      <c r="P877" s="13">
        <f>Greenleaf[[#This Row],[ Unit  price per quantity]]-Greenleaf[[#This Row],[ Unit cost per quantity]]</f>
        <v>56.480000000000004</v>
      </c>
    </row>
    <row r="878" spans="1:16" x14ac:dyDescent="0.3">
      <c r="A878" t="s">
        <v>2304</v>
      </c>
      <c r="B878" s="5">
        <v>45608</v>
      </c>
      <c r="C878" s="5" t="str">
        <f>TEXT(Greenleaf[[#This Row],[Order Date]],"MMM")</f>
        <v>Nov</v>
      </c>
      <c r="D878" s="5" t="str">
        <f>TEXT(Greenleaf[[#This Row],[Order Date]],"YYYY")</f>
        <v>2024</v>
      </c>
      <c r="E878" t="s">
        <v>2462</v>
      </c>
      <c r="F878" s="7" t="s">
        <v>1013</v>
      </c>
      <c r="G878" s="9">
        <v>10</v>
      </c>
      <c r="H878" s="11">
        <v>25</v>
      </c>
      <c r="I878" s="13">
        <v>6.9</v>
      </c>
      <c r="J878" t="s">
        <v>1150</v>
      </c>
      <c r="K878" t="s">
        <v>2529</v>
      </c>
      <c r="L878" s="7" t="s">
        <v>1416</v>
      </c>
      <c r="M878" s="7" t="s">
        <v>1426</v>
      </c>
      <c r="N878" s="14">
        <f>Greenleaf[[#This Row],[Unit Price]]*Greenleaf[[#This Row],[Quantity Sold]]</f>
        <v>250</v>
      </c>
      <c r="O878" s="13">
        <f>Greenleaf[[#This Row],[Unit Cost]]*Greenleaf[[#This Row],[Quantity Sold]]</f>
        <v>69</v>
      </c>
      <c r="P878" s="13">
        <f>Greenleaf[[#This Row],[ Unit  price per quantity]]-Greenleaf[[#This Row],[ Unit cost per quantity]]</f>
        <v>181</v>
      </c>
    </row>
    <row r="879" spans="1:16" x14ac:dyDescent="0.3">
      <c r="A879" t="s">
        <v>2305</v>
      </c>
      <c r="B879" s="5">
        <v>45609</v>
      </c>
      <c r="C879" s="5" t="str">
        <f>TEXT(Greenleaf[[#This Row],[Order Date]],"MMM")</f>
        <v>Nov</v>
      </c>
      <c r="D879" s="5" t="str">
        <f>TEXT(Greenleaf[[#This Row],[Order Date]],"YYYY")</f>
        <v>2024</v>
      </c>
      <c r="E879" t="s">
        <v>2464</v>
      </c>
      <c r="F879" s="7" t="s">
        <v>1012</v>
      </c>
      <c r="G879" s="9">
        <v>9</v>
      </c>
      <c r="H879" s="11">
        <v>40</v>
      </c>
      <c r="I879" s="13">
        <v>14.51</v>
      </c>
      <c r="J879" t="s">
        <v>1093</v>
      </c>
      <c r="K879" t="s">
        <v>2527</v>
      </c>
      <c r="L879" s="7" t="s">
        <v>1414</v>
      </c>
      <c r="M879" s="7" t="s">
        <v>1423</v>
      </c>
      <c r="N879" s="14">
        <f>Greenleaf[[#This Row],[Unit Price]]*Greenleaf[[#This Row],[Quantity Sold]]</f>
        <v>360</v>
      </c>
      <c r="O879" s="13">
        <f>Greenleaf[[#This Row],[Unit Cost]]*Greenleaf[[#This Row],[Quantity Sold]]</f>
        <v>130.59</v>
      </c>
      <c r="P879" s="13">
        <f>Greenleaf[[#This Row],[ Unit  price per quantity]]-Greenleaf[[#This Row],[ Unit cost per quantity]]</f>
        <v>229.41</v>
      </c>
    </row>
    <row r="880" spans="1:16" x14ac:dyDescent="0.3">
      <c r="A880" t="s">
        <v>2306</v>
      </c>
      <c r="B880" s="5">
        <v>45609</v>
      </c>
      <c r="C880" s="5" t="str">
        <f>TEXT(Greenleaf[[#This Row],[Order Date]],"MMM")</f>
        <v>Nov</v>
      </c>
      <c r="D880" s="5" t="str">
        <f>TEXT(Greenleaf[[#This Row],[Order Date]],"YYYY")</f>
        <v>2024</v>
      </c>
      <c r="E880" t="s">
        <v>2463</v>
      </c>
      <c r="F880" s="7" t="s">
        <v>1014</v>
      </c>
      <c r="G880" s="9">
        <v>9</v>
      </c>
      <c r="H880" s="11">
        <v>15</v>
      </c>
      <c r="I880" s="13">
        <v>4.51</v>
      </c>
      <c r="J880" t="s">
        <v>1095</v>
      </c>
      <c r="K880" t="s">
        <v>2524</v>
      </c>
      <c r="L880" s="7" t="s">
        <v>1415</v>
      </c>
      <c r="M880" s="7" t="s">
        <v>1425</v>
      </c>
      <c r="N880" s="14">
        <f>Greenleaf[[#This Row],[Unit Price]]*Greenleaf[[#This Row],[Quantity Sold]]</f>
        <v>135</v>
      </c>
      <c r="O880" s="13">
        <f>Greenleaf[[#This Row],[Unit Cost]]*Greenleaf[[#This Row],[Quantity Sold]]</f>
        <v>40.589999999999996</v>
      </c>
      <c r="P880" s="13">
        <f>Greenleaf[[#This Row],[ Unit  price per quantity]]-Greenleaf[[#This Row],[ Unit cost per quantity]]</f>
        <v>94.41</v>
      </c>
    </row>
    <row r="881" spans="1:16" x14ac:dyDescent="0.3">
      <c r="A881" t="s">
        <v>2307</v>
      </c>
      <c r="B881" s="5">
        <v>45609</v>
      </c>
      <c r="C881" s="5" t="str">
        <f>TEXT(Greenleaf[[#This Row],[Order Date]],"MMM")</f>
        <v>Nov</v>
      </c>
      <c r="D881" s="5" t="str">
        <f>TEXT(Greenleaf[[#This Row],[Order Date]],"YYYY")</f>
        <v>2024</v>
      </c>
      <c r="E881" t="s">
        <v>2464</v>
      </c>
      <c r="F881" s="7" t="s">
        <v>1012</v>
      </c>
      <c r="G881" s="9">
        <v>8</v>
      </c>
      <c r="H881" s="11">
        <v>40</v>
      </c>
      <c r="I881" s="13">
        <v>14.12</v>
      </c>
      <c r="J881" t="s">
        <v>1061</v>
      </c>
      <c r="K881" t="s">
        <v>2500</v>
      </c>
      <c r="L881" s="7" t="s">
        <v>1414</v>
      </c>
      <c r="M881" s="7" t="s">
        <v>1425</v>
      </c>
      <c r="N881" s="14">
        <f>Greenleaf[[#This Row],[Unit Price]]*Greenleaf[[#This Row],[Quantity Sold]]</f>
        <v>320</v>
      </c>
      <c r="O881" s="13">
        <f>Greenleaf[[#This Row],[Unit Cost]]*Greenleaf[[#This Row],[Quantity Sold]]</f>
        <v>112.96</v>
      </c>
      <c r="P881" s="13">
        <f>Greenleaf[[#This Row],[ Unit  price per quantity]]-Greenleaf[[#This Row],[ Unit cost per quantity]]</f>
        <v>207.04000000000002</v>
      </c>
    </row>
    <row r="882" spans="1:16" x14ac:dyDescent="0.3">
      <c r="A882" t="s">
        <v>2308</v>
      </c>
      <c r="B882" s="5">
        <v>45609</v>
      </c>
      <c r="C882" s="5" t="str">
        <f>TEXT(Greenleaf[[#This Row],[Order Date]],"MMM")</f>
        <v>Nov</v>
      </c>
      <c r="D882" s="5" t="str">
        <f>TEXT(Greenleaf[[#This Row],[Order Date]],"YYYY")</f>
        <v>2024</v>
      </c>
      <c r="E882" t="s">
        <v>2464</v>
      </c>
      <c r="F882" s="7" t="s">
        <v>1012</v>
      </c>
      <c r="G882" s="9">
        <v>1</v>
      </c>
      <c r="H882" s="11">
        <v>40</v>
      </c>
      <c r="I882" s="13">
        <v>9.23</v>
      </c>
      <c r="J882" t="s">
        <v>1064</v>
      </c>
      <c r="K882" t="s">
        <v>2563</v>
      </c>
      <c r="L882" s="7" t="s">
        <v>1416</v>
      </c>
      <c r="M882" s="7" t="s">
        <v>1418</v>
      </c>
      <c r="N882" s="14">
        <f>Greenleaf[[#This Row],[Unit Price]]*Greenleaf[[#This Row],[Quantity Sold]]</f>
        <v>40</v>
      </c>
      <c r="O882" s="13">
        <f>Greenleaf[[#This Row],[Unit Cost]]*Greenleaf[[#This Row],[Quantity Sold]]</f>
        <v>9.23</v>
      </c>
      <c r="P882" s="13">
        <f>Greenleaf[[#This Row],[ Unit  price per quantity]]-Greenleaf[[#This Row],[ Unit cost per quantity]]</f>
        <v>30.77</v>
      </c>
    </row>
    <row r="883" spans="1:16" x14ac:dyDescent="0.3">
      <c r="A883" t="s">
        <v>2309</v>
      </c>
      <c r="B883" s="5">
        <v>45610</v>
      </c>
      <c r="C883" s="5" t="str">
        <f>TEXT(Greenleaf[[#This Row],[Order Date]],"MMM")</f>
        <v>Nov</v>
      </c>
      <c r="D883" s="5" t="str">
        <f>TEXT(Greenleaf[[#This Row],[Order Date]],"YYYY")</f>
        <v>2024</v>
      </c>
      <c r="E883" t="s">
        <v>2461</v>
      </c>
      <c r="F883" s="7" t="s">
        <v>1011</v>
      </c>
      <c r="G883" s="9">
        <v>3</v>
      </c>
      <c r="H883" s="11">
        <v>12</v>
      </c>
      <c r="I883" s="13">
        <v>3.16</v>
      </c>
      <c r="J883" t="s">
        <v>1107</v>
      </c>
      <c r="K883" t="s">
        <v>2487</v>
      </c>
      <c r="L883" s="7" t="s">
        <v>1414</v>
      </c>
      <c r="M883" s="7" t="s">
        <v>1427</v>
      </c>
      <c r="N883" s="14">
        <f>Greenleaf[[#This Row],[Unit Price]]*Greenleaf[[#This Row],[Quantity Sold]]</f>
        <v>36</v>
      </c>
      <c r="O883" s="13">
        <f>Greenleaf[[#This Row],[Unit Cost]]*Greenleaf[[#This Row],[Quantity Sold]]</f>
        <v>9.48</v>
      </c>
      <c r="P883" s="13">
        <f>Greenleaf[[#This Row],[ Unit  price per quantity]]-Greenleaf[[#This Row],[ Unit cost per quantity]]</f>
        <v>26.52</v>
      </c>
    </row>
    <row r="884" spans="1:16" x14ac:dyDescent="0.3">
      <c r="A884" t="s">
        <v>2310</v>
      </c>
      <c r="B884" s="5">
        <v>45610</v>
      </c>
      <c r="C884" s="5" t="str">
        <f>TEXT(Greenleaf[[#This Row],[Order Date]],"MMM")</f>
        <v>Nov</v>
      </c>
      <c r="D884" s="5" t="str">
        <f>TEXT(Greenleaf[[#This Row],[Order Date]],"YYYY")</f>
        <v>2024</v>
      </c>
      <c r="E884" t="s">
        <v>2462</v>
      </c>
      <c r="F884" s="7" t="s">
        <v>1013</v>
      </c>
      <c r="G884" s="9">
        <v>8</v>
      </c>
      <c r="H884" s="11">
        <v>25</v>
      </c>
      <c r="I884" s="13">
        <v>9.1199999999999992</v>
      </c>
      <c r="J884" t="s">
        <v>1157</v>
      </c>
      <c r="K884" t="s">
        <v>2491</v>
      </c>
      <c r="L884" s="7" t="s">
        <v>1414</v>
      </c>
      <c r="M884" s="7" t="s">
        <v>1423</v>
      </c>
      <c r="N884" s="14">
        <f>Greenleaf[[#This Row],[Unit Price]]*Greenleaf[[#This Row],[Quantity Sold]]</f>
        <v>200</v>
      </c>
      <c r="O884" s="13">
        <f>Greenleaf[[#This Row],[Unit Cost]]*Greenleaf[[#This Row],[Quantity Sold]]</f>
        <v>72.959999999999994</v>
      </c>
      <c r="P884" s="13">
        <f>Greenleaf[[#This Row],[ Unit  price per quantity]]-Greenleaf[[#This Row],[ Unit cost per quantity]]</f>
        <v>127.04</v>
      </c>
    </row>
    <row r="885" spans="1:16" x14ac:dyDescent="0.3">
      <c r="A885" t="s">
        <v>2311</v>
      </c>
      <c r="B885" s="5">
        <v>45611</v>
      </c>
      <c r="C885" s="5" t="str">
        <f>TEXT(Greenleaf[[#This Row],[Order Date]],"MMM")</f>
        <v>Nov</v>
      </c>
      <c r="D885" s="5" t="str">
        <f>TEXT(Greenleaf[[#This Row],[Order Date]],"YYYY")</f>
        <v>2024</v>
      </c>
      <c r="E885" t="s">
        <v>2464</v>
      </c>
      <c r="F885" s="7" t="s">
        <v>1012</v>
      </c>
      <c r="G885" s="9">
        <v>6</v>
      </c>
      <c r="H885" s="11">
        <v>40</v>
      </c>
      <c r="I885" s="13">
        <v>13.56</v>
      </c>
      <c r="J885" t="s">
        <v>1194</v>
      </c>
      <c r="K885" t="s">
        <v>2520</v>
      </c>
      <c r="L885" s="7" t="s">
        <v>1414</v>
      </c>
      <c r="M885" s="7" t="s">
        <v>1424</v>
      </c>
      <c r="N885" s="14">
        <f>Greenleaf[[#This Row],[Unit Price]]*Greenleaf[[#This Row],[Quantity Sold]]</f>
        <v>240</v>
      </c>
      <c r="O885" s="13">
        <f>Greenleaf[[#This Row],[Unit Cost]]*Greenleaf[[#This Row],[Quantity Sold]]</f>
        <v>81.36</v>
      </c>
      <c r="P885" s="13">
        <f>Greenleaf[[#This Row],[ Unit  price per quantity]]-Greenleaf[[#This Row],[ Unit cost per quantity]]</f>
        <v>158.63999999999999</v>
      </c>
    </row>
    <row r="886" spans="1:16" x14ac:dyDescent="0.3">
      <c r="A886" t="s">
        <v>2312</v>
      </c>
      <c r="B886" s="5">
        <v>45612</v>
      </c>
      <c r="C886" s="5" t="str">
        <f>TEXT(Greenleaf[[#This Row],[Order Date]],"MMM")</f>
        <v>Nov</v>
      </c>
      <c r="D886" s="5" t="str">
        <f>TEXT(Greenleaf[[#This Row],[Order Date]],"YYYY")</f>
        <v>2024</v>
      </c>
      <c r="E886" t="s">
        <v>2464</v>
      </c>
      <c r="F886" s="7" t="s">
        <v>1012</v>
      </c>
      <c r="G886" s="9">
        <v>6</v>
      </c>
      <c r="H886" s="11">
        <v>40</v>
      </c>
      <c r="I886" s="13">
        <v>9.3699999999999992</v>
      </c>
      <c r="J886" t="s">
        <v>1045</v>
      </c>
      <c r="K886" t="s">
        <v>2585</v>
      </c>
      <c r="L886" s="7" t="s">
        <v>1414</v>
      </c>
      <c r="M886" s="7" t="s">
        <v>1422</v>
      </c>
      <c r="N886" s="14">
        <f>Greenleaf[[#This Row],[Unit Price]]*Greenleaf[[#This Row],[Quantity Sold]]</f>
        <v>240</v>
      </c>
      <c r="O886" s="13">
        <f>Greenleaf[[#This Row],[Unit Cost]]*Greenleaf[[#This Row],[Quantity Sold]]</f>
        <v>56.22</v>
      </c>
      <c r="P886" s="13">
        <f>Greenleaf[[#This Row],[ Unit  price per quantity]]-Greenleaf[[#This Row],[ Unit cost per quantity]]</f>
        <v>183.78</v>
      </c>
    </row>
    <row r="887" spans="1:16" x14ac:dyDescent="0.3">
      <c r="A887" t="s">
        <v>2313</v>
      </c>
      <c r="B887" s="5">
        <v>45612</v>
      </c>
      <c r="C887" s="5" t="str">
        <f>TEXT(Greenleaf[[#This Row],[Order Date]],"MMM")</f>
        <v>Nov</v>
      </c>
      <c r="D887" s="5" t="str">
        <f>TEXT(Greenleaf[[#This Row],[Order Date]],"YYYY")</f>
        <v>2024</v>
      </c>
      <c r="E887" t="s">
        <v>2462</v>
      </c>
      <c r="F887" s="7" t="s">
        <v>1013</v>
      </c>
      <c r="G887" s="9">
        <v>4</v>
      </c>
      <c r="H887" s="11">
        <v>25</v>
      </c>
      <c r="I887" s="13">
        <v>7.64</v>
      </c>
      <c r="J887" t="s">
        <v>1078</v>
      </c>
      <c r="K887" t="s">
        <v>2539</v>
      </c>
      <c r="L887" s="7" t="s">
        <v>1417</v>
      </c>
      <c r="M887" s="7" t="s">
        <v>1424</v>
      </c>
      <c r="N887" s="14">
        <f>Greenleaf[[#This Row],[Unit Price]]*Greenleaf[[#This Row],[Quantity Sold]]</f>
        <v>100</v>
      </c>
      <c r="O887" s="13">
        <f>Greenleaf[[#This Row],[Unit Cost]]*Greenleaf[[#This Row],[Quantity Sold]]</f>
        <v>30.56</v>
      </c>
      <c r="P887" s="13">
        <f>Greenleaf[[#This Row],[ Unit  price per quantity]]-Greenleaf[[#This Row],[ Unit cost per quantity]]</f>
        <v>69.44</v>
      </c>
    </row>
    <row r="888" spans="1:16" x14ac:dyDescent="0.3">
      <c r="A888" t="s">
        <v>2314</v>
      </c>
      <c r="B888" s="5">
        <v>45613</v>
      </c>
      <c r="C888" s="5" t="str">
        <f>TEXT(Greenleaf[[#This Row],[Order Date]],"MMM")</f>
        <v>Nov</v>
      </c>
      <c r="D888" s="5" t="str">
        <f>TEXT(Greenleaf[[#This Row],[Order Date]],"YYYY")</f>
        <v>2024</v>
      </c>
      <c r="E888" t="s">
        <v>2462</v>
      </c>
      <c r="F888" s="7" t="s">
        <v>1013</v>
      </c>
      <c r="G888" s="9">
        <v>9</v>
      </c>
      <c r="H888" s="11">
        <v>25</v>
      </c>
      <c r="I888" s="13">
        <v>6.72</v>
      </c>
      <c r="J888" t="s">
        <v>1070</v>
      </c>
      <c r="K888" t="s">
        <v>2517</v>
      </c>
      <c r="L888" s="7" t="s">
        <v>1414</v>
      </c>
      <c r="M888" s="7" t="s">
        <v>1427</v>
      </c>
      <c r="N888" s="14">
        <f>Greenleaf[[#This Row],[Unit Price]]*Greenleaf[[#This Row],[Quantity Sold]]</f>
        <v>225</v>
      </c>
      <c r="O888" s="13">
        <f>Greenleaf[[#This Row],[Unit Cost]]*Greenleaf[[#This Row],[Quantity Sold]]</f>
        <v>60.48</v>
      </c>
      <c r="P888" s="13">
        <f>Greenleaf[[#This Row],[ Unit  price per quantity]]-Greenleaf[[#This Row],[ Unit cost per quantity]]</f>
        <v>164.52</v>
      </c>
    </row>
    <row r="889" spans="1:16" x14ac:dyDescent="0.3">
      <c r="A889" t="s">
        <v>2315</v>
      </c>
      <c r="B889" s="5">
        <v>45613</v>
      </c>
      <c r="C889" s="5" t="str">
        <f>TEXT(Greenleaf[[#This Row],[Order Date]],"MMM")</f>
        <v>Nov</v>
      </c>
      <c r="D889" s="5" t="str">
        <f>TEXT(Greenleaf[[#This Row],[Order Date]],"YYYY")</f>
        <v>2024</v>
      </c>
      <c r="E889" t="s">
        <v>2461</v>
      </c>
      <c r="F889" s="7" t="s">
        <v>1011</v>
      </c>
      <c r="G889" s="9">
        <v>6</v>
      </c>
      <c r="H889" s="11">
        <v>12</v>
      </c>
      <c r="I889" s="13">
        <v>4.53</v>
      </c>
      <c r="J889" t="s">
        <v>1087</v>
      </c>
      <c r="K889" t="s">
        <v>2521</v>
      </c>
      <c r="L889" s="7" t="s">
        <v>1414</v>
      </c>
      <c r="M889" s="7" t="s">
        <v>1424</v>
      </c>
      <c r="N889" s="14">
        <f>Greenleaf[[#This Row],[Unit Price]]*Greenleaf[[#This Row],[Quantity Sold]]</f>
        <v>72</v>
      </c>
      <c r="O889" s="13">
        <f>Greenleaf[[#This Row],[Unit Cost]]*Greenleaf[[#This Row],[Quantity Sold]]</f>
        <v>27.18</v>
      </c>
      <c r="P889" s="13">
        <f>Greenleaf[[#This Row],[ Unit  price per quantity]]-Greenleaf[[#This Row],[ Unit cost per quantity]]</f>
        <v>44.82</v>
      </c>
    </row>
    <row r="890" spans="1:16" x14ac:dyDescent="0.3">
      <c r="A890" t="s">
        <v>2316</v>
      </c>
      <c r="B890" s="5">
        <v>45613</v>
      </c>
      <c r="C890" s="5" t="str">
        <f>TEXT(Greenleaf[[#This Row],[Order Date]],"MMM")</f>
        <v>Nov</v>
      </c>
      <c r="D890" s="5" t="str">
        <f>TEXT(Greenleaf[[#This Row],[Order Date]],"YYYY")</f>
        <v>2024</v>
      </c>
      <c r="E890" t="s">
        <v>2462</v>
      </c>
      <c r="F890" s="7" t="s">
        <v>1013</v>
      </c>
      <c r="G890" s="9">
        <v>2</v>
      </c>
      <c r="H890" s="11">
        <v>25</v>
      </c>
      <c r="I890" s="13">
        <v>8.14</v>
      </c>
      <c r="J890" t="s">
        <v>1120</v>
      </c>
      <c r="K890" t="s">
        <v>2481</v>
      </c>
      <c r="L890" s="7" t="s">
        <v>1416</v>
      </c>
      <c r="M890" s="7" t="s">
        <v>1427</v>
      </c>
      <c r="N890" s="14">
        <f>Greenleaf[[#This Row],[Unit Price]]*Greenleaf[[#This Row],[Quantity Sold]]</f>
        <v>50</v>
      </c>
      <c r="O890" s="13">
        <f>Greenleaf[[#This Row],[Unit Cost]]*Greenleaf[[#This Row],[Quantity Sold]]</f>
        <v>16.28</v>
      </c>
      <c r="P890" s="13">
        <f>Greenleaf[[#This Row],[ Unit  price per quantity]]-Greenleaf[[#This Row],[ Unit cost per quantity]]</f>
        <v>33.72</v>
      </c>
    </row>
    <row r="891" spans="1:16" x14ac:dyDescent="0.3">
      <c r="A891" t="s">
        <v>2317</v>
      </c>
      <c r="B891" s="5">
        <v>45614</v>
      </c>
      <c r="C891" s="5" t="str">
        <f>TEXT(Greenleaf[[#This Row],[Order Date]],"MMM")</f>
        <v>Nov</v>
      </c>
      <c r="D891" s="5" t="str">
        <f>TEXT(Greenleaf[[#This Row],[Order Date]],"YYYY")</f>
        <v>2024</v>
      </c>
      <c r="E891" t="s">
        <v>2463</v>
      </c>
      <c r="F891" s="7" t="s">
        <v>1014</v>
      </c>
      <c r="G891" s="9">
        <v>2</v>
      </c>
      <c r="H891" s="11">
        <v>15</v>
      </c>
      <c r="I891" s="13">
        <v>5.3</v>
      </c>
      <c r="J891" t="s">
        <v>1190</v>
      </c>
      <c r="K891" t="s">
        <v>2511</v>
      </c>
      <c r="L891" s="7" t="s">
        <v>1414</v>
      </c>
      <c r="M891" s="7" t="s">
        <v>1421</v>
      </c>
      <c r="N891" s="14">
        <f>Greenleaf[[#This Row],[Unit Price]]*Greenleaf[[#This Row],[Quantity Sold]]</f>
        <v>30</v>
      </c>
      <c r="O891" s="13">
        <f>Greenleaf[[#This Row],[Unit Cost]]*Greenleaf[[#This Row],[Quantity Sold]]</f>
        <v>10.6</v>
      </c>
      <c r="P891" s="13">
        <f>Greenleaf[[#This Row],[ Unit  price per quantity]]-Greenleaf[[#This Row],[ Unit cost per quantity]]</f>
        <v>19.399999999999999</v>
      </c>
    </row>
    <row r="892" spans="1:16" x14ac:dyDescent="0.3">
      <c r="A892" t="s">
        <v>2318</v>
      </c>
      <c r="B892" s="5">
        <v>45614</v>
      </c>
      <c r="C892" s="5" t="str">
        <f>TEXT(Greenleaf[[#This Row],[Order Date]],"MMM")</f>
        <v>Nov</v>
      </c>
      <c r="D892" s="5" t="str">
        <f>TEXT(Greenleaf[[#This Row],[Order Date]],"YYYY")</f>
        <v>2024</v>
      </c>
      <c r="E892" t="s">
        <v>2461</v>
      </c>
      <c r="F892" s="7" t="s">
        <v>1011</v>
      </c>
      <c r="G892" s="9">
        <v>10</v>
      </c>
      <c r="H892" s="11">
        <v>12</v>
      </c>
      <c r="I892" s="13">
        <v>2.4500000000000002</v>
      </c>
      <c r="J892" t="s">
        <v>1191</v>
      </c>
      <c r="K892" t="s">
        <v>2574</v>
      </c>
      <c r="L892" s="7" t="s">
        <v>1414</v>
      </c>
      <c r="M892" s="7" t="s">
        <v>1426</v>
      </c>
      <c r="N892" s="14">
        <f>Greenleaf[[#This Row],[Unit Price]]*Greenleaf[[#This Row],[Quantity Sold]]</f>
        <v>120</v>
      </c>
      <c r="O892" s="13">
        <f>Greenleaf[[#This Row],[Unit Cost]]*Greenleaf[[#This Row],[Quantity Sold]]</f>
        <v>24.5</v>
      </c>
      <c r="P892" s="13">
        <f>Greenleaf[[#This Row],[ Unit  price per quantity]]-Greenleaf[[#This Row],[ Unit cost per quantity]]</f>
        <v>95.5</v>
      </c>
    </row>
    <row r="893" spans="1:16" x14ac:dyDescent="0.3">
      <c r="A893" t="s">
        <v>2319</v>
      </c>
      <c r="B893" s="5">
        <v>45614</v>
      </c>
      <c r="C893" s="5" t="str">
        <f>TEXT(Greenleaf[[#This Row],[Order Date]],"MMM")</f>
        <v>Nov</v>
      </c>
      <c r="D893" s="5" t="str">
        <f>TEXT(Greenleaf[[#This Row],[Order Date]],"YYYY")</f>
        <v>2024</v>
      </c>
      <c r="E893" t="s">
        <v>2464</v>
      </c>
      <c r="F893" s="7" t="s">
        <v>1012</v>
      </c>
      <c r="G893" s="9">
        <v>1</v>
      </c>
      <c r="H893" s="11">
        <v>40</v>
      </c>
      <c r="I893" s="13">
        <v>8.51</v>
      </c>
      <c r="J893" t="s">
        <v>1127</v>
      </c>
      <c r="K893" t="s">
        <v>2509</v>
      </c>
      <c r="L893" s="7" t="s">
        <v>1415</v>
      </c>
      <c r="M893" s="7" t="s">
        <v>1423</v>
      </c>
      <c r="N893" s="14">
        <f>Greenleaf[[#This Row],[Unit Price]]*Greenleaf[[#This Row],[Quantity Sold]]</f>
        <v>40</v>
      </c>
      <c r="O893" s="13">
        <f>Greenleaf[[#This Row],[Unit Cost]]*Greenleaf[[#This Row],[Quantity Sold]]</f>
        <v>8.51</v>
      </c>
      <c r="P893" s="13">
        <f>Greenleaf[[#This Row],[ Unit  price per quantity]]-Greenleaf[[#This Row],[ Unit cost per quantity]]</f>
        <v>31.490000000000002</v>
      </c>
    </row>
    <row r="894" spans="1:16" x14ac:dyDescent="0.3">
      <c r="A894" t="s">
        <v>2320</v>
      </c>
      <c r="B894" s="5">
        <v>45614</v>
      </c>
      <c r="C894" s="5" t="str">
        <f>TEXT(Greenleaf[[#This Row],[Order Date]],"MMM")</f>
        <v>Nov</v>
      </c>
      <c r="D894" s="5" t="str">
        <f>TEXT(Greenleaf[[#This Row],[Order Date]],"YYYY")</f>
        <v>2024</v>
      </c>
      <c r="E894" t="s">
        <v>2462</v>
      </c>
      <c r="F894" s="7" t="s">
        <v>1013</v>
      </c>
      <c r="G894" s="9">
        <v>3</v>
      </c>
      <c r="H894" s="11">
        <v>25</v>
      </c>
      <c r="I894" s="13">
        <v>5.0999999999999996</v>
      </c>
      <c r="J894" t="s">
        <v>1066</v>
      </c>
      <c r="K894" t="s">
        <v>2487</v>
      </c>
      <c r="L894" s="7" t="s">
        <v>1416</v>
      </c>
      <c r="M894" s="7" t="s">
        <v>1420</v>
      </c>
      <c r="N894" s="14">
        <f>Greenleaf[[#This Row],[Unit Price]]*Greenleaf[[#This Row],[Quantity Sold]]</f>
        <v>75</v>
      </c>
      <c r="O894" s="13">
        <f>Greenleaf[[#This Row],[Unit Cost]]*Greenleaf[[#This Row],[Quantity Sold]]</f>
        <v>15.299999999999999</v>
      </c>
      <c r="P894" s="13">
        <f>Greenleaf[[#This Row],[ Unit  price per quantity]]-Greenleaf[[#This Row],[ Unit cost per quantity]]</f>
        <v>59.7</v>
      </c>
    </row>
    <row r="895" spans="1:16" x14ac:dyDescent="0.3">
      <c r="A895" t="s">
        <v>2321</v>
      </c>
      <c r="B895" s="5">
        <v>45614</v>
      </c>
      <c r="C895" s="5" t="str">
        <f>TEXT(Greenleaf[[#This Row],[Order Date]],"MMM")</f>
        <v>Nov</v>
      </c>
      <c r="D895" s="5" t="str">
        <f>TEXT(Greenleaf[[#This Row],[Order Date]],"YYYY")</f>
        <v>2024</v>
      </c>
      <c r="E895" t="s">
        <v>2460</v>
      </c>
      <c r="F895" s="7" t="s">
        <v>1015</v>
      </c>
      <c r="G895" s="9">
        <v>9</v>
      </c>
      <c r="H895" s="11">
        <v>10</v>
      </c>
      <c r="I895" s="13">
        <v>2.68</v>
      </c>
      <c r="J895" t="s">
        <v>1185</v>
      </c>
      <c r="K895" t="s">
        <v>2489</v>
      </c>
      <c r="L895" s="7" t="s">
        <v>1415</v>
      </c>
      <c r="M895" s="7" t="s">
        <v>1420</v>
      </c>
      <c r="N895" s="14">
        <f>Greenleaf[[#This Row],[Unit Price]]*Greenleaf[[#This Row],[Quantity Sold]]</f>
        <v>90</v>
      </c>
      <c r="O895" s="13">
        <f>Greenleaf[[#This Row],[Unit Cost]]*Greenleaf[[#This Row],[Quantity Sold]]</f>
        <v>24.12</v>
      </c>
      <c r="P895" s="13">
        <f>Greenleaf[[#This Row],[ Unit  price per quantity]]-Greenleaf[[#This Row],[ Unit cost per quantity]]</f>
        <v>65.88</v>
      </c>
    </row>
    <row r="896" spans="1:16" x14ac:dyDescent="0.3">
      <c r="A896" t="s">
        <v>2322</v>
      </c>
      <c r="B896" s="5">
        <v>45614</v>
      </c>
      <c r="C896" s="5" t="str">
        <f>TEXT(Greenleaf[[#This Row],[Order Date]],"MMM")</f>
        <v>Nov</v>
      </c>
      <c r="D896" s="5" t="str">
        <f>TEXT(Greenleaf[[#This Row],[Order Date]],"YYYY")</f>
        <v>2024</v>
      </c>
      <c r="E896" t="s">
        <v>2460</v>
      </c>
      <c r="F896" s="7" t="s">
        <v>1015</v>
      </c>
      <c r="G896" s="9">
        <v>10</v>
      </c>
      <c r="H896" s="11">
        <v>10</v>
      </c>
      <c r="I896" s="13">
        <v>3.4</v>
      </c>
      <c r="J896" t="s">
        <v>1137</v>
      </c>
      <c r="K896" t="s">
        <v>2485</v>
      </c>
      <c r="L896" s="7" t="s">
        <v>1416</v>
      </c>
      <c r="M896" s="7" t="s">
        <v>1422</v>
      </c>
      <c r="N896" s="14">
        <f>Greenleaf[[#This Row],[Unit Price]]*Greenleaf[[#This Row],[Quantity Sold]]</f>
        <v>100</v>
      </c>
      <c r="O896" s="13">
        <f>Greenleaf[[#This Row],[Unit Cost]]*Greenleaf[[#This Row],[Quantity Sold]]</f>
        <v>34</v>
      </c>
      <c r="P896" s="13">
        <f>Greenleaf[[#This Row],[ Unit  price per quantity]]-Greenleaf[[#This Row],[ Unit cost per quantity]]</f>
        <v>66</v>
      </c>
    </row>
    <row r="897" spans="1:16" x14ac:dyDescent="0.3">
      <c r="A897" t="s">
        <v>2323</v>
      </c>
      <c r="B897" s="5">
        <v>45615</v>
      </c>
      <c r="C897" s="5" t="str">
        <f>TEXT(Greenleaf[[#This Row],[Order Date]],"MMM")</f>
        <v>Nov</v>
      </c>
      <c r="D897" s="5" t="str">
        <f>TEXT(Greenleaf[[#This Row],[Order Date]],"YYYY")</f>
        <v>2024</v>
      </c>
      <c r="E897" t="s">
        <v>2460</v>
      </c>
      <c r="F897" s="7" t="s">
        <v>1015</v>
      </c>
      <c r="G897" s="9">
        <v>1</v>
      </c>
      <c r="H897" s="11">
        <v>10</v>
      </c>
      <c r="I897" s="13">
        <v>3.72</v>
      </c>
      <c r="J897" t="s">
        <v>1172</v>
      </c>
      <c r="K897" t="s">
        <v>2502</v>
      </c>
      <c r="L897" s="7" t="s">
        <v>1416</v>
      </c>
      <c r="M897" s="7" t="s">
        <v>1423</v>
      </c>
      <c r="N897" s="14">
        <f>Greenleaf[[#This Row],[Unit Price]]*Greenleaf[[#This Row],[Quantity Sold]]</f>
        <v>10</v>
      </c>
      <c r="O897" s="13">
        <f>Greenleaf[[#This Row],[Unit Cost]]*Greenleaf[[#This Row],[Quantity Sold]]</f>
        <v>3.72</v>
      </c>
      <c r="P897" s="13">
        <f>Greenleaf[[#This Row],[ Unit  price per quantity]]-Greenleaf[[#This Row],[ Unit cost per quantity]]</f>
        <v>6.2799999999999994</v>
      </c>
    </row>
    <row r="898" spans="1:16" x14ac:dyDescent="0.3">
      <c r="A898" t="s">
        <v>2324</v>
      </c>
      <c r="B898" s="5">
        <v>45616</v>
      </c>
      <c r="C898" s="5" t="str">
        <f>TEXT(Greenleaf[[#This Row],[Order Date]],"MMM")</f>
        <v>Nov</v>
      </c>
      <c r="D898" s="5" t="str">
        <f>TEXT(Greenleaf[[#This Row],[Order Date]],"YYYY")</f>
        <v>2024</v>
      </c>
      <c r="E898" t="s">
        <v>2462</v>
      </c>
      <c r="F898" s="7" t="s">
        <v>1013</v>
      </c>
      <c r="G898" s="9">
        <v>10</v>
      </c>
      <c r="H898" s="11">
        <v>25</v>
      </c>
      <c r="I898" s="13">
        <v>9.86</v>
      </c>
      <c r="J898" t="s">
        <v>1073</v>
      </c>
      <c r="K898" t="s">
        <v>2562</v>
      </c>
      <c r="L898" s="7" t="s">
        <v>1415</v>
      </c>
      <c r="M898" s="7" t="s">
        <v>1426</v>
      </c>
      <c r="N898" s="14">
        <f>Greenleaf[[#This Row],[Unit Price]]*Greenleaf[[#This Row],[Quantity Sold]]</f>
        <v>250</v>
      </c>
      <c r="O898" s="13">
        <f>Greenleaf[[#This Row],[Unit Cost]]*Greenleaf[[#This Row],[Quantity Sold]]</f>
        <v>98.6</v>
      </c>
      <c r="P898" s="13">
        <f>Greenleaf[[#This Row],[ Unit  price per quantity]]-Greenleaf[[#This Row],[ Unit cost per quantity]]</f>
        <v>151.4</v>
      </c>
    </row>
    <row r="899" spans="1:16" x14ac:dyDescent="0.3">
      <c r="A899" t="s">
        <v>2325</v>
      </c>
      <c r="B899" s="5">
        <v>45617</v>
      </c>
      <c r="C899" s="5" t="str">
        <f>TEXT(Greenleaf[[#This Row],[Order Date]],"MMM")</f>
        <v>Nov</v>
      </c>
      <c r="D899" s="5" t="str">
        <f>TEXT(Greenleaf[[#This Row],[Order Date]],"YYYY")</f>
        <v>2024</v>
      </c>
      <c r="E899" t="s">
        <v>2461</v>
      </c>
      <c r="F899" s="7" t="s">
        <v>1011</v>
      </c>
      <c r="G899" s="9">
        <v>2</v>
      </c>
      <c r="H899" s="11">
        <v>12</v>
      </c>
      <c r="I899" s="13">
        <v>4.3899999999999997</v>
      </c>
      <c r="J899" t="s">
        <v>1043</v>
      </c>
      <c r="K899" t="s">
        <v>2474</v>
      </c>
      <c r="L899" s="7" t="s">
        <v>1414</v>
      </c>
      <c r="M899" s="7" t="s">
        <v>1426</v>
      </c>
      <c r="N899" s="14">
        <f>Greenleaf[[#This Row],[Unit Price]]*Greenleaf[[#This Row],[Quantity Sold]]</f>
        <v>24</v>
      </c>
      <c r="O899" s="13">
        <f>Greenleaf[[#This Row],[Unit Cost]]*Greenleaf[[#This Row],[Quantity Sold]]</f>
        <v>8.7799999999999994</v>
      </c>
      <c r="P899" s="13">
        <f>Greenleaf[[#This Row],[ Unit  price per quantity]]-Greenleaf[[#This Row],[ Unit cost per quantity]]</f>
        <v>15.22</v>
      </c>
    </row>
    <row r="900" spans="1:16" x14ac:dyDescent="0.3">
      <c r="A900" t="s">
        <v>2326</v>
      </c>
      <c r="B900" s="5">
        <v>45618</v>
      </c>
      <c r="C900" s="5" t="str">
        <f>TEXT(Greenleaf[[#This Row],[Order Date]],"MMM")</f>
        <v>Nov</v>
      </c>
      <c r="D900" s="5" t="str">
        <f>TEXT(Greenleaf[[#This Row],[Order Date]],"YYYY")</f>
        <v>2024</v>
      </c>
      <c r="E900" t="s">
        <v>2463</v>
      </c>
      <c r="F900" s="7" t="s">
        <v>1014</v>
      </c>
      <c r="G900" s="9">
        <v>1</v>
      </c>
      <c r="H900" s="11">
        <v>15</v>
      </c>
      <c r="I900" s="13">
        <v>3.55</v>
      </c>
      <c r="J900" t="s">
        <v>1100</v>
      </c>
      <c r="K900" t="s">
        <v>2512</v>
      </c>
      <c r="L900" s="7" t="s">
        <v>1414</v>
      </c>
      <c r="M900" s="7" t="s">
        <v>1423</v>
      </c>
      <c r="N900" s="14">
        <f>Greenleaf[[#This Row],[Unit Price]]*Greenleaf[[#This Row],[Quantity Sold]]</f>
        <v>15</v>
      </c>
      <c r="O900" s="13">
        <f>Greenleaf[[#This Row],[Unit Cost]]*Greenleaf[[#This Row],[Quantity Sold]]</f>
        <v>3.55</v>
      </c>
      <c r="P900" s="13">
        <f>Greenleaf[[#This Row],[ Unit  price per quantity]]-Greenleaf[[#This Row],[ Unit cost per quantity]]</f>
        <v>11.45</v>
      </c>
    </row>
    <row r="901" spans="1:16" x14ac:dyDescent="0.3">
      <c r="A901" t="s">
        <v>2327</v>
      </c>
      <c r="B901" s="5">
        <v>45618</v>
      </c>
      <c r="C901" s="5" t="str">
        <f>TEXT(Greenleaf[[#This Row],[Order Date]],"MMM")</f>
        <v>Nov</v>
      </c>
      <c r="D901" s="5" t="str">
        <f>TEXT(Greenleaf[[#This Row],[Order Date]],"YYYY")</f>
        <v>2024</v>
      </c>
      <c r="E901" t="s">
        <v>2463</v>
      </c>
      <c r="F901" s="7" t="s">
        <v>1014</v>
      </c>
      <c r="G901" s="9">
        <v>7</v>
      </c>
      <c r="H901" s="11">
        <v>15</v>
      </c>
      <c r="I901" s="13">
        <v>4.03</v>
      </c>
      <c r="J901" t="s">
        <v>1105</v>
      </c>
      <c r="K901" t="s">
        <v>2560</v>
      </c>
      <c r="L901" s="7" t="s">
        <v>1414</v>
      </c>
      <c r="M901" s="7" t="s">
        <v>1427</v>
      </c>
      <c r="N901" s="14">
        <f>Greenleaf[[#This Row],[Unit Price]]*Greenleaf[[#This Row],[Quantity Sold]]</f>
        <v>105</v>
      </c>
      <c r="O901" s="13">
        <f>Greenleaf[[#This Row],[Unit Cost]]*Greenleaf[[#This Row],[Quantity Sold]]</f>
        <v>28.21</v>
      </c>
      <c r="P901" s="13">
        <f>Greenleaf[[#This Row],[ Unit  price per quantity]]-Greenleaf[[#This Row],[ Unit cost per quantity]]</f>
        <v>76.789999999999992</v>
      </c>
    </row>
    <row r="902" spans="1:16" x14ac:dyDescent="0.3">
      <c r="A902" t="s">
        <v>2328</v>
      </c>
      <c r="B902" s="5">
        <v>45619</v>
      </c>
      <c r="C902" s="5" t="str">
        <f>TEXT(Greenleaf[[#This Row],[Order Date]],"MMM")</f>
        <v>Nov</v>
      </c>
      <c r="D902" s="5" t="str">
        <f>TEXT(Greenleaf[[#This Row],[Order Date]],"YYYY")</f>
        <v>2024</v>
      </c>
      <c r="E902" t="s">
        <v>2462</v>
      </c>
      <c r="F902" s="7" t="s">
        <v>1013</v>
      </c>
      <c r="G902" s="9">
        <v>1</v>
      </c>
      <c r="H902" s="11">
        <v>25</v>
      </c>
      <c r="I902" s="13">
        <v>9.8800000000000008</v>
      </c>
      <c r="J902" t="s">
        <v>1064</v>
      </c>
      <c r="K902" t="s">
        <v>2563</v>
      </c>
      <c r="L902" s="7" t="s">
        <v>1414</v>
      </c>
      <c r="M902" s="7" t="s">
        <v>1423</v>
      </c>
      <c r="N902" s="14">
        <f>Greenleaf[[#This Row],[Unit Price]]*Greenleaf[[#This Row],[Quantity Sold]]</f>
        <v>25</v>
      </c>
      <c r="O902" s="13">
        <f>Greenleaf[[#This Row],[Unit Cost]]*Greenleaf[[#This Row],[Quantity Sold]]</f>
        <v>9.8800000000000008</v>
      </c>
      <c r="P902" s="13">
        <f>Greenleaf[[#This Row],[ Unit  price per quantity]]-Greenleaf[[#This Row],[ Unit cost per quantity]]</f>
        <v>15.12</v>
      </c>
    </row>
    <row r="903" spans="1:16" x14ac:dyDescent="0.3">
      <c r="A903" t="s">
        <v>2329</v>
      </c>
      <c r="B903" s="5">
        <v>45619</v>
      </c>
      <c r="C903" s="5" t="str">
        <f>TEXT(Greenleaf[[#This Row],[Order Date]],"MMM")</f>
        <v>Nov</v>
      </c>
      <c r="D903" s="5" t="str">
        <f>TEXT(Greenleaf[[#This Row],[Order Date]],"YYYY")</f>
        <v>2024</v>
      </c>
      <c r="E903" t="s">
        <v>2462</v>
      </c>
      <c r="F903" s="7" t="s">
        <v>1013</v>
      </c>
      <c r="G903" s="9">
        <v>8</v>
      </c>
      <c r="H903" s="11">
        <v>25</v>
      </c>
      <c r="I903" s="13">
        <v>6.58</v>
      </c>
      <c r="J903" t="s">
        <v>1050</v>
      </c>
      <c r="K903" t="s">
        <v>2488</v>
      </c>
      <c r="L903" s="7" t="s">
        <v>1414</v>
      </c>
      <c r="M903" s="7" t="s">
        <v>1426</v>
      </c>
      <c r="N903" s="14">
        <f>Greenleaf[[#This Row],[Unit Price]]*Greenleaf[[#This Row],[Quantity Sold]]</f>
        <v>200</v>
      </c>
      <c r="O903" s="13">
        <f>Greenleaf[[#This Row],[Unit Cost]]*Greenleaf[[#This Row],[Quantity Sold]]</f>
        <v>52.64</v>
      </c>
      <c r="P903" s="13">
        <f>Greenleaf[[#This Row],[ Unit  price per quantity]]-Greenleaf[[#This Row],[ Unit cost per quantity]]</f>
        <v>147.36000000000001</v>
      </c>
    </row>
    <row r="904" spans="1:16" x14ac:dyDescent="0.3">
      <c r="A904" t="s">
        <v>2330</v>
      </c>
      <c r="B904" s="5">
        <v>45619</v>
      </c>
      <c r="C904" s="5" t="str">
        <f>TEXT(Greenleaf[[#This Row],[Order Date]],"MMM")</f>
        <v>Nov</v>
      </c>
      <c r="D904" s="5" t="str">
        <f>TEXT(Greenleaf[[#This Row],[Order Date]],"YYYY")</f>
        <v>2024</v>
      </c>
      <c r="E904" t="s">
        <v>2462</v>
      </c>
      <c r="F904" s="7" t="s">
        <v>1013</v>
      </c>
      <c r="G904" s="9">
        <v>8</v>
      </c>
      <c r="H904" s="11">
        <v>25</v>
      </c>
      <c r="I904" s="13">
        <v>6.56</v>
      </c>
      <c r="J904" t="s">
        <v>1194</v>
      </c>
      <c r="K904" t="s">
        <v>2520</v>
      </c>
      <c r="L904" s="7" t="s">
        <v>1416</v>
      </c>
      <c r="M904" s="7" t="s">
        <v>1420</v>
      </c>
      <c r="N904" s="14">
        <f>Greenleaf[[#This Row],[Unit Price]]*Greenleaf[[#This Row],[Quantity Sold]]</f>
        <v>200</v>
      </c>
      <c r="O904" s="13">
        <f>Greenleaf[[#This Row],[Unit Cost]]*Greenleaf[[#This Row],[Quantity Sold]]</f>
        <v>52.48</v>
      </c>
      <c r="P904" s="13">
        <f>Greenleaf[[#This Row],[ Unit  price per quantity]]-Greenleaf[[#This Row],[ Unit cost per quantity]]</f>
        <v>147.52000000000001</v>
      </c>
    </row>
    <row r="905" spans="1:16" x14ac:dyDescent="0.3">
      <c r="A905" t="s">
        <v>2331</v>
      </c>
      <c r="B905" s="5">
        <v>45620</v>
      </c>
      <c r="C905" s="5" t="str">
        <f>TEXT(Greenleaf[[#This Row],[Order Date]],"MMM")</f>
        <v>Nov</v>
      </c>
      <c r="D905" s="5" t="str">
        <f>TEXT(Greenleaf[[#This Row],[Order Date]],"YYYY")</f>
        <v>2024</v>
      </c>
      <c r="E905" t="s">
        <v>2460</v>
      </c>
      <c r="F905" s="7" t="s">
        <v>1015</v>
      </c>
      <c r="G905" s="9">
        <v>9</v>
      </c>
      <c r="H905" s="11">
        <v>10</v>
      </c>
      <c r="I905" s="13">
        <v>2.66</v>
      </c>
      <c r="J905" t="s">
        <v>1022</v>
      </c>
      <c r="K905" t="s">
        <v>2551</v>
      </c>
      <c r="L905" s="7" t="s">
        <v>1416</v>
      </c>
      <c r="M905" s="7" t="s">
        <v>1423</v>
      </c>
      <c r="N905" s="14">
        <f>Greenleaf[[#This Row],[Unit Price]]*Greenleaf[[#This Row],[Quantity Sold]]</f>
        <v>90</v>
      </c>
      <c r="O905" s="13">
        <f>Greenleaf[[#This Row],[Unit Cost]]*Greenleaf[[#This Row],[Quantity Sold]]</f>
        <v>23.94</v>
      </c>
      <c r="P905" s="13">
        <f>Greenleaf[[#This Row],[ Unit  price per quantity]]-Greenleaf[[#This Row],[ Unit cost per quantity]]</f>
        <v>66.06</v>
      </c>
    </row>
    <row r="906" spans="1:16" x14ac:dyDescent="0.3">
      <c r="A906" t="s">
        <v>2332</v>
      </c>
      <c r="B906" s="5">
        <v>45622</v>
      </c>
      <c r="C906" s="5" t="str">
        <f>TEXT(Greenleaf[[#This Row],[Order Date]],"MMM")</f>
        <v>Nov</v>
      </c>
      <c r="D906" s="5" t="str">
        <f>TEXT(Greenleaf[[#This Row],[Order Date]],"YYYY")</f>
        <v>2024</v>
      </c>
      <c r="E906" t="s">
        <v>2464</v>
      </c>
      <c r="F906" s="7" t="s">
        <v>1012</v>
      </c>
      <c r="G906" s="9">
        <v>1</v>
      </c>
      <c r="H906" s="11">
        <v>40</v>
      </c>
      <c r="I906" s="13">
        <v>10.130000000000001</v>
      </c>
      <c r="J906" t="s">
        <v>1084</v>
      </c>
      <c r="K906" t="s">
        <v>2553</v>
      </c>
      <c r="L906" s="7" t="s">
        <v>1414</v>
      </c>
      <c r="M906" s="7" t="s">
        <v>1422</v>
      </c>
      <c r="N906" s="14">
        <f>Greenleaf[[#This Row],[Unit Price]]*Greenleaf[[#This Row],[Quantity Sold]]</f>
        <v>40</v>
      </c>
      <c r="O906" s="13">
        <f>Greenleaf[[#This Row],[Unit Cost]]*Greenleaf[[#This Row],[Quantity Sold]]</f>
        <v>10.130000000000001</v>
      </c>
      <c r="P906" s="13">
        <f>Greenleaf[[#This Row],[ Unit  price per quantity]]-Greenleaf[[#This Row],[ Unit cost per quantity]]</f>
        <v>29.869999999999997</v>
      </c>
    </row>
    <row r="907" spans="1:16" x14ac:dyDescent="0.3">
      <c r="A907" t="s">
        <v>2333</v>
      </c>
      <c r="B907" s="5">
        <v>45622</v>
      </c>
      <c r="C907" s="5" t="str">
        <f>TEXT(Greenleaf[[#This Row],[Order Date]],"MMM")</f>
        <v>Nov</v>
      </c>
      <c r="D907" s="5" t="str">
        <f>TEXT(Greenleaf[[#This Row],[Order Date]],"YYYY")</f>
        <v>2024</v>
      </c>
      <c r="E907" t="s">
        <v>2463</v>
      </c>
      <c r="F907" s="7" t="s">
        <v>1014</v>
      </c>
      <c r="G907" s="9">
        <v>2</v>
      </c>
      <c r="H907" s="11">
        <v>15</v>
      </c>
      <c r="I907" s="13">
        <v>3.3</v>
      </c>
      <c r="J907" t="s">
        <v>1094</v>
      </c>
      <c r="K907" t="s">
        <v>2548</v>
      </c>
      <c r="L907" s="7" t="s">
        <v>1416</v>
      </c>
      <c r="M907" s="7" t="s">
        <v>1424</v>
      </c>
      <c r="N907" s="14">
        <f>Greenleaf[[#This Row],[Unit Price]]*Greenleaf[[#This Row],[Quantity Sold]]</f>
        <v>30</v>
      </c>
      <c r="O907" s="13">
        <f>Greenleaf[[#This Row],[Unit Cost]]*Greenleaf[[#This Row],[Quantity Sold]]</f>
        <v>6.6</v>
      </c>
      <c r="P907" s="13">
        <f>Greenleaf[[#This Row],[ Unit  price per quantity]]-Greenleaf[[#This Row],[ Unit cost per quantity]]</f>
        <v>23.4</v>
      </c>
    </row>
    <row r="908" spans="1:16" x14ac:dyDescent="0.3">
      <c r="A908" t="s">
        <v>2334</v>
      </c>
      <c r="B908" s="5">
        <v>45622</v>
      </c>
      <c r="C908" s="5" t="str">
        <f>TEXT(Greenleaf[[#This Row],[Order Date]],"MMM")</f>
        <v>Nov</v>
      </c>
      <c r="D908" s="5" t="str">
        <f>TEXT(Greenleaf[[#This Row],[Order Date]],"YYYY")</f>
        <v>2024</v>
      </c>
      <c r="E908" t="s">
        <v>2463</v>
      </c>
      <c r="F908" s="7" t="s">
        <v>1014</v>
      </c>
      <c r="G908" s="9">
        <v>6</v>
      </c>
      <c r="H908" s="11">
        <v>15</v>
      </c>
      <c r="I908" s="13">
        <v>5.45</v>
      </c>
      <c r="J908" t="s">
        <v>1111</v>
      </c>
      <c r="K908" t="s">
        <v>2488</v>
      </c>
      <c r="L908" s="7" t="s">
        <v>1416</v>
      </c>
      <c r="M908" s="7" t="s">
        <v>1419</v>
      </c>
      <c r="N908" s="14">
        <f>Greenleaf[[#This Row],[Unit Price]]*Greenleaf[[#This Row],[Quantity Sold]]</f>
        <v>90</v>
      </c>
      <c r="O908" s="13">
        <f>Greenleaf[[#This Row],[Unit Cost]]*Greenleaf[[#This Row],[Quantity Sold]]</f>
        <v>32.700000000000003</v>
      </c>
      <c r="P908" s="13">
        <f>Greenleaf[[#This Row],[ Unit  price per quantity]]-Greenleaf[[#This Row],[ Unit cost per quantity]]</f>
        <v>57.3</v>
      </c>
    </row>
    <row r="909" spans="1:16" x14ac:dyDescent="0.3">
      <c r="A909" t="s">
        <v>2335</v>
      </c>
      <c r="B909" s="5">
        <v>45622</v>
      </c>
      <c r="C909" s="5" t="str">
        <f>TEXT(Greenleaf[[#This Row],[Order Date]],"MMM")</f>
        <v>Nov</v>
      </c>
      <c r="D909" s="5" t="str">
        <f>TEXT(Greenleaf[[#This Row],[Order Date]],"YYYY")</f>
        <v>2024</v>
      </c>
      <c r="E909" t="s">
        <v>2464</v>
      </c>
      <c r="F909" s="7" t="s">
        <v>1012</v>
      </c>
      <c r="G909" s="9">
        <v>2</v>
      </c>
      <c r="H909" s="11">
        <v>40</v>
      </c>
      <c r="I909" s="13">
        <v>12.19</v>
      </c>
      <c r="J909" t="s">
        <v>1065</v>
      </c>
      <c r="K909" t="s">
        <v>2579</v>
      </c>
      <c r="L909" s="7" t="s">
        <v>1414</v>
      </c>
      <c r="M909" s="7" t="s">
        <v>1426</v>
      </c>
      <c r="N909" s="14">
        <f>Greenleaf[[#This Row],[Unit Price]]*Greenleaf[[#This Row],[Quantity Sold]]</f>
        <v>80</v>
      </c>
      <c r="O909" s="13">
        <f>Greenleaf[[#This Row],[Unit Cost]]*Greenleaf[[#This Row],[Quantity Sold]]</f>
        <v>24.38</v>
      </c>
      <c r="P909" s="13">
        <f>Greenleaf[[#This Row],[ Unit  price per quantity]]-Greenleaf[[#This Row],[ Unit cost per quantity]]</f>
        <v>55.620000000000005</v>
      </c>
    </row>
    <row r="910" spans="1:16" x14ac:dyDescent="0.3">
      <c r="A910" t="s">
        <v>2336</v>
      </c>
      <c r="B910" s="5">
        <v>45622</v>
      </c>
      <c r="C910" s="5" t="str">
        <f>TEXT(Greenleaf[[#This Row],[Order Date]],"MMM")</f>
        <v>Nov</v>
      </c>
      <c r="D910" s="5" t="str">
        <f>TEXT(Greenleaf[[#This Row],[Order Date]],"YYYY")</f>
        <v>2024</v>
      </c>
      <c r="E910" t="s">
        <v>2462</v>
      </c>
      <c r="F910" s="7" t="s">
        <v>1013</v>
      </c>
      <c r="G910" s="9">
        <v>2</v>
      </c>
      <c r="H910" s="11">
        <v>25</v>
      </c>
      <c r="I910" s="13">
        <v>6.17</v>
      </c>
      <c r="J910" t="s">
        <v>1159</v>
      </c>
      <c r="K910" t="s">
        <v>2480</v>
      </c>
      <c r="L910" s="7" t="s">
        <v>1414</v>
      </c>
      <c r="M910" s="7" t="s">
        <v>1425</v>
      </c>
      <c r="N910" s="14">
        <f>Greenleaf[[#This Row],[Unit Price]]*Greenleaf[[#This Row],[Quantity Sold]]</f>
        <v>50</v>
      </c>
      <c r="O910" s="13">
        <f>Greenleaf[[#This Row],[Unit Cost]]*Greenleaf[[#This Row],[Quantity Sold]]</f>
        <v>12.34</v>
      </c>
      <c r="P910" s="13">
        <f>Greenleaf[[#This Row],[ Unit  price per quantity]]-Greenleaf[[#This Row],[ Unit cost per quantity]]</f>
        <v>37.659999999999997</v>
      </c>
    </row>
    <row r="911" spans="1:16" x14ac:dyDescent="0.3">
      <c r="A911" t="s">
        <v>2337</v>
      </c>
      <c r="B911" s="5">
        <v>45622</v>
      </c>
      <c r="C911" s="5" t="str">
        <f>TEXT(Greenleaf[[#This Row],[Order Date]],"MMM")</f>
        <v>Nov</v>
      </c>
      <c r="D911" s="5" t="str">
        <f>TEXT(Greenleaf[[#This Row],[Order Date]],"YYYY")</f>
        <v>2024</v>
      </c>
      <c r="E911" t="s">
        <v>2462</v>
      </c>
      <c r="F911" s="7" t="s">
        <v>1013</v>
      </c>
      <c r="G911" s="9">
        <v>9</v>
      </c>
      <c r="H911" s="11">
        <v>25</v>
      </c>
      <c r="I911" s="13">
        <v>6.35</v>
      </c>
      <c r="J911" t="s">
        <v>1205</v>
      </c>
      <c r="K911" t="s">
        <v>2573</v>
      </c>
      <c r="L911" s="7" t="s">
        <v>1417</v>
      </c>
      <c r="M911" s="7" t="s">
        <v>1427</v>
      </c>
      <c r="N911" s="14">
        <f>Greenleaf[[#This Row],[Unit Price]]*Greenleaf[[#This Row],[Quantity Sold]]</f>
        <v>225</v>
      </c>
      <c r="O911" s="13">
        <f>Greenleaf[[#This Row],[Unit Cost]]*Greenleaf[[#This Row],[Quantity Sold]]</f>
        <v>57.15</v>
      </c>
      <c r="P911" s="13">
        <f>Greenleaf[[#This Row],[ Unit  price per quantity]]-Greenleaf[[#This Row],[ Unit cost per quantity]]</f>
        <v>167.85</v>
      </c>
    </row>
    <row r="912" spans="1:16" x14ac:dyDescent="0.3">
      <c r="A912" t="s">
        <v>2338</v>
      </c>
      <c r="B912" s="5">
        <v>45623</v>
      </c>
      <c r="C912" s="5" t="str">
        <f>TEXT(Greenleaf[[#This Row],[Order Date]],"MMM")</f>
        <v>Nov</v>
      </c>
      <c r="D912" s="5" t="str">
        <f>TEXT(Greenleaf[[#This Row],[Order Date]],"YYYY")</f>
        <v>2024</v>
      </c>
      <c r="E912" t="s">
        <v>2463</v>
      </c>
      <c r="F912" s="7" t="s">
        <v>1014</v>
      </c>
      <c r="G912" s="9">
        <v>2</v>
      </c>
      <c r="H912" s="11">
        <v>15</v>
      </c>
      <c r="I912" s="13">
        <v>4.1500000000000004</v>
      </c>
      <c r="J912" t="s">
        <v>1152</v>
      </c>
      <c r="K912" t="s">
        <v>2544</v>
      </c>
      <c r="L912" s="7" t="s">
        <v>1416</v>
      </c>
      <c r="M912" s="7" t="s">
        <v>1419</v>
      </c>
      <c r="N912" s="14">
        <f>Greenleaf[[#This Row],[Unit Price]]*Greenleaf[[#This Row],[Quantity Sold]]</f>
        <v>30</v>
      </c>
      <c r="O912" s="13">
        <f>Greenleaf[[#This Row],[Unit Cost]]*Greenleaf[[#This Row],[Quantity Sold]]</f>
        <v>8.3000000000000007</v>
      </c>
      <c r="P912" s="13">
        <f>Greenleaf[[#This Row],[ Unit  price per quantity]]-Greenleaf[[#This Row],[ Unit cost per quantity]]</f>
        <v>21.7</v>
      </c>
    </row>
    <row r="913" spans="1:16" x14ac:dyDescent="0.3">
      <c r="A913" t="s">
        <v>2339</v>
      </c>
      <c r="B913" s="5">
        <v>45623</v>
      </c>
      <c r="C913" s="5" t="str">
        <f>TEXT(Greenleaf[[#This Row],[Order Date]],"MMM")</f>
        <v>Nov</v>
      </c>
      <c r="D913" s="5" t="str">
        <f>TEXT(Greenleaf[[#This Row],[Order Date]],"YYYY")</f>
        <v>2024</v>
      </c>
      <c r="E913" t="s">
        <v>2462</v>
      </c>
      <c r="F913" s="7" t="s">
        <v>1013</v>
      </c>
      <c r="G913" s="9">
        <v>3</v>
      </c>
      <c r="H913" s="11">
        <v>25</v>
      </c>
      <c r="I913" s="13">
        <v>9.27</v>
      </c>
      <c r="J913" t="s">
        <v>1073</v>
      </c>
      <c r="K913" t="s">
        <v>2562</v>
      </c>
      <c r="L913" s="7" t="s">
        <v>1417</v>
      </c>
      <c r="M913" s="7" t="s">
        <v>1423</v>
      </c>
      <c r="N913" s="14">
        <f>Greenleaf[[#This Row],[Unit Price]]*Greenleaf[[#This Row],[Quantity Sold]]</f>
        <v>75</v>
      </c>
      <c r="O913" s="13">
        <f>Greenleaf[[#This Row],[Unit Cost]]*Greenleaf[[#This Row],[Quantity Sold]]</f>
        <v>27.81</v>
      </c>
      <c r="P913" s="13">
        <f>Greenleaf[[#This Row],[ Unit  price per quantity]]-Greenleaf[[#This Row],[ Unit cost per quantity]]</f>
        <v>47.19</v>
      </c>
    </row>
    <row r="914" spans="1:16" x14ac:dyDescent="0.3">
      <c r="A914" t="s">
        <v>2340</v>
      </c>
      <c r="B914" s="5">
        <v>45623</v>
      </c>
      <c r="C914" s="5" t="str">
        <f>TEXT(Greenleaf[[#This Row],[Order Date]],"MMM")</f>
        <v>Nov</v>
      </c>
      <c r="D914" s="5" t="str">
        <f>TEXT(Greenleaf[[#This Row],[Order Date]],"YYYY")</f>
        <v>2024</v>
      </c>
      <c r="E914" t="s">
        <v>2461</v>
      </c>
      <c r="F914" s="7" t="s">
        <v>1011</v>
      </c>
      <c r="G914" s="9">
        <v>4</v>
      </c>
      <c r="H914" s="11">
        <v>12</v>
      </c>
      <c r="I914" s="13">
        <v>4.3899999999999997</v>
      </c>
      <c r="J914" t="s">
        <v>1102</v>
      </c>
      <c r="K914" t="s">
        <v>2564</v>
      </c>
      <c r="L914" s="7" t="s">
        <v>1414</v>
      </c>
      <c r="M914" s="7" t="s">
        <v>1421</v>
      </c>
      <c r="N914" s="14">
        <f>Greenleaf[[#This Row],[Unit Price]]*Greenleaf[[#This Row],[Quantity Sold]]</f>
        <v>48</v>
      </c>
      <c r="O914" s="13">
        <f>Greenleaf[[#This Row],[Unit Cost]]*Greenleaf[[#This Row],[Quantity Sold]]</f>
        <v>17.559999999999999</v>
      </c>
      <c r="P914" s="13">
        <f>Greenleaf[[#This Row],[ Unit  price per quantity]]-Greenleaf[[#This Row],[ Unit cost per quantity]]</f>
        <v>30.44</v>
      </c>
    </row>
    <row r="915" spans="1:16" x14ac:dyDescent="0.3">
      <c r="A915" t="s">
        <v>2341</v>
      </c>
      <c r="B915" s="5">
        <v>45623</v>
      </c>
      <c r="C915" s="5" t="str">
        <f>TEXT(Greenleaf[[#This Row],[Order Date]],"MMM")</f>
        <v>Nov</v>
      </c>
      <c r="D915" s="5" t="str">
        <f>TEXT(Greenleaf[[#This Row],[Order Date]],"YYYY")</f>
        <v>2024</v>
      </c>
      <c r="E915" t="s">
        <v>2462</v>
      </c>
      <c r="F915" s="7" t="s">
        <v>1013</v>
      </c>
      <c r="G915" s="9">
        <v>10</v>
      </c>
      <c r="H915" s="11">
        <v>25</v>
      </c>
      <c r="I915" s="13">
        <v>9.83</v>
      </c>
      <c r="J915" t="s">
        <v>1108</v>
      </c>
      <c r="K915" t="s">
        <v>2549</v>
      </c>
      <c r="L915" s="7" t="s">
        <v>1416</v>
      </c>
      <c r="M915" s="7" t="s">
        <v>1423</v>
      </c>
      <c r="N915" s="14">
        <f>Greenleaf[[#This Row],[Unit Price]]*Greenleaf[[#This Row],[Quantity Sold]]</f>
        <v>250</v>
      </c>
      <c r="O915" s="13">
        <f>Greenleaf[[#This Row],[Unit Cost]]*Greenleaf[[#This Row],[Quantity Sold]]</f>
        <v>98.3</v>
      </c>
      <c r="P915" s="13">
        <f>Greenleaf[[#This Row],[ Unit  price per quantity]]-Greenleaf[[#This Row],[ Unit cost per quantity]]</f>
        <v>151.69999999999999</v>
      </c>
    </row>
    <row r="916" spans="1:16" x14ac:dyDescent="0.3">
      <c r="A916" t="s">
        <v>2342</v>
      </c>
      <c r="B916" s="5">
        <v>45623</v>
      </c>
      <c r="C916" s="5" t="str">
        <f>TEXT(Greenleaf[[#This Row],[Order Date]],"MMM")</f>
        <v>Nov</v>
      </c>
      <c r="D916" s="5" t="str">
        <f>TEXT(Greenleaf[[#This Row],[Order Date]],"YYYY")</f>
        <v>2024</v>
      </c>
      <c r="E916" t="s">
        <v>2461</v>
      </c>
      <c r="F916" s="7" t="s">
        <v>1011</v>
      </c>
      <c r="G916" s="9">
        <v>2</v>
      </c>
      <c r="H916" s="11">
        <v>12</v>
      </c>
      <c r="I916" s="13">
        <v>3.46</v>
      </c>
      <c r="J916" t="s">
        <v>1070</v>
      </c>
      <c r="K916" t="s">
        <v>2517</v>
      </c>
      <c r="L916" s="7" t="s">
        <v>1416</v>
      </c>
      <c r="M916" s="7" t="s">
        <v>1422</v>
      </c>
      <c r="N916" s="14">
        <f>Greenleaf[[#This Row],[Unit Price]]*Greenleaf[[#This Row],[Quantity Sold]]</f>
        <v>24</v>
      </c>
      <c r="O916" s="13">
        <f>Greenleaf[[#This Row],[Unit Cost]]*Greenleaf[[#This Row],[Quantity Sold]]</f>
        <v>6.92</v>
      </c>
      <c r="P916" s="13">
        <f>Greenleaf[[#This Row],[ Unit  price per quantity]]-Greenleaf[[#This Row],[ Unit cost per quantity]]</f>
        <v>17.079999999999998</v>
      </c>
    </row>
    <row r="917" spans="1:16" x14ac:dyDescent="0.3">
      <c r="A917" t="s">
        <v>2343</v>
      </c>
      <c r="B917" s="5">
        <v>45624</v>
      </c>
      <c r="C917" s="5" t="str">
        <f>TEXT(Greenleaf[[#This Row],[Order Date]],"MMM")</f>
        <v>Nov</v>
      </c>
      <c r="D917" s="5" t="str">
        <f>TEXT(Greenleaf[[#This Row],[Order Date]],"YYYY")</f>
        <v>2024</v>
      </c>
      <c r="E917" t="s">
        <v>2462</v>
      </c>
      <c r="F917" s="7" t="s">
        <v>1013</v>
      </c>
      <c r="G917" s="9">
        <v>2</v>
      </c>
      <c r="H917" s="11">
        <v>25</v>
      </c>
      <c r="I917" s="13">
        <v>7.66</v>
      </c>
      <c r="J917" t="s">
        <v>1139</v>
      </c>
      <c r="K917" t="s">
        <v>2479</v>
      </c>
      <c r="L917" s="7" t="s">
        <v>1414</v>
      </c>
      <c r="M917" s="7" t="s">
        <v>1423</v>
      </c>
      <c r="N917" s="14">
        <f>Greenleaf[[#This Row],[Unit Price]]*Greenleaf[[#This Row],[Quantity Sold]]</f>
        <v>50</v>
      </c>
      <c r="O917" s="13">
        <f>Greenleaf[[#This Row],[Unit Cost]]*Greenleaf[[#This Row],[Quantity Sold]]</f>
        <v>15.32</v>
      </c>
      <c r="P917" s="13">
        <f>Greenleaf[[#This Row],[ Unit  price per quantity]]-Greenleaf[[#This Row],[ Unit cost per quantity]]</f>
        <v>34.68</v>
      </c>
    </row>
    <row r="918" spans="1:16" x14ac:dyDescent="0.3">
      <c r="A918" t="s">
        <v>2344</v>
      </c>
      <c r="B918" s="5">
        <v>45625</v>
      </c>
      <c r="C918" s="5" t="str">
        <f>TEXT(Greenleaf[[#This Row],[Order Date]],"MMM")</f>
        <v>Nov</v>
      </c>
      <c r="D918" s="5" t="str">
        <f>TEXT(Greenleaf[[#This Row],[Order Date]],"YYYY")</f>
        <v>2024</v>
      </c>
      <c r="E918" t="s">
        <v>2460</v>
      </c>
      <c r="F918" s="7" t="s">
        <v>1015</v>
      </c>
      <c r="G918" s="9">
        <v>10</v>
      </c>
      <c r="H918" s="11">
        <v>10</v>
      </c>
      <c r="I918" s="13">
        <v>2.0299999999999998</v>
      </c>
      <c r="J918" t="s">
        <v>1057</v>
      </c>
      <c r="K918" t="s">
        <v>2528</v>
      </c>
      <c r="L918" s="7" t="s">
        <v>1416</v>
      </c>
      <c r="M918" s="7" t="s">
        <v>1426</v>
      </c>
      <c r="N918" s="14">
        <f>Greenleaf[[#This Row],[Unit Price]]*Greenleaf[[#This Row],[Quantity Sold]]</f>
        <v>100</v>
      </c>
      <c r="O918" s="13">
        <f>Greenleaf[[#This Row],[Unit Cost]]*Greenleaf[[#This Row],[Quantity Sold]]</f>
        <v>20.299999999999997</v>
      </c>
      <c r="P918" s="13">
        <f>Greenleaf[[#This Row],[ Unit  price per quantity]]-Greenleaf[[#This Row],[ Unit cost per quantity]]</f>
        <v>79.7</v>
      </c>
    </row>
    <row r="919" spans="1:16" x14ac:dyDescent="0.3">
      <c r="A919" t="s">
        <v>2345</v>
      </c>
      <c r="B919" s="5">
        <v>45625</v>
      </c>
      <c r="C919" s="5" t="str">
        <f>TEXT(Greenleaf[[#This Row],[Order Date]],"MMM")</f>
        <v>Nov</v>
      </c>
      <c r="D919" s="5" t="str">
        <f>TEXT(Greenleaf[[#This Row],[Order Date]],"YYYY")</f>
        <v>2024</v>
      </c>
      <c r="E919" t="s">
        <v>2460</v>
      </c>
      <c r="F919" s="7" t="s">
        <v>1015</v>
      </c>
      <c r="G919" s="9">
        <v>10</v>
      </c>
      <c r="H919" s="11">
        <v>10</v>
      </c>
      <c r="I919" s="13">
        <v>3.83</v>
      </c>
      <c r="J919" t="s">
        <v>1153</v>
      </c>
      <c r="K919" t="s">
        <v>2566</v>
      </c>
      <c r="L919" s="7" t="s">
        <v>1417</v>
      </c>
      <c r="M919" s="7" t="s">
        <v>1423</v>
      </c>
      <c r="N919" s="14">
        <f>Greenleaf[[#This Row],[Unit Price]]*Greenleaf[[#This Row],[Quantity Sold]]</f>
        <v>100</v>
      </c>
      <c r="O919" s="13">
        <f>Greenleaf[[#This Row],[Unit Cost]]*Greenleaf[[#This Row],[Quantity Sold]]</f>
        <v>38.299999999999997</v>
      </c>
      <c r="P919" s="13">
        <f>Greenleaf[[#This Row],[ Unit  price per quantity]]-Greenleaf[[#This Row],[ Unit cost per quantity]]</f>
        <v>61.7</v>
      </c>
    </row>
    <row r="920" spans="1:16" x14ac:dyDescent="0.3">
      <c r="A920" t="s">
        <v>2346</v>
      </c>
      <c r="B920" s="5">
        <v>45625</v>
      </c>
      <c r="C920" s="5" t="str">
        <f>TEXT(Greenleaf[[#This Row],[Order Date]],"MMM")</f>
        <v>Nov</v>
      </c>
      <c r="D920" s="5" t="str">
        <f>TEXT(Greenleaf[[#This Row],[Order Date]],"YYYY")</f>
        <v>2024</v>
      </c>
      <c r="E920" t="s">
        <v>2462</v>
      </c>
      <c r="F920" s="7" t="s">
        <v>1013</v>
      </c>
      <c r="G920" s="9">
        <v>2</v>
      </c>
      <c r="H920" s="11">
        <v>25</v>
      </c>
      <c r="I920" s="13">
        <v>7.63</v>
      </c>
      <c r="J920" t="s">
        <v>1133</v>
      </c>
      <c r="K920" t="s">
        <v>2488</v>
      </c>
      <c r="L920" s="7" t="s">
        <v>1415</v>
      </c>
      <c r="M920" s="7" t="s">
        <v>1426</v>
      </c>
      <c r="N920" s="14">
        <f>Greenleaf[[#This Row],[Unit Price]]*Greenleaf[[#This Row],[Quantity Sold]]</f>
        <v>50</v>
      </c>
      <c r="O920" s="13">
        <f>Greenleaf[[#This Row],[Unit Cost]]*Greenleaf[[#This Row],[Quantity Sold]]</f>
        <v>15.26</v>
      </c>
      <c r="P920" s="13">
        <f>Greenleaf[[#This Row],[ Unit  price per quantity]]-Greenleaf[[#This Row],[ Unit cost per quantity]]</f>
        <v>34.74</v>
      </c>
    </row>
    <row r="921" spans="1:16" x14ac:dyDescent="0.3">
      <c r="A921" t="s">
        <v>2347</v>
      </c>
      <c r="B921" s="5">
        <v>45625</v>
      </c>
      <c r="C921" s="5" t="str">
        <f>TEXT(Greenleaf[[#This Row],[Order Date]],"MMM")</f>
        <v>Nov</v>
      </c>
      <c r="D921" s="5" t="str">
        <f>TEXT(Greenleaf[[#This Row],[Order Date]],"YYYY")</f>
        <v>2024</v>
      </c>
      <c r="E921" t="s">
        <v>2463</v>
      </c>
      <c r="F921" s="7" t="s">
        <v>1014</v>
      </c>
      <c r="G921" s="9">
        <v>4</v>
      </c>
      <c r="H921" s="11">
        <v>15</v>
      </c>
      <c r="I921" s="13">
        <v>4.93</v>
      </c>
      <c r="J921" t="s">
        <v>1170</v>
      </c>
      <c r="K921" t="s">
        <v>2493</v>
      </c>
      <c r="L921" s="7" t="s">
        <v>1414</v>
      </c>
      <c r="M921" s="7" t="s">
        <v>1421</v>
      </c>
      <c r="N921" s="14">
        <f>Greenleaf[[#This Row],[Unit Price]]*Greenleaf[[#This Row],[Quantity Sold]]</f>
        <v>60</v>
      </c>
      <c r="O921" s="13">
        <f>Greenleaf[[#This Row],[Unit Cost]]*Greenleaf[[#This Row],[Quantity Sold]]</f>
        <v>19.72</v>
      </c>
      <c r="P921" s="13">
        <f>Greenleaf[[#This Row],[ Unit  price per quantity]]-Greenleaf[[#This Row],[ Unit cost per quantity]]</f>
        <v>40.28</v>
      </c>
    </row>
    <row r="922" spans="1:16" x14ac:dyDescent="0.3">
      <c r="A922" t="s">
        <v>2348</v>
      </c>
      <c r="B922" s="5">
        <v>45627</v>
      </c>
      <c r="C922" s="5" t="str">
        <f>TEXT(Greenleaf[[#This Row],[Order Date]],"MMM")</f>
        <v>Dec</v>
      </c>
      <c r="D922" s="5" t="str">
        <f>TEXT(Greenleaf[[#This Row],[Order Date]],"YYYY")</f>
        <v>2024</v>
      </c>
      <c r="E922" t="s">
        <v>2462</v>
      </c>
      <c r="F922" s="7" t="s">
        <v>1013</v>
      </c>
      <c r="G922" s="9">
        <v>8</v>
      </c>
      <c r="H922" s="11">
        <v>25</v>
      </c>
      <c r="I922" s="13">
        <v>7.07</v>
      </c>
      <c r="J922" t="s">
        <v>1106</v>
      </c>
      <c r="K922" t="s">
        <v>2565</v>
      </c>
      <c r="L922" s="7" t="s">
        <v>1414</v>
      </c>
      <c r="M922" s="7" t="s">
        <v>1419</v>
      </c>
      <c r="N922" s="14">
        <f>Greenleaf[[#This Row],[Unit Price]]*Greenleaf[[#This Row],[Quantity Sold]]</f>
        <v>200</v>
      </c>
      <c r="O922" s="13">
        <f>Greenleaf[[#This Row],[Unit Cost]]*Greenleaf[[#This Row],[Quantity Sold]]</f>
        <v>56.56</v>
      </c>
      <c r="P922" s="13">
        <f>Greenleaf[[#This Row],[ Unit  price per quantity]]-Greenleaf[[#This Row],[ Unit cost per quantity]]</f>
        <v>143.44</v>
      </c>
    </row>
    <row r="923" spans="1:16" x14ac:dyDescent="0.3">
      <c r="A923" t="s">
        <v>2349</v>
      </c>
      <c r="B923" s="5">
        <v>45627</v>
      </c>
      <c r="C923" s="5" t="str">
        <f>TEXT(Greenleaf[[#This Row],[Order Date]],"MMM")</f>
        <v>Dec</v>
      </c>
      <c r="D923" s="5" t="str">
        <f>TEXT(Greenleaf[[#This Row],[Order Date]],"YYYY")</f>
        <v>2024</v>
      </c>
      <c r="E923" t="s">
        <v>2461</v>
      </c>
      <c r="F923" s="7" t="s">
        <v>1011</v>
      </c>
      <c r="G923" s="9">
        <v>9</v>
      </c>
      <c r="H923" s="11">
        <v>12</v>
      </c>
      <c r="I923" s="13">
        <v>2.78</v>
      </c>
      <c r="J923" t="s">
        <v>1157</v>
      </c>
      <c r="K923" t="s">
        <v>2491</v>
      </c>
      <c r="L923" s="7" t="s">
        <v>1416</v>
      </c>
      <c r="M923" s="7" t="s">
        <v>1422</v>
      </c>
      <c r="N923" s="14">
        <f>Greenleaf[[#This Row],[Unit Price]]*Greenleaf[[#This Row],[Quantity Sold]]</f>
        <v>108</v>
      </c>
      <c r="O923" s="13">
        <f>Greenleaf[[#This Row],[Unit Cost]]*Greenleaf[[#This Row],[Quantity Sold]]</f>
        <v>25.02</v>
      </c>
      <c r="P923" s="13">
        <f>Greenleaf[[#This Row],[ Unit  price per quantity]]-Greenleaf[[#This Row],[ Unit cost per quantity]]</f>
        <v>82.98</v>
      </c>
    </row>
    <row r="924" spans="1:16" x14ac:dyDescent="0.3">
      <c r="A924" t="s">
        <v>2350</v>
      </c>
      <c r="B924" s="5">
        <v>45627</v>
      </c>
      <c r="C924" s="5" t="str">
        <f>TEXT(Greenleaf[[#This Row],[Order Date]],"MMM")</f>
        <v>Dec</v>
      </c>
      <c r="D924" s="5" t="str">
        <f>TEXT(Greenleaf[[#This Row],[Order Date]],"YYYY")</f>
        <v>2024</v>
      </c>
      <c r="E924" t="s">
        <v>2464</v>
      </c>
      <c r="F924" s="7" t="s">
        <v>1012</v>
      </c>
      <c r="G924" s="9">
        <v>3</v>
      </c>
      <c r="H924" s="11">
        <v>40</v>
      </c>
      <c r="I924" s="13">
        <v>15.33</v>
      </c>
      <c r="J924" t="s">
        <v>1101</v>
      </c>
      <c r="K924" t="s">
        <v>2559</v>
      </c>
      <c r="L924" s="7" t="s">
        <v>1414</v>
      </c>
      <c r="M924" s="7" t="s">
        <v>1418</v>
      </c>
      <c r="N924" s="14">
        <f>Greenleaf[[#This Row],[Unit Price]]*Greenleaf[[#This Row],[Quantity Sold]]</f>
        <v>120</v>
      </c>
      <c r="O924" s="13">
        <f>Greenleaf[[#This Row],[Unit Cost]]*Greenleaf[[#This Row],[Quantity Sold]]</f>
        <v>45.99</v>
      </c>
      <c r="P924" s="13">
        <f>Greenleaf[[#This Row],[ Unit  price per quantity]]-Greenleaf[[#This Row],[ Unit cost per quantity]]</f>
        <v>74.009999999999991</v>
      </c>
    </row>
    <row r="925" spans="1:16" x14ac:dyDescent="0.3">
      <c r="A925" t="s">
        <v>2351</v>
      </c>
      <c r="B925" s="5">
        <v>45628</v>
      </c>
      <c r="C925" s="5" t="str">
        <f>TEXT(Greenleaf[[#This Row],[Order Date]],"MMM")</f>
        <v>Dec</v>
      </c>
      <c r="D925" s="5" t="str">
        <f>TEXT(Greenleaf[[#This Row],[Order Date]],"YYYY")</f>
        <v>2024</v>
      </c>
      <c r="E925" t="s">
        <v>2461</v>
      </c>
      <c r="F925" s="7" t="s">
        <v>1011</v>
      </c>
      <c r="G925" s="9">
        <v>1</v>
      </c>
      <c r="H925" s="11">
        <v>12</v>
      </c>
      <c r="I925" s="13">
        <v>4.46</v>
      </c>
      <c r="J925" t="s">
        <v>1067</v>
      </c>
      <c r="K925" t="s">
        <v>2475</v>
      </c>
      <c r="L925" s="7" t="s">
        <v>1416</v>
      </c>
      <c r="M925" s="7" t="s">
        <v>1422</v>
      </c>
      <c r="N925" s="14">
        <f>Greenleaf[[#This Row],[Unit Price]]*Greenleaf[[#This Row],[Quantity Sold]]</f>
        <v>12</v>
      </c>
      <c r="O925" s="13">
        <f>Greenleaf[[#This Row],[Unit Cost]]*Greenleaf[[#This Row],[Quantity Sold]]</f>
        <v>4.46</v>
      </c>
      <c r="P925" s="13">
        <f>Greenleaf[[#This Row],[ Unit  price per quantity]]-Greenleaf[[#This Row],[ Unit cost per quantity]]</f>
        <v>7.54</v>
      </c>
    </row>
    <row r="926" spans="1:16" x14ac:dyDescent="0.3">
      <c r="A926" t="s">
        <v>2352</v>
      </c>
      <c r="B926" s="5">
        <v>45629</v>
      </c>
      <c r="C926" s="5" t="str">
        <f>TEXT(Greenleaf[[#This Row],[Order Date]],"MMM")</f>
        <v>Dec</v>
      </c>
      <c r="D926" s="5" t="str">
        <f>TEXT(Greenleaf[[#This Row],[Order Date]],"YYYY")</f>
        <v>2024</v>
      </c>
      <c r="E926" t="s">
        <v>2463</v>
      </c>
      <c r="F926" s="7" t="s">
        <v>1014</v>
      </c>
      <c r="G926" s="9">
        <v>10</v>
      </c>
      <c r="H926" s="11">
        <v>15</v>
      </c>
      <c r="I926" s="13">
        <v>3.12</v>
      </c>
      <c r="J926" t="s">
        <v>1063</v>
      </c>
      <c r="K926" t="s">
        <v>2588</v>
      </c>
      <c r="L926" s="7" t="s">
        <v>1414</v>
      </c>
      <c r="M926" s="7" t="s">
        <v>1423</v>
      </c>
      <c r="N926" s="14">
        <f>Greenleaf[[#This Row],[Unit Price]]*Greenleaf[[#This Row],[Quantity Sold]]</f>
        <v>150</v>
      </c>
      <c r="O926" s="13">
        <f>Greenleaf[[#This Row],[Unit Cost]]*Greenleaf[[#This Row],[Quantity Sold]]</f>
        <v>31.200000000000003</v>
      </c>
      <c r="P926" s="13">
        <f>Greenleaf[[#This Row],[ Unit  price per quantity]]-Greenleaf[[#This Row],[ Unit cost per quantity]]</f>
        <v>118.8</v>
      </c>
    </row>
    <row r="927" spans="1:16" x14ac:dyDescent="0.3">
      <c r="A927" t="s">
        <v>2353</v>
      </c>
      <c r="B927" s="5">
        <v>45629</v>
      </c>
      <c r="C927" s="5" t="str">
        <f>TEXT(Greenleaf[[#This Row],[Order Date]],"MMM")</f>
        <v>Dec</v>
      </c>
      <c r="D927" s="5" t="str">
        <f>TEXT(Greenleaf[[#This Row],[Order Date]],"YYYY")</f>
        <v>2024</v>
      </c>
      <c r="E927" t="s">
        <v>2462</v>
      </c>
      <c r="F927" s="7" t="s">
        <v>1013</v>
      </c>
      <c r="G927" s="9">
        <v>5</v>
      </c>
      <c r="H927" s="11">
        <v>25</v>
      </c>
      <c r="I927" s="13">
        <v>5.22</v>
      </c>
      <c r="J927" t="s">
        <v>1129</v>
      </c>
      <c r="K927" t="s">
        <v>2535</v>
      </c>
      <c r="L927" s="7" t="s">
        <v>1415</v>
      </c>
      <c r="M927" s="7" t="s">
        <v>1426</v>
      </c>
      <c r="N927" s="14">
        <f>Greenleaf[[#This Row],[Unit Price]]*Greenleaf[[#This Row],[Quantity Sold]]</f>
        <v>125</v>
      </c>
      <c r="O927" s="13">
        <f>Greenleaf[[#This Row],[Unit Cost]]*Greenleaf[[#This Row],[Quantity Sold]]</f>
        <v>26.099999999999998</v>
      </c>
      <c r="P927" s="13">
        <f>Greenleaf[[#This Row],[ Unit  price per quantity]]-Greenleaf[[#This Row],[ Unit cost per quantity]]</f>
        <v>98.9</v>
      </c>
    </row>
    <row r="928" spans="1:16" x14ac:dyDescent="0.3">
      <c r="A928" t="s">
        <v>2354</v>
      </c>
      <c r="B928" s="5">
        <v>45630</v>
      </c>
      <c r="C928" s="5" t="str">
        <f>TEXT(Greenleaf[[#This Row],[Order Date]],"MMM")</f>
        <v>Dec</v>
      </c>
      <c r="D928" s="5" t="str">
        <f>TEXT(Greenleaf[[#This Row],[Order Date]],"YYYY")</f>
        <v>2024</v>
      </c>
      <c r="E928" t="s">
        <v>2462</v>
      </c>
      <c r="F928" s="7" t="s">
        <v>1013</v>
      </c>
      <c r="G928" s="9">
        <v>2</v>
      </c>
      <c r="H928" s="11">
        <v>25</v>
      </c>
      <c r="I928" s="13">
        <v>7.12</v>
      </c>
      <c r="J928" t="s">
        <v>1096</v>
      </c>
      <c r="K928" t="s">
        <v>2526</v>
      </c>
      <c r="L928" s="7" t="s">
        <v>1415</v>
      </c>
      <c r="M928" s="7" t="s">
        <v>1420</v>
      </c>
      <c r="N928" s="14">
        <f>Greenleaf[[#This Row],[Unit Price]]*Greenleaf[[#This Row],[Quantity Sold]]</f>
        <v>50</v>
      </c>
      <c r="O928" s="13">
        <f>Greenleaf[[#This Row],[Unit Cost]]*Greenleaf[[#This Row],[Quantity Sold]]</f>
        <v>14.24</v>
      </c>
      <c r="P928" s="13">
        <f>Greenleaf[[#This Row],[ Unit  price per quantity]]-Greenleaf[[#This Row],[ Unit cost per quantity]]</f>
        <v>35.76</v>
      </c>
    </row>
    <row r="929" spans="1:16" x14ac:dyDescent="0.3">
      <c r="A929" t="s">
        <v>2355</v>
      </c>
      <c r="B929" s="5">
        <v>45631</v>
      </c>
      <c r="C929" s="5" t="str">
        <f>TEXT(Greenleaf[[#This Row],[Order Date]],"MMM")</f>
        <v>Dec</v>
      </c>
      <c r="D929" s="5" t="str">
        <f>TEXT(Greenleaf[[#This Row],[Order Date]],"YYYY")</f>
        <v>2024</v>
      </c>
      <c r="E929" t="s">
        <v>2461</v>
      </c>
      <c r="F929" s="7" t="s">
        <v>1011</v>
      </c>
      <c r="G929" s="9">
        <v>4</v>
      </c>
      <c r="H929" s="11">
        <v>12</v>
      </c>
      <c r="I929" s="13">
        <v>4.01</v>
      </c>
      <c r="J929" t="s">
        <v>1033</v>
      </c>
      <c r="K929" t="s">
        <v>2594</v>
      </c>
      <c r="L929" s="7" t="s">
        <v>1414</v>
      </c>
      <c r="M929" s="7" t="s">
        <v>1426</v>
      </c>
      <c r="N929" s="14">
        <f>Greenleaf[[#This Row],[Unit Price]]*Greenleaf[[#This Row],[Quantity Sold]]</f>
        <v>48</v>
      </c>
      <c r="O929" s="13">
        <f>Greenleaf[[#This Row],[Unit Cost]]*Greenleaf[[#This Row],[Quantity Sold]]</f>
        <v>16.04</v>
      </c>
      <c r="P929" s="13">
        <f>Greenleaf[[#This Row],[ Unit  price per quantity]]-Greenleaf[[#This Row],[ Unit cost per quantity]]</f>
        <v>31.96</v>
      </c>
    </row>
    <row r="930" spans="1:16" x14ac:dyDescent="0.3">
      <c r="A930" t="s">
        <v>2356</v>
      </c>
      <c r="B930" s="5">
        <v>45631</v>
      </c>
      <c r="C930" s="5" t="str">
        <f>TEXT(Greenleaf[[#This Row],[Order Date]],"MMM")</f>
        <v>Dec</v>
      </c>
      <c r="D930" s="5" t="str">
        <f>TEXT(Greenleaf[[#This Row],[Order Date]],"YYYY")</f>
        <v>2024</v>
      </c>
      <c r="E930" t="s">
        <v>2464</v>
      </c>
      <c r="F930" s="7" t="s">
        <v>1012</v>
      </c>
      <c r="G930" s="9">
        <v>8</v>
      </c>
      <c r="H930" s="11">
        <v>40</v>
      </c>
      <c r="I930" s="13">
        <v>8.52</v>
      </c>
      <c r="J930" t="s">
        <v>1093</v>
      </c>
      <c r="K930" t="s">
        <v>2527</v>
      </c>
      <c r="L930" s="7" t="s">
        <v>1414</v>
      </c>
      <c r="M930" s="7" t="s">
        <v>1418</v>
      </c>
      <c r="N930" s="14">
        <f>Greenleaf[[#This Row],[Unit Price]]*Greenleaf[[#This Row],[Quantity Sold]]</f>
        <v>320</v>
      </c>
      <c r="O930" s="13">
        <f>Greenleaf[[#This Row],[Unit Cost]]*Greenleaf[[#This Row],[Quantity Sold]]</f>
        <v>68.16</v>
      </c>
      <c r="P930" s="13">
        <f>Greenleaf[[#This Row],[ Unit  price per quantity]]-Greenleaf[[#This Row],[ Unit cost per quantity]]</f>
        <v>251.84</v>
      </c>
    </row>
    <row r="931" spans="1:16" x14ac:dyDescent="0.3">
      <c r="A931" t="s">
        <v>2357</v>
      </c>
      <c r="B931" s="5">
        <v>45631</v>
      </c>
      <c r="C931" s="5" t="str">
        <f>TEXT(Greenleaf[[#This Row],[Order Date]],"MMM")</f>
        <v>Dec</v>
      </c>
      <c r="D931" s="5" t="str">
        <f>TEXT(Greenleaf[[#This Row],[Order Date]],"YYYY")</f>
        <v>2024</v>
      </c>
      <c r="E931" t="s">
        <v>2462</v>
      </c>
      <c r="F931" s="7" t="s">
        <v>1013</v>
      </c>
      <c r="G931" s="9">
        <v>10</v>
      </c>
      <c r="H931" s="11">
        <v>25</v>
      </c>
      <c r="I931" s="13">
        <v>6.39</v>
      </c>
      <c r="J931" t="s">
        <v>1038</v>
      </c>
      <c r="K931" t="s">
        <v>2572</v>
      </c>
      <c r="L931" s="7" t="s">
        <v>1416</v>
      </c>
      <c r="M931" s="7" t="s">
        <v>1425</v>
      </c>
      <c r="N931" s="14">
        <f>Greenleaf[[#This Row],[Unit Price]]*Greenleaf[[#This Row],[Quantity Sold]]</f>
        <v>250</v>
      </c>
      <c r="O931" s="13">
        <f>Greenleaf[[#This Row],[Unit Cost]]*Greenleaf[[#This Row],[Quantity Sold]]</f>
        <v>63.9</v>
      </c>
      <c r="P931" s="13">
        <f>Greenleaf[[#This Row],[ Unit  price per quantity]]-Greenleaf[[#This Row],[ Unit cost per quantity]]</f>
        <v>186.1</v>
      </c>
    </row>
    <row r="932" spans="1:16" x14ac:dyDescent="0.3">
      <c r="A932" t="s">
        <v>2358</v>
      </c>
      <c r="B932" s="5">
        <v>45631</v>
      </c>
      <c r="C932" s="5" t="str">
        <f>TEXT(Greenleaf[[#This Row],[Order Date]],"MMM")</f>
        <v>Dec</v>
      </c>
      <c r="D932" s="5" t="str">
        <f>TEXT(Greenleaf[[#This Row],[Order Date]],"YYYY")</f>
        <v>2024</v>
      </c>
      <c r="E932" t="s">
        <v>2462</v>
      </c>
      <c r="F932" s="7" t="s">
        <v>1013</v>
      </c>
      <c r="G932" s="9">
        <v>6</v>
      </c>
      <c r="H932" s="11">
        <v>25</v>
      </c>
      <c r="I932" s="13">
        <v>7.8</v>
      </c>
      <c r="J932" t="s">
        <v>1077</v>
      </c>
      <c r="K932" t="s">
        <v>2538</v>
      </c>
      <c r="L932" s="7" t="s">
        <v>1416</v>
      </c>
      <c r="M932" s="7" t="s">
        <v>1420</v>
      </c>
      <c r="N932" s="14">
        <f>Greenleaf[[#This Row],[Unit Price]]*Greenleaf[[#This Row],[Quantity Sold]]</f>
        <v>150</v>
      </c>
      <c r="O932" s="13">
        <f>Greenleaf[[#This Row],[Unit Cost]]*Greenleaf[[#This Row],[Quantity Sold]]</f>
        <v>46.8</v>
      </c>
      <c r="P932" s="13">
        <f>Greenleaf[[#This Row],[ Unit  price per quantity]]-Greenleaf[[#This Row],[ Unit cost per quantity]]</f>
        <v>103.2</v>
      </c>
    </row>
    <row r="933" spans="1:16" x14ac:dyDescent="0.3">
      <c r="A933" t="s">
        <v>2359</v>
      </c>
      <c r="B933" s="5">
        <v>45631</v>
      </c>
      <c r="C933" s="5" t="str">
        <f>TEXT(Greenleaf[[#This Row],[Order Date]],"MMM")</f>
        <v>Dec</v>
      </c>
      <c r="D933" s="5" t="str">
        <f>TEXT(Greenleaf[[#This Row],[Order Date]],"YYYY")</f>
        <v>2024</v>
      </c>
      <c r="E933" t="s">
        <v>2464</v>
      </c>
      <c r="F933" s="7" t="s">
        <v>1012</v>
      </c>
      <c r="G933" s="9">
        <v>4</v>
      </c>
      <c r="H933" s="11">
        <v>40</v>
      </c>
      <c r="I933" s="13">
        <v>8.2899999999999991</v>
      </c>
      <c r="J933" t="s">
        <v>1186</v>
      </c>
      <c r="K933" t="s">
        <v>2477</v>
      </c>
      <c r="L933" s="7" t="s">
        <v>1416</v>
      </c>
      <c r="M933" s="7" t="s">
        <v>1422</v>
      </c>
      <c r="N933" s="14">
        <f>Greenleaf[[#This Row],[Unit Price]]*Greenleaf[[#This Row],[Quantity Sold]]</f>
        <v>160</v>
      </c>
      <c r="O933" s="13">
        <f>Greenleaf[[#This Row],[Unit Cost]]*Greenleaf[[#This Row],[Quantity Sold]]</f>
        <v>33.159999999999997</v>
      </c>
      <c r="P933" s="13">
        <f>Greenleaf[[#This Row],[ Unit  price per quantity]]-Greenleaf[[#This Row],[ Unit cost per quantity]]</f>
        <v>126.84</v>
      </c>
    </row>
    <row r="934" spans="1:16" x14ac:dyDescent="0.3">
      <c r="A934" t="s">
        <v>2360</v>
      </c>
      <c r="B934" s="5">
        <v>45632</v>
      </c>
      <c r="C934" s="5" t="str">
        <f>TEXT(Greenleaf[[#This Row],[Order Date]],"MMM")</f>
        <v>Dec</v>
      </c>
      <c r="D934" s="5" t="str">
        <f>TEXT(Greenleaf[[#This Row],[Order Date]],"YYYY")</f>
        <v>2024</v>
      </c>
      <c r="E934" t="s">
        <v>2460</v>
      </c>
      <c r="F934" s="7" t="s">
        <v>1015</v>
      </c>
      <c r="G934" s="9">
        <v>10</v>
      </c>
      <c r="H934" s="11">
        <v>10</v>
      </c>
      <c r="I934" s="13">
        <v>3.14</v>
      </c>
      <c r="J934" t="s">
        <v>1169</v>
      </c>
      <c r="K934" t="s">
        <v>2514</v>
      </c>
      <c r="L934" s="7" t="s">
        <v>1414</v>
      </c>
      <c r="M934" s="7" t="s">
        <v>1421</v>
      </c>
      <c r="N934" s="14">
        <f>Greenleaf[[#This Row],[Unit Price]]*Greenleaf[[#This Row],[Quantity Sold]]</f>
        <v>100</v>
      </c>
      <c r="O934" s="13">
        <f>Greenleaf[[#This Row],[Unit Cost]]*Greenleaf[[#This Row],[Quantity Sold]]</f>
        <v>31.400000000000002</v>
      </c>
      <c r="P934" s="13">
        <f>Greenleaf[[#This Row],[ Unit  price per quantity]]-Greenleaf[[#This Row],[ Unit cost per quantity]]</f>
        <v>68.599999999999994</v>
      </c>
    </row>
    <row r="935" spans="1:16" x14ac:dyDescent="0.3">
      <c r="A935" t="s">
        <v>2361</v>
      </c>
      <c r="B935" s="5">
        <v>45632</v>
      </c>
      <c r="C935" s="5" t="str">
        <f>TEXT(Greenleaf[[#This Row],[Order Date]],"MMM")</f>
        <v>Dec</v>
      </c>
      <c r="D935" s="5" t="str">
        <f>TEXT(Greenleaf[[#This Row],[Order Date]],"YYYY")</f>
        <v>2024</v>
      </c>
      <c r="E935" t="s">
        <v>2462</v>
      </c>
      <c r="F935" s="7" t="s">
        <v>1013</v>
      </c>
      <c r="G935" s="9">
        <v>3</v>
      </c>
      <c r="H935" s="11">
        <v>25</v>
      </c>
      <c r="I935" s="13">
        <v>8.4700000000000006</v>
      </c>
      <c r="J935" t="s">
        <v>1179</v>
      </c>
      <c r="K935" t="s">
        <v>2570</v>
      </c>
      <c r="L935" s="7" t="s">
        <v>1416</v>
      </c>
      <c r="M935" s="7" t="s">
        <v>1422</v>
      </c>
      <c r="N935" s="14">
        <f>Greenleaf[[#This Row],[Unit Price]]*Greenleaf[[#This Row],[Quantity Sold]]</f>
        <v>75</v>
      </c>
      <c r="O935" s="13">
        <f>Greenleaf[[#This Row],[Unit Cost]]*Greenleaf[[#This Row],[Quantity Sold]]</f>
        <v>25.410000000000004</v>
      </c>
      <c r="P935" s="13">
        <f>Greenleaf[[#This Row],[ Unit  price per quantity]]-Greenleaf[[#This Row],[ Unit cost per quantity]]</f>
        <v>49.589999999999996</v>
      </c>
    </row>
    <row r="936" spans="1:16" x14ac:dyDescent="0.3">
      <c r="A936" t="s">
        <v>2362</v>
      </c>
      <c r="B936" s="5">
        <v>45632</v>
      </c>
      <c r="C936" s="5" t="str">
        <f>TEXT(Greenleaf[[#This Row],[Order Date]],"MMM")</f>
        <v>Dec</v>
      </c>
      <c r="D936" s="5" t="str">
        <f>TEXT(Greenleaf[[#This Row],[Order Date]],"YYYY")</f>
        <v>2024</v>
      </c>
      <c r="E936" t="s">
        <v>2464</v>
      </c>
      <c r="F936" s="7" t="s">
        <v>1012</v>
      </c>
      <c r="G936" s="9">
        <v>9</v>
      </c>
      <c r="H936" s="11">
        <v>40</v>
      </c>
      <c r="I936" s="13">
        <v>14.84</v>
      </c>
      <c r="J936" t="s">
        <v>1121</v>
      </c>
      <c r="K936" t="s">
        <v>2509</v>
      </c>
      <c r="L936" s="7" t="s">
        <v>1414</v>
      </c>
      <c r="M936" s="7" t="s">
        <v>1418</v>
      </c>
      <c r="N936" s="14">
        <f>Greenleaf[[#This Row],[Unit Price]]*Greenleaf[[#This Row],[Quantity Sold]]</f>
        <v>360</v>
      </c>
      <c r="O936" s="13">
        <f>Greenleaf[[#This Row],[Unit Cost]]*Greenleaf[[#This Row],[Quantity Sold]]</f>
        <v>133.56</v>
      </c>
      <c r="P936" s="13">
        <f>Greenleaf[[#This Row],[ Unit  price per quantity]]-Greenleaf[[#This Row],[ Unit cost per quantity]]</f>
        <v>226.44</v>
      </c>
    </row>
    <row r="937" spans="1:16" x14ac:dyDescent="0.3">
      <c r="A937" t="s">
        <v>2363</v>
      </c>
      <c r="B937" s="5">
        <v>45633</v>
      </c>
      <c r="C937" s="5" t="str">
        <f>TEXT(Greenleaf[[#This Row],[Order Date]],"MMM")</f>
        <v>Dec</v>
      </c>
      <c r="D937" s="5" t="str">
        <f>TEXT(Greenleaf[[#This Row],[Order Date]],"YYYY")</f>
        <v>2024</v>
      </c>
      <c r="E937" t="s">
        <v>2460</v>
      </c>
      <c r="F937" s="7" t="s">
        <v>1015</v>
      </c>
      <c r="G937" s="9">
        <v>6</v>
      </c>
      <c r="H937" s="11">
        <v>10</v>
      </c>
      <c r="I937" s="13">
        <v>3.49</v>
      </c>
      <c r="J937" t="s">
        <v>1095</v>
      </c>
      <c r="K937" t="s">
        <v>2524</v>
      </c>
      <c r="L937" s="7" t="s">
        <v>1414</v>
      </c>
      <c r="M937" s="7" t="s">
        <v>1421</v>
      </c>
      <c r="N937" s="14">
        <f>Greenleaf[[#This Row],[Unit Price]]*Greenleaf[[#This Row],[Quantity Sold]]</f>
        <v>60</v>
      </c>
      <c r="O937" s="13">
        <f>Greenleaf[[#This Row],[Unit Cost]]*Greenleaf[[#This Row],[Quantity Sold]]</f>
        <v>20.94</v>
      </c>
      <c r="P937" s="13">
        <f>Greenleaf[[#This Row],[ Unit  price per quantity]]-Greenleaf[[#This Row],[ Unit cost per quantity]]</f>
        <v>39.06</v>
      </c>
    </row>
    <row r="938" spans="1:16" x14ac:dyDescent="0.3">
      <c r="A938" t="s">
        <v>2364</v>
      </c>
      <c r="B938" s="5">
        <v>45633</v>
      </c>
      <c r="C938" s="5" t="str">
        <f>TEXT(Greenleaf[[#This Row],[Order Date]],"MMM")</f>
        <v>Dec</v>
      </c>
      <c r="D938" s="5" t="str">
        <f>TEXT(Greenleaf[[#This Row],[Order Date]],"YYYY")</f>
        <v>2024</v>
      </c>
      <c r="E938" t="s">
        <v>2463</v>
      </c>
      <c r="F938" s="7" t="s">
        <v>1014</v>
      </c>
      <c r="G938" s="9">
        <v>2</v>
      </c>
      <c r="H938" s="11">
        <v>15</v>
      </c>
      <c r="I938" s="13">
        <v>5.61</v>
      </c>
      <c r="J938" t="s">
        <v>1112</v>
      </c>
      <c r="K938" t="s">
        <v>2495</v>
      </c>
      <c r="L938" s="7" t="s">
        <v>1414</v>
      </c>
      <c r="M938" s="7" t="s">
        <v>1418</v>
      </c>
      <c r="N938" s="14">
        <f>Greenleaf[[#This Row],[Unit Price]]*Greenleaf[[#This Row],[Quantity Sold]]</f>
        <v>30</v>
      </c>
      <c r="O938" s="13">
        <f>Greenleaf[[#This Row],[Unit Cost]]*Greenleaf[[#This Row],[Quantity Sold]]</f>
        <v>11.22</v>
      </c>
      <c r="P938" s="13">
        <f>Greenleaf[[#This Row],[ Unit  price per quantity]]-Greenleaf[[#This Row],[ Unit cost per quantity]]</f>
        <v>18.78</v>
      </c>
    </row>
    <row r="939" spans="1:16" x14ac:dyDescent="0.3">
      <c r="A939" t="s">
        <v>2365</v>
      </c>
      <c r="B939" s="5">
        <v>45633</v>
      </c>
      <c r="C939" s="5" t="str">
        <f>TEXT(Greenleaf[[#This Row],[Order Date]],"MMM")</f>
        <v>Dec</v>
      </c>
      <c r="D939" s="5" t="str">
        <f>TEXT(Greenleaf[[#This Row],[Order Date]],"YYYY")</f>
        <v>2024</v>
      </c>
      <c r="E939" t="s">
        <v>2462</v>
      </c>
      <c r="F939" s="7" t="s">
        <v>1013</v>
      </c>
      <c r="G939" s="9">
        <v>7</v>
      </c>
      <c r="H939" s="11">
        <v>25</v>
      </c>
      <c r="I939" s="13">
        <v>7.45</v>
      </c>
      <c r="J939" t="s">
        <v>1047</v>
      </c>
      <c r="K939" t="s">
        <v>2476</v>
      </c>
      <c r="L939" s="7" t="s">
        <v>1414</v>
      </c>
      <c r="M939" s="7" t="s">
        <v>1420</v>
      </c>
      <c r="N939" s="14">
        <f>Greenleaf[[#This Row],[Unit Price]]*Greenleaf[[#This Row],[Quantity Sold]]</f>
        <v>175</v>
      </c>
      <c r="O939" s="13">
        <f>Greenleaf[[#This Row],[Unit Cost]]*Greenleaf[[#This Row],[Quantity Sold]]</f>
        <v>52.15</v>
      </c>
      <c r="P939" s="13">
        <f>Greenleaf[[#This Row],[ Unit  price per quantity]]-Greenleaf[[#This Row],[ Unit cost per quantity]]</f>
        <v>122.85</v>
      </c>
    </row>
    <row r="940" spans="1:16" x14ac:dyDescent="0.3">
      <c r="A940" t="s">
        <v>2366</v>
      </c>
      <c r="B940" s="5">
        <v>45635</v>
      </c>
      <c r="C940" s="5" t="str">
        <f>TEXT(Greenleaf[[#This Row],[Order Date]],"MMM")</f>
        <v>Dec</v>
      </c>
      <c r="D940" s="5" t="str">
        <f>TEXT(Greenleaf[[#This Row],[Order Date]],"YYYY")</f>
        <v>2024</v>
      </c>
      <c r="E940" t="s">
        <v>2464</v>
      </c>
      <c r="F940" s="7" t="s">
        <v>1012</v>
      </c>
      <c r="G940" s="9">
        <v>3</v>
      </c>
      <c r="H940" s="11">
        <v>40</v>
      </c>
      <c r="I940" s="13">
        <v>13.88</v>
      </c>
      <c r="J940" t="s">
        <v>1200</v>
      </c>
      <c r="K940" t="s">
        <v>2559</v>
      </c>
      <c r="L940" s="7" t="s">
        <v>1414</v>
      </c>
      <c r="M940" s="7" t="s">
        <v>1426</v>
      </c>
      <c r="N940" s="14">
        <f>Greenleaf[[#This Row],[Unit Price]]*Greenleaf[[#This Row],[Quantity Sold]]</f>
        <v>120</v>
      </c>
      <c r="O940" s="13">
        <f>Greenleaf[[#This Row],[Unit Cost]]*Greenleaf[[#This Row],[Quantity Sold]]</f>
        <v>41.64</v>
      </c>
      <c r="P940" s="13">
        <f>Greenleaf[[#This Row],[ Unit  price per quantity]]-Greenleaf[[#This Row],[ Unit cost per quantity]]</f>
        <v>78.36</v>
      </c>
    </row>
    <row r="941" spans="1:16" x14ac:dyDescent="0.3">
      <c r="A941" t="s">
        <v>2367</v>
      </c>
      <c r="B941" s="5">
        <v>45635</v>
      </c>
      <c r="C941" s="5" t="str">
        <f>TEXT(Greenleaf[[#This Row],[Order Date]],"MMM")</f>
        <v>Dec</v>
      </c>
      <c r="D941" s="5" t="str">
        <f>TEXT(Greenleaf[[#This Row],[Order Date]],"YYYY")</f>
        <v>2024</v>
      </c>
      <c r="E941" t="s">
        <v>2464</v>
      </c>
      <c r="F941" s="7" t="s">
        <v>1012</v>
      </c>
      <c r="G941" s="9">
        <v>10</v>
      </c>
      <c r="H941" s="11">
        <v>40</v>
      </c>
      <c r="I941" s="13">
        <v>10.5</v>
      </c>
      <c r="J941" t="s">
        <v>1072</v>
      </c>
      <c r="K941" t="s">
        <v>2571</v>
      </c>
      <c r="L941" s="7" t="s">
        <v>1414</v>
      </c>
      <c r="M941" s="7" t="s">
        <v>1425</v>
      </c>
      <c r="N941" s="14">
        <f>Greenleaf[[#This Row],[Unit Price]]*Greenleaf[[#This Row],[Quantity Sold]]</f>
        <v>400</v>
      </c>
      <c r="O941" s="13">
        <f>Greenleaf[[#This Row],[Unit Cost]]*Greenleaf[[#This Row],[Quantity Sold]]</f>
        <v>105</v>
      </c>
      <c r="P941" s="13">
        <f>Greenleaf[[#This Row],[ Unit  price per quantity]]-Greenleaf[[#This Row],[ Unit cost per quantity]]</f>
        <v>295</v>
      </c>
    </row>
    <row r="942" spans="1:16" x14ac:dyDescent="0.3">
      <c r="A942" t="s">
        <v>2368</v>
      </c>
      <c r="B942" s="5">
        <v>45636</v>
      </c>
      <c r="C942" s="5" t="str">
        <f>TEXT(Greenleaf[[#This Row],[Order Date]],"MMM")</f>
        <v>Dec</v>
      </c>
      <c r="D942" s="5" t="str">
        <f>TEXT(Greenleaf[[#This Row],[Order Date]],"YYYY")</f>
        <v>2024</v>
      </c>
      <c r="E942" t="s">
        <v>2463</v>
      </c>
      <c r="F942" s="7" t="s">
        <v>1014</v>
      </c>
      <c r="G942" s="9">
        <v>3</v>
      </c>
      <c r="H942" s="11">
        <v>15</v>
      </c>
      <c r="I942" s="13">
        <v>3.32</v>
      </c>
      <c r="J942" t="s">
        <v>1103</v>
      </c>
      <c r="K942" t="s">
        <v>2518</v>
      </c>
      <c r="L942" s="7" t="s">
        <v>1414</v>
      </c>
      <c r="M942" s="7" t="s">
        <v>1419</v>
      </c>
      <c r="N942" s="14">
        <f>Greenleaf[[#This Row],[Unit Price]]*Greenleaf[[#This Row],[Quantity Sold]]</f>
        <v>45</v>
      </c>
      <c r="O942" s="13">
        <f>Greenleaf[[#This Row],[Unit Cost]]*Greenleaf[[#This Row],[Quantity Sold]]</f>
        <v>9.9599999999999991</v>
      </c>
      <c r="P942" s="13">
        <f>Greenleaf[[#This Row],[ Unit  price per quantity]]-Greenleaf[[#This Row],[ Unit cost per quantity]]</f>
        <v>35.04</v>
      </c>
    </row>
    <row r="943" spans="1:16" x14ac:dyDescent="0.3">
      <c r="A943" t="s">
        <v>2369</v>
      </c>
      <c r="B943" s="5">
        <v>45636</v>
      </c>
      <c r="C943" s="5" t="str">
        <f>TEXT(Greenleaf[[#This Row],[Order Date]],"MMM")</f>
        <v>Dec</v>
      </c>
      <c r="D943" s="5" t="str">
        <f>TEXT(Greenleaf[[#This Row],[Order Date]],"YYYY")</f>
        <v>2024</v>
      </c>
      <c r="E943" t="s">
        <v>2464</v>
      </c>
      <c r="F943" s="7" t="s">
        <v>1012</v>
      </c>
      <c r="G943" s="9">
        <v>10</v>
      </c>
      <c r="H943" s="11">
        <v>40</v>
      </c>
      <c r="I943" s="13">
        <v>11.45</v>
      </c>
      <c r="J943" t="s">
        <v>1100</v>
      </c>
      <c r="K943" t="s">
        <v>2512</v>
      </c>
      <c r="L943" s="7" t="s">
        <v>1415</v>
      </c>
      <c r="M943" s="7" t="s">
        <v>1425</v>
      </c>
      <c r="N943" s="14">
        <f>Greenleaf[[#This Row],[Unit Price]]*Greenleaf[[#This Row],[Quantity Sold]]</f>
        <v>400</v>
      </c>
      <c r="O943" s="13">
        <f>Greenleaf[[#This Row],[Unit Cost]]*Greenleaf[[#This Row],[Quantity Sold]]</f>
        <v>114.5</v>
      </c>
      <c r="P943" s="13">
        <f>Greenleaf[[#This Row],[ Unit  price per quantity]]-Greenleaf[[#This Row],[ Unit cost per quantity]]</f>
        <v>285.5</v>
      </c>
    </row>
    <row r="944" spans="1:16" x14ac:dyDescent="0.3">
      <c r="A944" t="s">
        <v>2370</v>
      </c>
      <c r="B944" s="5">
        <v>45637</v>
      </c>
      <c r="C944" s="5" t="str">
        <f>TEXT(Greenleaf[[#This Row],[Order Date]],"MMM")</f>
        <v>Dec</v>
      </c>
      <c r="D944" s="5" t="str">
        <f>TEXT(Greenleaf[[#This Row],[Order Date]],"YYYY")</f>
        <v>2024</v>
      </c>
      <c r="E944" t="s">
        <v>2462</v>
      </c>
      <c r="F944" s="7" t="s">
        <v>1013</v>
      </c>
      <c r="G944" s="9">
        <v>10</v>
      </c>
      <c r="H944" s="11">
        <v>25</v>
      </c>
      <c r="I944" s="13">
        <v>9.69</v>
      </c>
      <c r="J944" t="s">
        <v>1083</v>
      </c>
      <c r="K944" t="s">
        <v>2526</v>
      </c>
      <c r="L944" s="7" t="s">
        <v>1414</v>
      </c>
      <c r="M944" s="7" t="s">
        <v>1419</v>
      </c>
      <c r="N944" s="14">
        <f>Greenleaf[[#This Row],[Unit Price]]*Greenleaf[[#This Row],[Quantity Sold]]</f>
        <v>250</v>
      </c>
      <c r="O944" s="13">
        <f>Greenleaf[[#This Row],[Unit Cost]]*Greenleaf[[#This Row],[Quantity Sold]]</f>
        <v>96.899999999999991</v>
      </c>
      <c r="P944" s="13">
        <f>Greenleaf[[#This Row],[ Unit  price per quantity]]-Greenleaf[[#This Row],[ Unit cost per quantity]]</f>
        <v>153.10000000000002</v>
      </c>
    </row>
    <row r="945" spans="1:16" x14ac:dyDescent="0.3">
      <c r="A945" t="s">
        <v>2371</v>
      </c>
      <c r="B945" s="5">
        <v>45637</v>
      </c>
      <c r="C945" s="5" t="str">
        <f>TEXT(Greenleaf[[#This Row],[Order Date]],"MMM")</f>
        <v>Dec</v>
      </c>
      <c r="D945" s="5" t="str">
        <f>TEXT(Greenleaf[[#This Row],[Order Date]],"YYYY")</f>
        <v>2024</v>
      </c>
      <c r="E945" t="s">
        <v>2461</v>
      </c>
      <c r="F945" s="7" t="s">
        <v>1011</v>
      </c>
      <c r="G945" s="9">
        <v>9</v>
      </c>
      <c r="H945" s="11">
        <v>12</v>
      </c>
      <c r="I945" s="13">
        <v>3.65</v>
      </c>
      <c r="J945" t="s">
        <v>1171</v>
      </c>
      <c r="K945" t="s">
        <v>2518</v>
      </c>
      <c r="L945" s="7" t="s">
        <v>1415</v>
      </c>
      <c r="M945" s="7" t="s">
        <v>1418</v>
      </c>
      <c r="N945" s="14">
        <f>Greenleaf[[#This Row],[Unit Price]]*Greenleaf[[#This Row],[Quantity Sold]]</f>
        <v>108</v>
      </c>
      <c r="O945" s="13">
        <f>Greenleaf[[#This Row],[Unit Cost]]*Greenleaf[[#This Row],[Quantity Sold]]</f>
        <v>32.85</v>
      </c>
      <c r="P945" s="13">
        <f>Greenleaf[[#This Row],[ Unit  price per quantity]]-Greenleaf[[#This Row],[ Unit cost per quantity]]</f>
        <v>75.150000000000006</v>
      </c>
    </row>
    <row r="946" spans="1:16" x14ac:dyDescent="0.3">
      <c r="A946" t="s">
        <v>2372</v>
      </c>
      <c r="B946" s="5">
        <v>45637</v>
      </c>
      <c r="C946" s="5" t="str">
        <f>TEXT(Greenleaf[[#This Row],[Order Date]],"MMM")</f>
        <v>Dec</v>
      </c>
      <c r="D946" s="5" t="str">
        <f>TEXT(Greenleaf[[#This Row],[Order Date]],"YYYY")</f>
        <v>2024</v>
      </c>
      <c r="E946" t="s">
        <v>2462</v>
      </c>
      <c r="F946" s="7" t="s">
        <v>1013</v>
      </c>
      <c r="G946" s="9">
        <v>5</v>
      </c>
      <c r="H946" s="11">
        <v>25</v>
      </c>
      <c r="I946" s="13">
        <v>8.9600000000000009</v>
      </c>
      <c r="J946" t="s">
        <v>1179</v>
      </c>
      <c r="K946" t="s">
        <v>2570</v>
      </c>
      <c r="L946" s="7" t="s">
        <v>1414</v>
      </c>
      <c r="M946" s="7" t="s">
        <v>1422</v>
      </c>
      <c r="N946" s="14">
        <f>Greenleaf[[#This Row],[Unit Price]]*Greenleaf[[#This Row],[Quantity Sold]]</f>
        <v>125</v>
      </c>
      <c r="O946" s="13">
        <f>Greenleaf[[#This Row],[Unit Cost]]*Greenleaf[[#This Row],[Quantity Sold]]</f>
        <v>44.800000000000004</v>
      </c>
      <c r="P946" s="13">
        <f>Greenleaf[[#This Row],[ Unit  price per quantity]]-Greenleaf[[#This Row],[ Unit cost per quantity]]</f>
        <v>80.199999999999989</v>
      </c>
    </row>
    <row r="947" spans="1:16" x14ac:dyDescent="0.3">
      <c r="A947" t="s">
        <v>2373</v>
      </c>
      <c r="B947" s="5">
        <v>45637</v>
      </c>
      <c r="C947" s="5" t="str">
        <f>TEXT(Greenleaf[[#This Row],[Order Date]],"MMM")</f>
        <v>Dec</v>
      </c>
      <c r="D947" s="5" t="str">
        <f>TEXT(Greenleaf[[#This Row],[Order Date]],"YYYY")</f>
        <v>2024</v>
      </c>
      <c r="E947" t="s">
        <v>2462</v>
      </c>
      <c r="F947" s="7" t="s">
        <v>1013</v>
      </c>
      <c r="G947" s="9">
        <v>4</v>
      </c>
      <c r="H947" s="11">
        <v>25</v>
      </c>
      <c r="I947" s="13">
        <v>9.9499999999999993</v>
      </c>
      <c r="J947" t="s">
        <v>1052</v>
      </c>
      <c r="K947" t="s">
        <v>2504</v>
      </c>
      <c r="L947" s="7" t="s">
        <v>1414</v>
      </c>
      <c r="M947" s="7" t="s">
        <v>1422</v>
      </c>
      <c r="N947" s="14">
        <f>Greenleaf[[#This Row],[Unit Price]]*Greenleaf[[#This Row],[Quantity Sold]]</f>
        <v>100</v>
      </c>
      <c r="O947" s="13">
        <f>Greenleaf[[#This Row],[Unit Cost]]*Greenleaf[[#This Row],[Quantity Sold]]</f>
        <v>39.799999999999997</v>
      </c>
      <c r="P947" s="13">
        <f>Greenleaf[[#This Row],[ Unit  price per quantity]]-Greenleaf[[#This Row],[ Unit cost per quantity]]</f>
        <v>60.2</v>
      </c>
    </row>
    <row r="948" spans="1:16" x14ac:dyDescent="0.3">
      <c r="A948" t="s">
        <v>2374</v>
      </c>
      <c r="B948" s="5">
        <v>45637</v>
      </c>
      <c r="C948" s="5" t="str">
        <f>TEXT(Greenleaf[[#This Row],[Order Date]],"MMM")</f>
        <v>Dec</v>
      </c>
      <c r="D948" s="5" t="str">
        <f>TEXT(Greenleaf[[#This Row],[Order Date]],"YYYY")</f>
        <v>2024</v>
      </c>
      <c r="E948" t="s">
        <v>2461</v>
      </c>
      <c r="F948" s="7" t="s">
        <v>1011</v>
      </c>
      <c r="G948" s="9">
        <v>3</v>
      </c>
      <c r="H948" s="11">
        <v>12</v>
      </c>
      <c r="I948" s="13">
        <v>4.3899999999999997</v>
      </c>
      <c r="J948" t="s">
        <v>1129</v>
      </c>
      <c r="K948" t="s">
        <v>2535</v>
      </c>
      <c r="L948" s="7" t="s">
        <v>1416</v>
      </c>
      <c r="M948" s="7" t="s">
        <v>1422</v>
      </c>
      <c r="N948" s="14">
        <f>Greenleaf[[#This Row],[Unit Price]]*Greenleaf[[#This Row],[Quantity Sold]]</f>
        <v>36</v>
      </c>
      <c r="O948" s="13">
        <f>Greenleaf[[#This Row],[Unit Cost]]*Greenleaf[[#This Row],[Quantity Sold]]</f>
        <v>13.169999999999998</v>
      </c>
      <c r="P948" s="13">
        <f>Greenleaf[[#This Row],[ Unit  price per quantity]]-Greenleaf[[#This Row],[ Unit cost per quantity]]</f>
        <v>22.830000000000002</v>
      </c>
    </row>
    <row r="949" spans="1:16" x14ac:dyDescent="0.3">
      <c r="A949" t="s">
        <v>2375</v>
      </c>
      <c r="B949" s="5">
        <v>45638</v>
      </c>
      <c r="C949" s="5" t="str">
        <f>TEXT(Greenleaf[[#This Row],[Order Date]],"MMM")</f>
        <v>Dec</v>
      </c>
      <c r="D949" s="5" t="str">
        <f>TEXT(Greenleaf[[#This Row],[Order Date]],"YYYY")</f>
        <v>2024</v>
      </c>
      <c r="E949" t="s">
        <v>2462</v>
      </c>
      <c r="F949" s="7" t="s">
        <v>1013</v>
      </c>
      <c r="G949" s="9">
        <v>5</v>
      </c>
      <c r="H949" s="11">
        <v>25</v>
      </c>
      <c r="I949" s="13">
        <v>9.1199999999999992</v>
      </c>
      <c r="J949" t="s">
        <v>1028</v>
      </c>
      <c r="K949" t="s">
        <v>2555</v>
      </c>
      <c r="L949" s="7" t="s">
        <v>1414</v>
      </c>
      <c r="M949" s="7" t="s">
        <v>1427</v>
      </c>
      <c r="N949" s="14">
        <f>Greenleaf[[#This Row],[Unit Price]]*Greenleaf[[#This Row],[Quantity Sold]]</f>
        <v>125</v>
      </c>
      <c r="O949" s="13">
        <f>Greenleaf[[#This Row],[Unit Cost]]*Greenleaf[[#This Row],[Quantity Sold]]</f>
        <v>45.599999999999994</v>
      </c>
      <c r="P949" s="13">
        <f>Greenleaf[[#This Row],[ Unit  price per quantity]]-Greenleaf[[#This Row],[ Unit cost per quantity]]</f>
        <v>79.400000000000006</v>
      </c>
    </row>
    <row r="950" spans="1:16" x14ac:dyDescent="0.3">
      <c r="A950" t="s">
        <v>2376</v>
      </c>
      <c r="B950" s="5">
        <v>45638</v>
      </c>
      <c r="C950" s="5" t="str">
        <f>TEXT(Greenleaf[[#This Row],[Order Date]],"MMM")</f>
        <v>Dec</v>
      </c>
      <c r="D950" s="5" t="str">
        <f>TEXT(Greenleaf[[#This Row],[Order Date]],"YYYY")</f>
        <v>2024</v>
      </c>
      <c r="E950" t="s">
        <v>2460</v>
      </c>
      <c r="F950" s="7" t="s">
        <v>1015</v>
      </c>
      <c r="G950" s="9">
        <v>5</v>
      </c>
      <c r="H950" s="11">
        <v>10</v>
      </c>
      <c r="I950" s="13">
        <v>2.04</v>
      </c>
      <c r="J950" t="s">
        <v>1152</v>
      </c>
      <c r="K950" t="s">
        <v>2544</v>
      </c>
      <c r="L950" s="7" t="s">
        <v>1414</v>
      </c>
      <c r="M950" s="7" t="s">
        <v>1418</v>
      </c>
      <c r="N950" s="14">
        <f>Greenleaf[[#This Row],[Unit Price]]*Greenleaf[[#This Row],[Quantity Sold]]</f>
        <v>50</v>
      </c>
      <c r="O950" s="13">
        <f>Greenleaf[[#This Row],[Unit Cost]]*Greenleaf[[#This Row],[Quantity Sold]]</f>
        <v>10.199999999999999</v>
      </c>
      <c r="P950" s="13">
        <f>Greenleaf[[#This Row],[ Unit  price per quantity]]-Greenleaf[[#This Row],[ Unit cost per quantity]]</f>
        <v>39.799999999999997</v>
      </c>
    </row>
    <row r="951" spans="1:16" x14ac:dyDescent="0.3">
      <c r="A951" t="s">
        <v>2377</v>
      </c>
      <c r="B951" s="5">
        <v>45639</v>
      </c>
      <c r="C951" s="5" t="str">
        <f>TEXT(Greenleaf[[#This Row],[Order Date]],"MMM")</f>
        <v>Dec</v>
      </c>
      <c r="D951" s="5" t="str">
        <f>TEXT(Greenleaf[[#This Row],[Order Date]],"YYYY")</f>
        <v>2024</v>
      </c>
      <c r="E951" t="s">
        <v>2463</v>
      </c>
      <c r="F951" s="7" t="s">
        <v>1014</v>
      </c>
      <c r="G951" s="9">
        <v>5</v>
      </c>
      <c r="H951" s="11">
        <v>15</v>
      </c>
      <c r="I951" s="13">
        <v>5.67</v>
      </c>
      <c r="J951" t="s">
        <v>1154</v>
      </c>
      <c r="K951" t="s">
        <v>2490</v>
      </c>
      <c r="L951" s="7" t="s">
        <v>1414</v>
      </c>
      <c r="M951" s="7" t="s">
        <v>1420</v>
      </c>
      <c r="N951" s="14">
        <f>Greenleaf[[#This Row],[Unit Price]]*Greenleaf[[#This Row],[Quantity Sold]]</f>
        <v>75</v>
      </c>
      <c r="O951" s="13">
        <f>Greenleaf[[#This Row],[Unit Cost]]*Greenleaf[[#This Row],[Quantity Sold]]</f>
        <v>28.35</v>
      </c>
      <c r="P951" s="13">
        <f>Greenleaf[[#This Row],[ Unit  price per quantity]]-Greenleaf[[#This Row],[ Unit cost per quantity]]</f>
        <v>46.65</v>
      </c>
    </row>
    <row r="952" spans="1:16" x14ac:dyDescent="0.3">
      <c r="A952" t="s">
        <v>2378</v>
      </c>
      <c r="B952" s="5">
        <v>45639</v>
      </c>
      <c r="C952" s="5" t="str">
        <f>TEXT(Greenleaf[[#This Row],[Order Date]],"MMM")</f>
        <v>Dec</v>
      </c>
      <c r="D952" s="5" t="str">
        <f>TEXT(Greenleaf[[#This Row],[Order Date]],"YYYY")</f>
        <v>2024</v>
      </c>
      <c r="E952" t="s">
        <v>2463</v>
      </c>
      <c r="F952" s="7" t="s">
        <v>1014</v>
      </c>
      <c r="G952" s="9">
        <v>1</v>
      </c>
      <c r="H952" s="11">
        <v>15</v>
      </c>
      <c r="I952" s="13">
        <v>5.36</v>
      </c>
      <c r="J952" t="s">
        <v>1151</v>
      </c>
      <c r="K952" t="s">
        <v>2568</v>
      </c>
      <c r="L952" s="7" t="s">
        <v>1417</v>
      </c>
      <c r="M952" s="7" t="s">
        <v>1424</v>
      </c>
      <c r="N952" s="14">
        <f>Greenleaf[[#This Row],[Unit Price]]*Greenleaf[[#This Row],[Quantity Sold]]</f>
        <v>15</v>
      </c>
      <c r="O952" s="13">
        <f>Greenleaf[[#This Row],[Unit Cost]]*Greenleaf[[#This Row],[Quantity Sold]]</f>
        <v>5.36</v>
      </c>
      <c r="P952" s="13">
        <f>Greenleaf[[#This Row],[ Unit  price per quantity]]-Greenleaf[[#This Row],[ Unit cost per quantity]]</f>
        <v>9.64</v>
      </c>
    </row>
    <row r="953" spans="1:16" x14ac:dyDescent="0.3">
      <c r="A953" t="s">
        <v>2379</v>
      </c>
      <c r="B953" s="5">
        <v>45640</v>
      </c>
      <c r="C953" s="5" t="str">
        <f>TEXT(Greenleaf[[#This Row],[Order Date]],"MMM")</f>
        <v>Dec</v>
      </c>
      <c r="D953" s="5" t="str">
        <f>TEXT(Greenleaf[[#This Row],[Order Date]],"YYYY")</f>
        <v>2024</v>
      </c>
      <c r="E953" t="s">
        <v>2463</v>
      </c>
      <c r="F953" s="7" t="s">
        <v>1014</v>
      </c>
      <c r="G953" s="9">
        <v>5</v>
      </c>
      <c r="H953" s="11">
        <v>15</v>
      </c>
      <c r="I953" s="13">
        <v>3.45</v>
      </c>
      <c r="J953" t="s">
        <v>1063</v>
      </c>
      <c r="K953" t="s">
        <v>2588</v>
      </c>
      <c r="L953" s="7" t="s">
        <v>1414</v>
      </c>
      <c r="M953" s="7" t="s">
        <v>1424</v>
      </c>
      <c r="N953" s="14">
        <f>Greenleaf[[#This Row],[Unit Price]]*Greenleaf[[#This Row],[Quantity Sold]]</f>
        <v>75</v>
      </c>
      <c r="O953" s="13">
        <f>Greenleaf[[#This Row],[Unit Cost]]*Greenleaf[[#This Row],[Quantity Sold]]</f>
        <v>17.25</v>
      </c>
      <c r="P953" s="13">
        <f>Greenleaf[[#This Row],[ Unit  price per quantity]]-Greenleaf[[#This Row],[ Unit cost per quantity]]</f>
        <v>57.75</v>
      </c>
    </row>
    <row r="954" spans="1:16" x14ac:dyDescent="0.3">
      <c r="A954" t="s">
        <v>2380</v>
      </c>
      <c r="B954" s="5">
        <v>45641</v>
      </c>
      <c r="C954" s="5" t="str">
        <f>TEXT(Greenleaf[[#This Row],[Order Date]],"MMM")</f>
        <v>Dec</v>
      </c>
      <c r="D954" s="5" t="str">
        <f>TEXT(Greenleaf[[#This Row],[Order Date]],"YYYY")</f>
        <v>2024</v>
      </c>
      <c r="E954" t="s">
        <v>2461</v>
      </c>
      <c r="F954" s="7" t="s">
        <v>1011</v>
      </c>
      <c r="G954" s="9">
        <v>9</v>
      </c>
      <c r="H954" s="11">
        <v>12</v>
      </c>
      <c r="I954" s="13">
        <v>3.54</v>
      </c>
      <c r="J954" t="s">
        <v>1149</v>
      </c>
      <c r="K954" t="s">
        <v>2505</v>
      </c>
      <c r="L954" s="7" t="s">
        <v>1414</v>
      </c>
      <c r="M954" s="7" t="s">
        <v>1421</v>
      </c>
      <c r="N954" s="14">
        <f>Greenleaf[[#This Row],[Unit Price]]*Greenleaf[[#This Row],[Quantity Sold]]</f>
        <v>108</v>
      </c>
      <c r="O954" s="13">
        <f>Greenleaf[[#This Row],[Unit Cost]]*Greenleaf[[#This Row],[Quantity Sold]]</f>
        <v>31.86</v>
      </c>
      <c r="P954" s="13">
        <f>Greenleaf[[#This Row],[ Unit  price per quantity]]-Greenleaf[[#This Row],[ Unit cost per quantity]]</f>
        <v>76.14</v>
      </c>
    </row>
    <row r="955" spans="1:16" x14ac:dyDescent="0.3">
      <c r="A955" t="s">
        <v>2381</v>
      </c>
      <c r="B955" s="5">
        <v>45641</v>
      </c>
      <c r="C955" s="5" t="str">
        <f>TEXT(Greenleaf[[#This Row],[Order Date]],"MMM")</f>
        <v>Dec</v>
      </c>
      <c r="D955" s="5" t="str">
        <f>TEXT(Greenleaf[[#This Row],[Order Date]],"YYYY")</f>
        <v>2024</v>
      </c>
      <c r="E955" t="s">
        <v>2461</v>
      </c>
      <c r="F955" s="7" t="s">
        <v>1011</v>
      </c>
      <c r="G955" s="9">
        <v>5</v>
      </c>
      <c r="H955" s="11">
        <v>12</v>
      </c>
      <c r="I955" s="13">
        <v>4.01</v>
      </c>
      <c r="J955" t="s">
        <v>1037</v>
      </c>
      <c r="K955" t="s">
        <v>2544</v>
      </c>
      <c r="L955" s="7" t="s">
        <v>1414</v>
      </c>
      <c r="M955" s="7" t="s">
        <v>1424</v>
      </c>
      <c r="N955" s="14">
        <f>Greenleaf[[#This Row],[Unit Price]]*Greenleaf[[#This Row],[Quantity Sold]]</f>
        <v>60</v>
      </c>
      <c r="O955" s="13">
        <f>Greenleaf[[#This Row],[Unit Cost]]*Greenleaf[[#This Row],[Quantity Sold]]</f>
        <v>20.049999999999997</v>
      </c>
      <c r="P955" s="13">
        <f>Greenleaf[[#This Row],[ Unit  price per quantity]]-Greenleaf[[#This Row],[ Unit cost per quantity]]</f>
        <v>39.950000000000003</v>
      </c>
    </row>
    <row r="956" spans="1:16" x14ac:dyDescent="0.3">
      <c r="A956" t="s">
        <v>2382</v>
      </c>
      <c r="B956" s="5">
        <v>45641</v>
      </c>
      <c r="C956" s="5" t="str">
        <f>TEXT(Greenleaf[[#This Row],[Order Date]],"MMM")</f>
        <v>Dec</v>
      </c>
      <c r="D956" s="5" t="str">
        <f>TEXT(Greenleaf[[#This Row],[Order Date]],"YYYY")</f>
        <v>2024</v>
      </c>
      <c r="E956" t="s">
        <v>2464</v>
      </c>
      <c r="F956" s="7" t="s">
        <v>1012</v>
      </c>
      <c r="G956" s="9">
        <v>10</v>
      </c>
      <c r="H956" s="11">
        <v>40</v>
      </c>
      <c r="I956" s="13">
        <v>15.7</v>
      </c>
      <c r="J956" t="s">
        <v>1032</v>
      </c>
      <c r="K956" t="s">
        <v>2556</v>
      </c>
      <c r="L956" s="7" t="s">
        <v>1416</v>
      </c>
      <c r="M956" s="7" t="s">
        <v>1422</v>
      </c>
      <c r="N956" s="14">
        <f>Greenleaf[[#This Row],[Unit Price]]*Greenleaf[[#This Row],[Quantity Sold]]</f>
        <v>400</v>
      </c>
      <c r="O956" s="13">
        <f>Greenleaf[[#This Row],[Unit Cost]]*Greenleaf[[#This Row],[Quantity Sold]]</f>
        <v>157</v>
      </c>
      <c r="P956" s="13">
        <f>Greenleaf[[#This Row],[ Unit  price per quantity]]-Greenleaf[[#This Row],[ Unit cost per quantity]]</f>
        <v>243</v>
      </c>
    </row>
    <row r="957" spans="1:16" x14ac:dyDescent="0.3">
      <c r="A957" t="s">
        <v>2383</v>
      </c>
      <c r="B957" s="5">
        <v>45641</v>
      </c>
      <c r="C957" s="5" t="str">
        <f>TEXT(Greenleaf[[#This Row],[Order Date]],"MMM")</f>
        <v>Dec</v>
      </c>
      <c r="D957" s="5" t="str">
        <f>TEXT(Greenleaf[[#This Row],[Order Date]],"YYYY")</f>
        <v>2024</v>
      </c>
      <c r="E957" t="s">
        <v>2464</v>
      </c>
      <c r="F957" s="7" t="s">
        <v>1012</v>
      </c>
      <c r="G957" s="9">
        <v>3</v>
      </c>
      <c r="H957" s="11">
        <v>40</v>
      </c>
      <c r="I957" s="13">
        <v>12.54</v>
      </c>
      <c r="J957" t="s">
        <v>1091</v>
      </c>
      <c r="K957" t="s">
        <v>2569</v>
      </c>
      <c r="L957" s="7" t="s">
        <v>1414</v>
      </c>
      <c r="M957" s="7" t="s">
        <v>1422</v>
      </c>
      <c r="N957" s="14">
        <f>Greenleaf[[#This Row],[Unit Price]]*Greenleaf[[#This Row],[Quantity Sold]]</f>
        <v>120</v>
      </c>
      <c r="O957" s="13">
        <f>Greenleaf[[#This Row],[Unit Cost]]*Greenleaf[[#This Row],[Quantity Sold]]</f>
        <v>37.619999999999997</v>
      </c>
      <c r="P957" s="13">
        <f>Greenleaf[[#This Row],[ Unit  price per quantity]]-Greenleaf[[#This Row],[ Unit cost per quantity]]</f>
        <v>82.38</v>
      </c>
    </row>
    <row r="958" spans="1:16" x14ac:dyDescent="0.3">
      <c r="A958" t="s">
        <v>2384</v>
      </c>
      <c r="B958" s="5">
        <v>45641</v>
      </c>
      <c r="C958" s="5" t="str">
        <f>TEXT(Greenleaf[[#This Row],[Order Date]],"MMM")</f>
        <v>Dec</v>
      </c>
      <c r="D958" s="5" t="str">
        <f>TEXT(Greenleaf[[#This Row],[Order Date]],"YYYY")</f>
        <v>2024</v>
      </c>
      <c r="E958" t="s">
        <v>2462</v>
      </c>
      <c r="F958" s="7" t="s">
        <v>1013</v>
      </c>
      <c r="G958" s="9">
        <v>5</v>
      </c>
      <c r="H958" s="11">
        <v>25</v>
      </c>
      <c r="I958" s="13">
        <v>8.98</v>
      </c>
      <c r="J958" t="s">
        <v>1113</v>
      </c>
      <c r="K958" t="s">
        <v>2540</v>
      </c>
      <c r="L958" s="7" t="s">
        <v>1415</v>
      </c>
      <c r="M958" s="7" t="s">
        <v>1418</v>
      </c>
      <c r="N958" s="14">
        <f>Greenleaf[[#This Row],[Unit Price]]*Greenleaf[[#This Row],[Quantity Sold]]</f>
        <v>125</v>
      </c>
      <c r="O958" s="13">
        <f>Greenleaf[[#This Row],[Unit Cost]]*Greenleaf[[#This Row],[Quantity Sold]]</f>
        <v>44.900000000000006</v>
      </c>
      <c r="P958" s="13">
        <f>Greenleaf[[#This Row],[ Unit  price per quantity]]-Greenleaf[[#This Row],[ Unit cost per quantity]]</f>
        <v>80.099999999999994</v>
      </c>
    </row>
    <row r="959" spans="1:16" x14ac:dyDescent="0.3">
      <c r="A959" t="s">
        <v>2385</v>
      </c>
      <c r="B959" s="5">
        <v>45642</v>
      </c>
      <c r="C959" s="5" t="str">
        <f>TEXT(Greenleaf[[#This Row],[Order Date]],"MMM")</f>
        <v>Dec</v>
      </c>
      <c r="D959" s="5" t="str">
        <f>TEXT(Greenleaf[[#This Row],[Order Date]],"YYYY")</f>
        <v>2024</v>
      </c>
      <c r="E959" t="s">
        <v>2464</v>
      </c>
      <c r="F959" s="7" t="s">
        <v>1012</v>
      </c>
      <c r="G959" s="9">
        <v>7</v>
      </c>
      <c r="H959" s="11">
        <v>40</v>
      </c>
      <c r="I959" s="13">
        <v>14.44</v>
      </c>
      <c r="J959" t="s">
        <v>1048</v>
      </c>
      <c r="K959" t="s">
        <v>2526</v>
      </c>
      <c r="L959" s="7" t="s">
        <v>1414</v>
      </c>
      <c r="M959" s="7" t="s">
        <v>1420</v>
      </c>
      <c r="N959" s="14">
        <f>Greenleaf[[#This Row],[Unit Price]]*Greenleaf[[#This Row],[Quantity Sold]]</f>
        <v>280</v>
      </c>
      <c r="O959" s="13">
        <f>Greenleaf[[#This Row],[Unit Cost]]*Greenleaf[[#This Row],[Quantity Sold]]</f>
        <v>101.08</v>
      </c>
      <c r="P959" s="13">
        <f>Greenleaf[[#This Row],[ Unit  price per quantity]]-Greenleaf[[#This Row],[ Unit cost per quantity]]</f>
        <v>178.92000000000002</v>
      </c>
    </row>
    <row r="960" spans="1:16" x14ac:dyDescent="0.3">
      <c r="A960" t="s">
        <v>2386</v>
      </c>
      <c r="B960" s="5">
        <v>45642</v>
      </c>
      <c r="C960" s="5" t="str">
        <f>TEXT(Greenleaf[[#This Row],[Order Date]],"MMM")</f>
        <v>Dec</v>
      </c>
      <c r="D960" s="5" t="str">
        <f>TEXT(Greenleaf[[#This Row],[Order Date]],"YYYY")</f>
        <v>2024</v>
      </c>
      <c r="E960" t="s">
        <v>2464</v>
      </c>
      <c r="F960" s="7" t="s">
        <v>1012</v>
      </c>
      <c r="G960" s="9">
        <v>8</v>
      </c>
      <c r="H960" s="11">
        <v>40</v>
      </c>
      <c r="I960" s="13">
        <v>9.3699999999999992</v>
      </c>
      <c r="J960" t="s">
        <v>1077</v>
      </c>
      <c r="K960" t="s">
        <v>2538</v>
      </c>
      <c r="L960" s="7" t="s">
        <v>1414</v>
      </c>
      <c r="M960" s="7" t="s">
        <v>1420</v>
      </c>
      <c r="N960" s="14">
        <f>Greenleaf[[#This Row],[Unit Price]]*Greenleaf[[#This Row],[Quantity Sold]]</f>
        <v>320</v>
      </c>
      <c r="O960" s="13">
        <f>Greenleaf[[#This Row],[Unit Cost]]*Greenleaf[[#This Row],[Quantity Sold]]</f>
        <v>74.959999999999994</v>
      </c>
      <c r="P960" s="13">
        <f>Greenleaf[[#This Row],[ Unit  price per quantity]]-Greenleaf[[#This Row],[ Unit cost per quantity]]</f>
        <v>245.04000000000002</v>
      </c>
    </row>
    <row r="961" spans="1:16" x14ac:dyDescent="0.3">
      <c r="A961" t="s">
        <v>2387</v>
      </c>
      <c r="B961" s="5">
        <v>45642</v>
      </c>
      <c r="C961" s="5" t="str">
        <f>TEXT(Greenleaf[[#This Row],[Order Date]],"MMM")</f>
        <v>Dec</v>
      </c>
      <c r="D961" s="5" t="str">
        <f>TEXT(Greenleaf[[#This Row],[Order Date]],"YYYY")</f>
        <v>2024</v>
      </c>
      <c r="E961" t="s">
        <v>2461</v>
      </c>
      <c r="F961" s="7" t="s">
        <v>1011</v>
      </c>
      <c r="G961" s="9">
        <v>8</v>
      </c>
      <c r="H961" s="11">
        <v>12</v>
      </c>
      <c r="I961" s="13">
        <v>2.73</v>
      </c>
      <c r="J961" t="s">
        <v>1101</v>
      </c>
      <c r="K961" t="s">
        <v>2559</v>
      </c>
      <c r="L961" s="7" t="s">
        <v>1416</v>
      </c>
      <c r="M961" s="7" t="s">
        <v>1418</v>
      </c>
      <c r="N961" s="14">
        <f>Greenleaf[[#This Row],[Unit Price]]*Greenleaf[[#This Row],[Quantity Sold]]</f>
        <v>96</v>
      </c>
      <c r="O961" s="13">
        <f>Greenleaf[[#This Row],[Unit Cost]]*Greenleaf[[#This Row],[Quantity Sold]]</f>
        <v>21.84</v>
      </c>
      <c r="P961" s="13">
        <f>Greenleaf[[#This Row],[ Unit  price per quantity]]-Greenleaf[[#This Row],[ Unit cost per quantity]]</f>
        <v>74.16</v>
      </c>
    </row>
    <row r="962" spans="1:16" x14ac:dyDescent="0.3">
      <c r="A962" t="s">
        <v>2388</v>
      </c>
      <c r="B962" s="5">
        <v>45643</v>
      </c>
      <c r="C962" s="5" t="str">
        <f>TEXT(Greenleaf[[#This Row],[Order Date]],"MMM")</f>
        <v>Dec</v>
      </c>
      <c r="D962" s="5" t="str">
        <f>TEXT(Greenleaf[[#This Row],[Order Date]],"YYYY")</f>
        <v>2024</v>
      </c>
      <c r="E962" t="s">
        <v>2463</v>
      </c>
      <c r="F962" s="7" t="s">
        <v>1014</v>
      </c>
      <c r="G962" s="9">
        <v>5</v>
      </c>
      <c r="H962" s="11">
        <v>15</v>
      </c>
      <c r="I962" s="13">
        <v>5.13</v>
      </c>
      <c r="J962" t="s">
        <v>1145</v>
      </c>
      <c r="K962" t="s">
        <v>2581</v>
      </c>
      <c r="L962" s="7" t="s">
        <v>1414</v>
      </c>
      <c r="M962" s="7" t="s">
        <v>1424</v>
      </c>
      <c r="N962" s="14">
        <f>Greenleaf[[#This Row],[Unit Price]]*Greenleaf[[#This Row],[Quantity Sold]]</f>
        <v>75</v>
      </c>
      <c r="O962" s="13">
        <f>Greenleaf[[#This Row],[Unit Cost]]*Greenleaf[[#This Row],[Quantity Sold]]</f>
        <v>25.65</v>
      </c>
      <c r="P962" s="13">
        <f>Greenleaf[[#This Row],[ Unit  price per quantity]]-Greenleaf[[#This Row],[ Unit cost per quantity]]</f>
        <v>49.35</v>
      </c>
    </row>
    <row r="963" spans="1:16" x14ac:dyDescent="0.3">
      <c r="A963" t="s">
        <v>2389</v>
      </c>
      <c r="B963" s="5">
        <v>45643</v>
      </c>
      <c r="C963" s="5" t="str">
        <f>TEXT(Greenleaf[[#This Row],[Order Date]],"MMM")</f>
        <v>Dec</v>
      </c>
      <c r="D963" s="5" t="str">
        <f>TEXT(Greenleaf[[#This Row],[Order Date]],"YYYY")</f>
        <v>2024</v>
      </c>
      <c r="E963" t="s">
        <v>2460</v>
      </c>
      <c r="F963" s="7" t="s">
        <v>1015</v>
      </c>
      <c r="G963" s="9">
        <v>3</v>
      </c>
      <c r="H963" s="11">
        <v>10</v>
      </c>
      <c r="I963" s="13">
        <v>2.86</v>
      </c>
      <c r="J963" t="s">
        <v>1097</v>
      </c>
      <c r="K963" t="s">
        <v>2557</v>
      </c>
      <c r="L963" s="7" t="s">
        <v>1414</v>
      </c>
      <c r="M963" s="7" t="s">
        <v>1423</v>
      </c>
      <c r="N963" s="14">
        <f>Greenleaf[[#This Row],[Unit Price]]*Greenleaf[[#This Row],[Quantity Sold]]</f>
        <v>30</v>
      </c>
      <c r="O963" s="13">
        <f>Greenleaf[[#This Row],[Unit Cost]]*Greenleaf[[#This Row],[Quantity Sold]]</f>
        <v>8.58</v>
      </c>
      <c r="P963" s="13">
        <f>Greenleaf[[#This Row],[ Unit  price per quantity]]-Greenleaf[[#This Row],[ Unit cost per quantity]]</f>
        <v>21.42</v>
      </c>
    </row>
    <row r="964" spans="1:16" x14ac:dyDescent="0.3">
      <c r="A964" t="s">
        <v>2390</v>
      </c>
      <c r="B964" s="5">
        <v>45643</v>
      </c>
      <c r="C964" s="5" t="str">
        <f>TEXT(Greenleaf[[#This Row],[Order Date]],"MMM")</f>
        <v>Dec</v>
      </c>
      <c r="D964" s="5" t="str">
        <f>TEXT(Greenleaf[[#This Row],[Order Date]],"YYYY")</f>
        <v>2024</v>
      </c>
      <c r="E964" t="s">
        <v>2463</v>
      </c>
      <c r="F964" s="7" t="s">
        <v>1014</v>
      </c>
      <c r="G964" s="9">
        <v>10</v>
      </c>
      <c r="H964" s="11">
        <v>15</v>
      </c>
      <c r="I964" s="13">
        <v>5.18</v>
      </c>
      <c r="J964" t="s">
        <v>1040</v>
      </c>
      <c r="K964" t="s">
        <v>2510</v>
      </c>
      <c r="L964" s="7" t="s">
        <v>1414</v>
      </c>
      <c r="M964" s="7" t="s">
        <v>1418</v>
      </c>
      <c r="N964" s="14">
        <f>Greenleaf[[#This Row],[Unit Price]]*Greenleaf[[#This Row],[Quantity Sold]]</f>
        <v>150</v>
      </c>
      <c r="O964" s="13">
        <f>Greenleaf[[#This Row],[Unit Cost]]*Greenleaf[[#This Row],[Quantity Sold]]</f>
        <v>51.8</v>
      </c>
      <c r="P964" s="13">
        <f>Greenleaf[[#This Row],[ Unit  price per quantity]]-Greenleaf[[#This Row],[ Unit cost per quantity]]</f>
        <v>98.2</v>
      </c>
    </row>
    <row r="965" spans="1:16" x14ac:dyDescent="0.3">
      <c r="A965" t="s">
        <v>2391</v>
      </c>
      <c r="B965" s="5">
        <v>45643</v>
      </c>
      <c r="C965" s="5" t="str">
        <f>TEXT(Greenleaf[[#This Row],[Order Date]],"MMM")</f>
        <v>Dec</v>
      </c>
      <c r="D965" s="5" t="str">
        <f>TEXT(Greenleaf[[#This Row],[Order Date]],"YYYY")</f>
        <v>2024</v>
      </c>
      <c r="E965" t="s">
        <v>2462</v>
      </c>
      <c r="F965" s="7" t="s">
        <v>1013</v>
      </c>
      <c r="G965" s="9">
        <v>7</v>
      </c>
      <c r="H965" s="11">
        <v>25</v>
      </c>
      <c r="I965" s="13">
        <v>9.41</v>
      </c>
      <c r="J965" t="s">
        <v>1208</v>
      </c>
      <c r="K965" t="s">
        <v>2486</v>
      </c>
      <c r="L965" s="7" t="s">
        <v>1414</v>
      </c>
      <c r="M965" s="7" t="s">
        <v>1418</v>
      </c>
      <c r="N965" s="14">
        <f>Greenleaf[[#This Row],[Unit Price]]*Greenleaf[[#This Row],[Quantity Sold]]</f>
        <v>175</v>
      </c>
      <c r="O965" s="13">
        <f>Greenleaf[[#This Row],[Unit Cost]]*Greenleaf[[#This Row],[Quantity Sold]]</f>
        <v>65.87</v>
      </c>
      <c r="P965" s="13">
        <f>Greenleaf[[#This Row],[ Unit  price per quantity]]-Greenleaf[[#This Row],[ Unit cost per quantity]]</f>
        <v>109.13</v>
      </c>
    </row>
    <row r="966" spans="1:16" x14ac:dyDescent="0.3">
      <c r="A966" t="s">
        <v>2392</v>
      </c>
      <c r="B966" s="5">
        <v>45644</v>
      </c>
      <c r="C966" s="5" t="str">
        <f>TEXT(Greenleaf[[#This Row],[Order Date]],"MMM")</f>
        <v>Dec</v>
      </c>
      <c r="D966" s="5" t="str">
        <f>TEXT(Greenleaf[[#This Row],[Order Date]],"YYYY")</f>
        <v>2024</v>
      </c>
      <c r="E966" t="s">
        <v>2464</v>
      </c>
      <c r="F966" s="7" t="s">
        <v>1012</v>
      </c>
      <c r="G966" s="9">
        <v>3</v>
      </c>
      <c r="H966" s="11">
        <v>40</v>
      </c>
      <c r="I966" s="13">
        <v>12.72</v>
      </c>
      <c r="J966" t="s">
        <v>1046</v>
      </c>
      <c r="K966" t="s">
        <v>2500</v>
      </c>
      <c r="L966" s="7" t="s">
        <v>1416</v>
      </c>
      <c r="M966" s="7" t="s">
        <v>1423</v>
      </c>
      <c r="N966" s="14">
        <f>Greenleaf[[#This Row],[Unit Price]]*Greenleaf[[#This Row],[Quantity Sold]]</f>
        <v>120</v>
      </c>
      <c r="O966" s="13">
        <f>Greenleaf[[#This Row],[Unit Cost]]*Greenleaf[[#This Row],[Quantity Sold]]</f>
        <v>38.160000000000004</v>
      </c>
      <c r="P966" s="13">
        <f>Greenleaf[[#This Row],[ Unit  price per quantity]]-Greenleaf[[#This Row],[ Unit cost per quantity]]</f>
        <v>81.84</v>
      </c>
    </row>
    <row r="967" spans="1:16" x14ac:dyDescent="0.3">
      <c r="A967" t="s">
        <v>2393</v>
      </c>
      <c r="B967" s="5">
        <v>45644</v>
      </c>
      <c r="C967" s="5" t="str">
        <f>TEXT(Greenleaf[[#This Row],[Order Date]],"MMM")</f>
        <v>Dec</v>
      </c>
      <c r="D967" s="5" t="str">
        <f>TEXT(Greenleaf[[#This Row],[Order Date]],"YYYY")</f>
        <v>2024</v>
      </c>
      <c r="E967" t="s">
        <v>2462</v>
      </c>
      <c r="F967" s="7" t="s">
        <v>1013</v>
      </c>
      <c r="G967" s="9">
        <v>2</v>
      </c>
      <c r="H967" s="11">
        <v>25</v>
      </c>
      <c r="I967" s="13">
        <v>7.31</v>
      </c>
      <c r="J967" t="s">
        <v>1024</v>
      </c>
      <c r="K967" t="s">
        <v>2518</v>
      </c>
      <c r="L967" s="7" t="s">
        <v>1416</v>
      </c>
      <c r="M967" s="7" t="s">
        <v>1426</v>
      </c>
      <c r="N967" s="14">
        <f>Greenleaf[[#This Row],[Unit Price]]*Greenleaf[[#This Row],[Quantity Sold]]</f>
        <v>50</v>
      </c>
      <c r="O967" s="13">
        <f>Greenleaf[[#This Row],[Unit Cost]]*Greenleaf[[#This Row],[Quantity Sold]]</f>
        <v>14.62</v>
      </c>
      <c r="P967" s="13">
        <f>Greenleaf[[#This Row],[ Unit  price per quantity]]-Greenleaf[[#This Row],[ Unit cost per quantity]]</f>
        <v>35.380000000000003</v>
      </c>
    </row>
    <row r="968" spans="1:16" x14ac:dyDescent="0.3">
      <c r="A968" t="s">
        <v>2394</v>
      </c>
      <c r="B968" s="5">
        <v>45644</v>
      </c>
      <c r="C968" s="5" t="str">
        <f>TEXT(Greenleaf[[#This Row],[Order Date]],"MMM")</f>
        <v>Dec</v>
      </c>
      <c r="D968" s="5" t="str">
        <f>TEXT(Greenleaf[[#This Row],[Order Date]],"YYYY")</f>
        <v>2024</v>
      </c>
      <c r="E968" t="s">
        <v>2460</v>
      </c>
      <c r="F968" s="7" t="s">
        <v>1015</v>
      </c>
      <c r="G968" s="9">
        <v>2</v>
      </c>
      <c r="H968" s="11">
        <v>10</v>
      </c>
      <c r="I968" s="13">
        <v>3.87</v>
      </c>
      <c r="J968" t="s">
        <v>1098</v>
      </c>
      <c r="K968" t="s">
        <v>2492</v>
      </c>
      <c r="L968" s="7" t="s">
        <v>1414</v>
      </c>
      <c r="M968" s="7" t="s">
        <v>1418</v>
      </c>
      <c r="N968" s="14">
        <f>Greenleaf[[#This Row],[Unit Price]]*Greenleaf[[#This Row],[Quantity Sold]]</f>
        <v>20</v>
      </c>
      <c r="O968" s="13">
        <f>Greenleaf[[#This Row],[Unit Cost]]*Greenleaf[[#This Row],[Quantity Sold]]</f>
        <v>7.74</v>
      </c>
      <c r="P968" s="13">
        <f>Greenleaf[[#This Row],[ Unit  price per quantity]]-Greenleaf[[#This Row],[ Unit cost per quantity]]</f>
        <v>12.26</v>
      </c>
    </row>
    <row r="969" spans="1:16" x14ac:dyDescent="0.3">
      <c r="A969" t="s">
        <v>2395</v>
      </c>
      <c r="B969" s="5">
        <v>45644</v>
      </c>
      <c r="C969" s="5" t="str">
        <f>TEXT(Greenleaf[[#This Row],[Order Date]],"MMM")</f>
        <v>Dec</v>
      </c>
      <c r="D969" s="5" t="str">
        <f>TEXT(Greenleaf[[#This Row],[Order Date]],"YYYY")</f>
        <v>2024</v>
      </c>
      <c r="E969" t="s">
        <v>2462</v>
      </c>
      <c r="F969" s="7" t="s">
        <v>1013</v>
      </c>
      <c r="G969" s="9">
        <v>3</v>
      </c>
      <c r="H969" s="11">
        <v>25</v>
      </c>
      <c r="I969" s="13">
        <v>8.4600000000000009</v>
      </c>
      <c r="J969" t="s">
        <v>1161</v>
      </c>
      <c r="K969" t="s">
        <v>2515</v>
      </c>
      <c r="L969" s="7" t="s">
        <v>1414</v>
      </c>
      <c r="M969" s="7" t="s">
        <v>1419</v>
      </c>
      <c r="N969" s="14">
        <f>Greenleaf[[#This Row],[Unit Price]]*Greenleaf[[#This Row],[Quantity Sold]]</f>
        <v>75</v>
      </c>
      <c r="O969" s="13">
        <f>Greenleaf[[#This Row],[Unit Cost]]*Greenleaf[[#This Row],[Quantity Sold]]</f>
        <v>25.380000000000003</v>
      </c>
      <c r="P969" s="13">
        <f>Greenleaf[[#This Row],[ Unit  price per quantity]]-Greenleaf[[#This Row],[ Unit cost per quantity]]</f>
        <v>49.62</v>
      </c>
    </row>
    <row r="970" spans="1:16" x14ac:dyDescent="0.3">
      <c r="A970" t="s">
        <v>2396</v>
      </c>
      <c r="B970" s="5">
        <v>45645</v>
      </c>
      <c r="C970" s="5" t="str">
        <f>TEXT(Greenleaf[[#This Row],[Order Date]],"MMM")</f>
        <v>Dec</v>
      </c>
      <c r="D970" s="5" t="str">
        <f>TEXT(Greenleaf[[#This Row],[Order Date]],"YYYY")</f>
        <v>2024</v>
      </c>
      <c r="E970" t="s">
        <v>2463</v>
      </c>
      <c r="F970" s="7" t="s">
        <v>1014</v>
      </c>
      <c r="G970" s="9">
        <v>8</v>
      </c>
      <c r="H970" s="11">
        <v>15</v>
      </c>
      <c r="I970" s="13">
        <v>4.0199999999999996</v>
      </c>
      <c r="J970" t="s">
        <v>1119</v>
      </c>
      <c r="K970" t="s">
        <v>2542</v>
      </c>
      <c r="L970" s="7" t="s">
        <v>1414</v>
      </c>
      <c r="M970" s="7" t="s">
        <v>1418</v>
      </c>
      <c r="N970" s="14">
        <f>Greenleaf[[#This Row],[Unit Price]]*Greenleaf[[#This Row],[Quantity Sold]]</f>
        <v>120</v>
      </c>
      <c r="O970" s="13">
        <f>Greenleaf[[#This Row],[Unit Cost]]*Greenleaf[[#This Row],[Quantity Sold]]</f>
        <v>32.159999999999997</v>
      </c>
      <c r="P970" s="13">
        <f>Greenleaf[[#This Row],[ Unit  price per quantity]]-Greenleaf[[#This Row],[ Unit cost per quantity]]</f>
        <v>87.84</v>
      </c>
    </row>
    <row r="971" spans="1:16" x14ac:dyDescent="0.3">
      <c r="A971" t="s">
        <v>2397</v>
      </c>
      <c r="B971" s="5">
        <v>45645</v>
      </c>
      <c r="C971" s="5" t="str">
        <f>TEXT(Greenleaf[[#This Row],[Order Date]],"MMM")</f>
        <v>Dec</v>
      </c>
      <c r="D971" s="5" t="str">
        <f>TEXT(Greenleaf[[#This Row],[Order Date]],"YYYY")</f>
        <v>2024</v>
      </c>
      <c r="E971" t="s">
        <v>2464</v>
      </c>
      <c r="F971" s="7" t="s">
        <v>1012</v>
      </c>
      <c r="G971" s="9">
        <v>6</v>
      </c>
      <c r="H971" s="11">
        <v>40</v>
      </c>
      <c r="I971" s="13">
        <v>8.58</v>
      </c>
      <c r="J971" t="s">
        <v>1018</v>
      </c>
      <c r="K971" t="s">
        <v>2593</v>
      </c>
      <c r="L971" s="7" t="s">
        <v>1416</v>
      </c>
      <c r="M971" s="7" t="s">
        <v>1423</v>
      </c>
      <c r="N971" s="14">
        <f>Greenleaf[[#This Row],[Unit Price]]*Greenleaf[[#This Row],[Quantity Sold]]</f>
        <v>240</v>
      </c>
      <c r="O971" s="13">
        <f>Greenleaf[[#This Row],[Unit Cost]]*Greenleaf[[#This Row],[Quantity Sold]]</f>
        <v>51.480000000000004</v>
      </c>
      <c r="P971" s="13">
        <f>Greenleaf[[#This Row],[ Unit  price per quantity]]-Greenleaf[[#This Row],[ Unit cost per quantity]]</f>
        <v>188.51999999999998</v>
      </c>
    </row>
    <row r="972" spans="1:16" x14ac:dyDescent="0.3">
      <c r="A972" t="s">
        <v>2398</v>
      </c>
      <c r="B972" s="5">
        <v>45645</v>
      </c>
      <c r="C972" s="5" t="str">
        <f>TEXT(Greenleaf[[#This Row],[Order Date]],"MMM")</f>
        <v>Dec</v>
      </c>
      <c r="D972" s="5" t="str">
        <f>TEXT(Greenleaf[[#This Row],[Order Date]],"YYYY")</f>
        <v>2024</v>
      </c>
      <c r="E972" t="s">
        <v>2461</v>
      </c>
      <c r="F972" s="7" t="s">
        <v>1011</v>
      </c>
      <c r="G972" s="9">
        <v>10</v>
      </c>
      <c r="H972" s="11">
        <v>12</v>
      </c>
      <c r="I972" s="13">
        <v>2.78</v>
      </c>
      <c r="J972" t="s">
        <v>1079</v>
      </c>
      <c r="K972" t="s">
        <v>2525</v>
      </c>
      <c r="L972" s="7" t="s">
        <v>1414</v>
      </c>
      <c r="M972" s="7" t="s">
        <v>1421</v>
      </c>
      <c r="N972" s="14">
        <f>Greenleaf[[#This Row],[Unit Price]]*Greenleaf[[#This Row],[Quantity Sold]]</f>
        <v>120</v>
      </c>
      <c r="O972" s="13">
        <f>Greenleaf[[#This Row],[Unit Cost]]*Greenleaf[[#This Row],[Quantity Sold]]</f>
        <v>27.799999999999997</v>
      </c>
      <c r="P972" s="13">
        <f>Greenleaf[[#This Row],[ Unit  price per quantity]]-Greenleaf[[#This Row],[ Unit cost per quantity]]</f>
        <v>92.2</v>
      </c>
    </row>
    <row r="973" spans="1:16" x14ac:dyDescent="0.3">
      <c r="A973" t="s">
        <v>2399</v>
      </c>
      <c r="B973" s="5">
        <v>45646</v>
      </c>
      <c r="C973" s="5" t="str">
        <f>TEXT(Greenleaf[[#This Row],[Order Date]],"MMM")</f>
        <v>Dec</v>
      </c>
      <c r="D973" s="5" t="str">
        <f>TEXT(Greenleaf[[#This Row],[Order Date]],"YYYY")</f>
        <v>2024</v>
      </c>
      <c r="E973" t="s">
        <v>2464</v>
      </c>
      <c r="F973" s="7" t="s">
        <v>1012</v>
      </c>
      <c r="G973" s="9">
        <v>5</v>
      </c>
      <c r="H973" s="11">
        <v>40</v>
      </c>
      <c r="I973" s="13">
        <v>14.51</v>
      </c>
      <c r="J973" t="s">
        <v>1200</v>
      </c>
      <c r="K973" t="s">
        <v>2559</v>
      </c>
      <c r="L973" s="7" t="s">
        <v>1414</v>
      </c>
      <c r="M973" s="7" t="s">
        <v>1418</v>
      </c>
      <c r="N973" s="14">
        <f>Greenleaf[[#This Row],[Unit Price]]*Greenleaf[[#This Row],[Quantity Sold]]</f>
        <v>200</v>
      </c>
      <c r="O973" s="13">
        <f>Greenleaf[[#This Row],[Unit Cost]]*Greenleaf[[#This Row],[Quantity Sold]]</f>
        <v>72.55</v>
      </c>
      <c r="P973" s="13">
        <f>Greenleaf[[#This Row],[ Unit  price per quantity]]-Greenleaf[[#This Row],[ Unit cost per quantity]]</f>
        <v>127.45</v>
      </c>
    </row>
    <row r="974" spans="1:16" x14ac:dyDescent="0.3">
      <c r="A974" t="s">
        <v>2400</v>
      </c>
      <c r="B974" s="5">
        <v>45646</v>
      </c>
      <c r="C974" s="5" t="str">
        <f>TEXT(Greenleaf[[#This Row],[Order Date]],"MMM")</f>
        <v>Dec</v>
      </c>
      <c r="D974" s="5" t="str">
        <f>TEXT(Greenleaf[[#This Row],[Order Date]],"YYYY")</f>
        <v>2024</v>
      </c>
      <c r="E974" t="s">
        <v>2460</v>
      </c>
      <c r="F974" s="7" t="s">
        <v>1015</v>
      </c>
      <c r="G974" s="9">
        <v>9</v>
      </c>
      <c r="H974" s="11">
        <v>10</v>
      </c>
      <c r="I974" s="13">
        <v>3.78</v>
      </c>
      <c r="J974" t="s">
        <v>1085</v>
      </c>
      <c r="K974" t="s">
        <v>2572</v>
      </c>
      <c r="L974" s="7" t="s">
        <v>1417</v>
      </c>
      <c r="M974" s="7" t="s">
        <v>1420</v>
      </c>
      <c r="N974" s="14">
        <f>Greenleaf[[#This Row],[Unit Price]]*Greenleaf[[#This Row],[Quantity Sold]]</f>
        <v>90</v>
      </c>
      <c r="O974" s="13">
        <f>Greenleaf[[#This Row],[Unit Cost]]*Greenleaf[[#This Row],[Quantity Sold]]</f>
        <v>34.019999999999996</v>
      </c>
      <c r="P974" s="13">
        <f>Greenleaf[[#This Row],[ Unit  price per quantity]]-Greenleaf[[#This Row],[ Unit cost per quantity]]</f>
        <v>55.980000000000004</v>
      </c>
    </row>
    <row r="975" spans="1:16" x14ac:dyDescent="0.3">
      <c r="A975" t="s">
        <v>2401</v>
      </c>
      <c r="B975" s="5">
        <v>45646</v>
      </c>
      <c r="C975" s="5" t="str">
        <f>TEXT(Greenleaf[[#This Row],[Order Date]],"MMM")</f>
        <v>Dec</v>
      </c>
      <c r="D975" s="5" t="str">
        <f>TEXT(Greenleaf[[#This Row],[Order Date]],"YYYY")</f>
        <v>2024</v>
      </c>
      <c r="E975" t="s">
        <v>2462</v>
      </c>
      <c r="F975" s="7" t="s">
        <v>1013</v>
      </c>
      <c r="G975" s="9">
        <v>2</v>
      </c>
      <c r="H975" s="11">
        <v>25</v>
      </c>
      <c r="I975" s="13">
        <v>9.3000000000000007</v>
      </c>
      <c r="J975" t="s">
        <v>1019</v>
      </c>
      <c r="K975" t="s">
        <v>2550</v>
      </c>
      <c r="L975" s="7" t="s">
        <v>1415</v>
      </c>
      <c r="M975" s="7" t="s">
        <v>1420</v>
      </c>
      <c r="N975" s="14">
        <f>Greenleaf[[#This Row],[Unit Price]]*Greenleaf[[#This Row],[Quantity Sold]]</f>
        <v>50</v>
      </c>
      <c r="O975" s="13">
        <f>Greenleaf[[#This Row],[Unit Cost]]*Greenleaf[[#This Row],[Quantity Sold]]</f>
        <v>18.600000000000001</v>
      </c>
      <c r="P975" s="13">
        <f>Greenleaf[[#This Row],[ Unit  price per quantity]]-Greenleaf[[#This Row],[ Unit cost per quantity]]</f>
        <v>31.4</v>
      </c>
    </row>
    <row r="976" spans="1:16" x14ac:dyDescent="0.3">
      <c r="A976" t="s">
        <v>2402</v>
      </c>
      <c r="B976" s="5">
        <v>45647</v>
      </c>
      <c r="C976" s="5" t="str">
        <f>TEXT(Greenleaf[[#This Row],[Order Date]],"MMM")</f>
        <v>Dec</v>
      </c>
      <c r="D976" s="5" t="str">
        <f>TEXT(Greenleaf[[#This Row],[Order Date]],"YYYY")</f>
        <v>2024</v>
      </c>
      <c r="E976" t="s">
        <v>2463</v>
      </c>
      <c r="F976" s="7" t="s">
        <v>1014</v>
      </c>
      <c r="G976" s="9">
        <v>9</v>
      </c>
      <c r="H976" s="11">
        <v>15</v>
      </c>
      <c r="I976" s="13">
        <v>4.68</v>
      </c>
      <c r="J976" t="s">
        <v>1069</v>
      </c>
      <c r="K976" t="s">
        <v>2471</v>
      </c>
      <c r="L976" s="7" t="s">
        <v>1415</v>
      </c>
      <c r="M976" s="7" t="s">
        <v>1419</v>
      </c>
      <c r="N976" s="14">
        <f>Greenleaf[[#This Row],[Unit Price]]*Greenleaf[[#This Row],[Quantity Sold]]</f>
        <v>135</v>
      </c>
      <c r="O976" s="13">
        <f>Greenleaf[[#This Row],[Unit Cost]]*Greenleaf[[#This Row],[Quantity Sold]]</f>
        <v>42.12</v>
      </c>
      <c r="P976" s="13">
        <f>Greenleaf[[#This Row],[ Unit  price per quantity]]-Greenleaf[[#This Row],[ Unit cost per quantity]]</f>
        <v>92.88</v>
      </c>
    </row>
    <row r="977" spans="1:16" x14ac:dyDescent="0.3">
      <c r="A977" t="s">
        <v>2403</v>
      </c>
      <c r="B977" s="5">
        <v>45647</v>
      </c>
      <c r="C977" s="5" t="str">
        <f>TEXT(Greenleaf[[#This Row],[Order Date]],"MMM")</f>
        <v>Dec</v>
      </c>
      <c r="D977" s="5" t="str">
        <f>TEXT(Greenleaf[[#This Row],[Order Date]],"YYYY")</f>
        <v>2024</v>
      </c>
      <c r="E977" t="s">
        <v>2464</v>
      </c>
      <c r="F977" s="7" t="s">
        <v>1012</v>
      </c>
      <c r="G977" s="9">
        <v>8</v>
      </c>
      <c r="H977" s="11">
        <v>40</v>
      </c>
      <c r="I977" s="13">
        <v>15.62</v>
      </c>
      <c r="J977" t="s">
        <v>1126</v>
      </c>
      <c r="K977" t="s">
        <v>2499</v>
      </c>
      <c r="L977" s="7" t="s">
        <v>1414</v>
      </c>
      <c r="M977" s="7" t="s">
        <v>1422</v>
      </c>
      <c r="N977" s="14">
        <f>Greenleaf[[#This Row],[Unit Price]]*Greenleaf[[#This Row],[Quantity Sold]]</f>
        <v>320</v>
      </c>
      <c r="O977" s="13">
        <f>Greenleaf[[#This Row],[Unit Cost]]*Greenleaf[[#This Row],[Quantity Sold]]</f>
        <v>124.96</v>
      </c>
      <c r="P977" s="13">
        <f>Greenleaf[[#This Row],[ Unit  price per quantity]]-Greenleaf[[#This Row],[ Unit cost per quantity]]</f>
        <v>195.04000000000002</v>
      </c>
    </row>
    <row r="978" spans="1:16" x14ac:dyDescent="0.3">
      <c r="A978" t="s">
        <v>2404</v>
      </c>
      <c r="B978" s="5">
        <v>45647</v>
      </c>
      <c r="C978" s="5" t="str">
        <f>TEXT(Greenleaf[[#This Row],[Order Date]],"MMM")</f>
        <v>Dec</v>
      </c>
      <c r="D978" s="5" t="str">
        <f>TEXT(Greenleaf[[#This Row],[Order Date]],"YYYY")</f>
        <v>2024</v>
      </c>
      <c r="E978" t="s">
        <v>2460</v>
      </c>
      <c r="F978" s="7" t="s">
        <v>1015</v>
      </c>
      <c r="G978" s="9">
        <v>5</v>
      </c>
      <c r="H978" s="11">
        <v>10</v>
      </c>
      <c r="I978" s="13">
        <v>3.28</v>
      </c>
      <c r="J978" t="s">
        <v>1049</v>
      </c>
      <c r="K978" t="s">
        <v>2546</v>
      </c>
      <c r="L978" s="7" t="s">
        <v>1414</v>
      </c>
      <c r="M978" s="7" t="s">
        <v>1419</v>
      </c>
      <c r="N978" s="14">
        <f>Greenleaf[[#This Row],[Unit Price]]*Greenleaf[[#This Row],[Quantity Sold]]</f>
        <v>50</v>
      </c>
      <c r="O978" s="13">
        <f>Greenleaf[[#This Row],[Unit Cost]]*Greenleaf[[#This Row],[Quantity Sold]]</f>
        <v>16.399999999999999</v>
      </c>
      <c r="P978" s="13">
        <f>Greenleaf[[#This Row],[ Unit  price per quantity]]-Greenleaf[[#This Row],[ Unit cost per quantity]]</f>
        <v>33.6</v>
      </c>
    </row>
    <row r="979" spans="1:16" x14ac:dyDescent="0.3">
      <c r="A979" t="s">
        <v>2405</v>
      </c>
      <c r="B979" s="5">
        <v>45647</v>
      </c>
      <c r="C979" s="5" t="str">
        <f>TEXT(Greenleaf[[#This Row],[Order Date]],"MMM")</f>
        <v>Dec</v>
      </c>
      <c r="D979" s="5" t="str">
        <f>TEXT(Greenleaf[[#This Row],[Order Date]],"YYYY")</f>
        <v>2024</v>
      </c>
      <c r="E979" t="s">
        <v>2460</v>
      </c>
      <c r="F979" s="7" t="s">
        <v>1015</v>
      </c>
      <c r="G979" s="9">
        <v>3</v>
      </c>
      <c r="H979" s="11">
        <v>10</v>
      </c>
      <c r="I979" s="13">
        <v>3.25</v>
      </c>
      <c r="J979" t="s">
        <v>1183</v>
      </c>
      <c r="K979" t="s">
        <v>2501</v>
      </c>
      <c r="L979" s="7" t="s">
        <v>1414</v>
      </c>
      <c r="M979" s="7" t="s">
        <v>1424</v>
      </c>
      <c r="N979" s="14">
        <f>Greenleaf[[#This Row],[Unit Price]]*Greenleaf[[#This Row],[Quantity Sold]]</f>
        <v>30</v>
      </c>
      <c r="O979" s="13">
        <f>Greenleaf[[#This Row],[Unit Cost]]*Greenleaf[[#This Row],[Quantity Sold]]</f>
        <v>9.75</v>
      </c>
      <c r="P979" s="13">
        <f>Greenleaf[[#This Row],[ Unit  price per quantity]]-Greenleaf[[#This Row],[ Unit cost per quantity]]</f>
        <v>20.25</v>
      </c>
    </row>
    <row r="980" spans="1:16" x14ac:dyDescent="0.3">
      <c r="A980" t="s">
        <v>2406</v>
      </c>
      <c r="B980" s="5">
        <v>45648</v>
      </c>
      <c r="C980" s="5" t="str">
        <f>TEXT(Greenleaf[[#This Row],[Order Date]],"MMM")</f>
        <v>Dec</v>
      </c>
      <c r="D980" s="5" t="str">
        <f>TEXT(Greenleaf[[#This Row],[Order Date]],"YYYY")</f>
        <v>2024</v>
      </c>
      <c r="E980" t="s">
        <v>2463</v>
      </c>
      <c r="F980" s="7" t="s">
        <v>1014</v>
      </c>
      <c r="G980" s="9">
        <v>3</v>
      </c>
      <c r="H980" s="11">
        <v>15</v>
      </c>
      <c r="I980" s="13">
        <v>3.77</v>
      </c>
      <c r="J980" t="s">
        <v>1024</v>
      </c>
      <c r="K980" t="s">
        <v>2518</v>
      </c>
      <c r="L980" s="7" t="s">
        <v>1414</v>
      </c>
      <c r="M980" s="7" t="s">
        <v>1423</v>
      </c>
      <c r="N980" s="14">
        <f>Greenleaf[[#This Row],[Unit Price]]*Greenleaf[[#This Row],[Quantity Sold]]</f>
        <v>45</v>
      </c>
      <c r="O980" s="13">
        <f>Greenleaf[[#This Row],[Unit Cost]]*Greenleaf[[#This Row],[Quantity Sold]]</f>
        <v>11.31</v>
      </c>
      <c r="P980" s="13">
        <f>Greenleaf[[#This Row],[ Unit  price per quantity]]-Greenleaf[[#This Row],[ Unit cost per quantity]]</f>
        <v>33.69</v>
      </c>
    </row>
    <row r="981" spans="1:16" x14ac:dyDescent="0.3">
      <c r="A981" t="s">
        <v>2407</v>
      </c>
      <c r="B981" s="5">
        <v>45648</v>
      </c>
      <c r="C981" s="5" t="str">
        <f>TEXT(Greenleaf[[#This Row],[Order Date]],"MMM")</f>
        <v>Dec</v>
      </c>
      <c r="D981" s="5" t="str">
        <f>TEXT(Greenleaf[[#This Row],[Order Date]],"YYYY")</f>
        <v>2024</v>
      </c>
      <c r="E981" t="s">
        <v>2464</v>
      </c>
      <c r="F981" s="7" t="s">
        <v>1012</v>
      </c>
      <c r="G981" s="9">
        <v>1</v>
      </c>
      <c r="H981" s="11">
        <v>40</v>
      </c>
      <c r="I981" s="13">
        <v>14.45</v>
      </c>
      <c r="J981" t="s">
        <v>1178</v>
      </c>
      <c r="K981" t="s">
        <v>2595</v>
      </c>
      <c r="L981" s="7" t="s">
        <v>1416</v>
      </c>
      <c r="M981" s="7" t="s">
        <v>1424</v>
      </c>
      <c r="N981" s="14">
        <f>Greenleaf[[#This Row],[Unit Price]]*Greenleaf[[#This Row],[Quantity Sold]]</f>
        <v>40</v>
      </c>
      <c r="O981" s="13">
        <f>Greenleaf[[#This Row],[Unit Cost]]*Greenleaf[[#This Row],[Quantity Sold]]</f>
        <v>14.45</v>
      </c>
      <c r="P981" s="13">
        <f>Greenleaf[[#This Row],[ Unit  price per quantity]]-Greenleaf[[#This Row],[ Unit cost per quantity]]</f>
        <v>25.55</v>
      </c>
    </row>
    <row r="982" spans="1:16" x14ac:dyDescent="0.3">
      <c r="A982" t="s">
        <v>2408</v>
      </c>
      <c r="B982" s="5">
        <v>45648</v>
      </c>
      <c r="C982" s="5" t="str">
        <f>TEXT(Greenleaf[[#This Row],[Order Date]],"MMM")</f>
        <v>Dec</v>
      </c>
      <c r="D982" s="5" t="str">
        <f>TEXT(Greenleaf[[#This Row],[Order Date]],"YYYY")</f>
        <v>2024</v>
      </c>
      <c r="E982" t="s">
        <v>2461</v>
      </c>
      <c r="F982" s="7" t="s">
        <v>1011</v>
      </c>
      <c r="G982" s="9">
        <v>8</v>
      </c>
      <c r="H982" s="11">
        <v>12</v>
      </c>
      <c r="I982" s="13">
        <v>2.61</v>
      </c>
      <c r="J982" t="s">
        <v>1149</v>
      </c>
      <c r="K982" t="s">
        <v>2505</v>
      </c>
      <c r="L982" s="7" t="s">
        <v>1414</v>
      </c>
      <c r="M982" s="7" t="s">
        <v>1422</v>
      </c>
      <c r="N982" s="14">
        <f>Greenleaf[[#This Row],[Unit Price]]*Greenleaf[[#This Row],[Quantity Sold]]</f>
        <v>96</v>
      </c>
      <c r="O982" s="13">
        <f>Greenleaf[[#This Row],[Unit Cost]]*Greenleaf[[#This Row],[Quantity Sold]]</f>
        <v>20.88</v>
      </c>
      <c r="P982" s="13">
        <f>Greenleaf[[#This Row],[ Unit  price per quantity]]-Greenleaf[[#This Row],[ Unit cost per quantity]]</f>
        <v>75.12</v>
      </c>
    </row>
    <row r="983" spans="1:16" x14ac:dyDescent="0.3">
      <c r="A983" t="s">
        <v>2409</v>
      </c>
      <c r="B983" s="5">
        <v>45648</v>
      </c>
      <c r="C983" s="5" t="str">
        <f>TEXT(Greenleaf[[#This Row],[Order Date]],"MMM")</f>
        <v>Dec</v>
      </c>
      <c r="D983" s="5" t="str">
        <f>TEXT(Greenleaf[[#This Row],[Order Date]],"YYYY")</f>
        <v>2024</v>
      </c>
      <c r="E983" t="s">
        <v>2463</v>
      </c>
      <c r="F983" s="7" t="s">
        <v>1014</v>
      </c>
      <c r="G983" s="9">
        <v>4</v>
      </c>
      <c r="H983" s="11">
        <v>15</v>
      </c>
      <c r="I983" s="13">
        <v>4.01</v>
      </c>
      <c r="J983" t="s">
        <v>1126</v>
      </c>
      <c r="K983" t="s">
        <v>2499</v>
      </c>
      <c r="L983" s="7" t="s">
        <v>1415</v>
      </c>
      <c r="M983" s="7" t="s">
        <v>1420</v>
      </c>
      <c r="N983" s="14">
        <f>Greenleaf[[#This Row],[Unit Price]]*Greenleaf[[#This Row],[Quantity Sold]]</f>
        <v>60</v>
      </c>
      <c r="O983" s="13">
        <f>Greenleaf[[#This Row],[Unit Cost]]*Greenleaf[[#This Row],[Quantity Sold]]</f>
        <v>16.04</v>
      </c>
      <c r="P983" s="13">
        <f>Greenleaf[[#This Row],[ Unit  price per quantity]]-Greenleaf[[#This Row],[ Unit cost per quantity]]</f>
        <v>43.96</v>
      </c>
    </row>
    <row r="984" spans="1:16" x14ac:dyDescent="0.3">
      <c r="A984" t="s">
        <v>2410</v>
      </c>
      <c r="B984" s="5">
        <v>45648</v>
      </c>
      <c r="C984" s="5" t="str">
        <f>TEXT(Greenleaf[[#This Row],[Order Date]],"MMM")</f>
        <v>Dec</v>
      </c>
      <c r="D984" s="5" t="str">
        <f>TEXT(Greenleaf[[#This Row],[Order Date]],"YYYY")</f>
        <v>2024</v>
      </c>
      <c r="E984" t="s">
        <v>2460</v>
      </c>
      <c r="F984" s="7" t="s">
        <v>1015</v>
      </c>
      <c r="G984" s="9">
        <v>10</v>
      </c>
      <c r="H984" s="11">
        <v>10</v>
      </c>
      <c r="I984" s="13">
        <v>2.96</v>
      </c>
      <c r="J984" t="s">
        <v>1164</v>
      </c>
      <c r="K984" t="s">
        <v>2567</v>
      </c>
      <c r="L984" s="7" t="s">
        <v>1416</v>
      </c>
      <c r="M984" s="7" t="s">
        <v>1422</v>
      </c>
      <c r="N984" s="14">
        <f>Greenleaf[[#This Row],[Unit Price]]*Greenleaf[[#This Row],[Quantity Sold]]</f>
        <v>100</v>
      </c>
      <c r="O984" s="13">
        <f>Greenleaf[[#This Row],[Unit Cost]]*Greenleaf[[#This Row],[Quantity Sold]]</f>
        <v>29.6</v>
      </c>
      <c r="P984" s="13">
        <f>Greenleaf[[#This Row],[ Unit  price per quantity]]-Greenleaf[[#This Row],[ Unit cost per quantity]]</f>
        <v>70.400000000000006</v>
      </c>
    </row>
    <row r="985" spans="1:16" x14ac:dyDescent="0.3">
      <c r="A985" t="s">
        <v>2411</v>
      </c>
      <c r="B985" s="5">
        <v>45648</v>
      </c>
      <c r="C985" s="5" t="str">
        <f>TEXT(Greenleaf[[#This Row],[Order Date]],"MMM")</f>
        <v>Dec</v>
      </c>
      <c r="D985" s="5" t="str">
        <f>TEXT(Greenleaf[[#This Row],[Order Date]],"YYYY")</f>
        <v>2024</v>
      </c>
      <c r="E985" t="s">
        <v>2462</v>
      </c>
      <c r="F985" s="7" t="s">
        <v>1013</v>
      </c>
      <c r="G985" s="9">
        <v>2</v>
      </c>
      <c r="H985" s="11">
        <v>25</v>
      </c>
      <c r="I985" s="13">
        <v>9.57</v>
      </c>
      <c r="J985" t="s">
        <v>1154</v>
      </c>
      <c r="K985" t="s">
        <v>2490</v>
      </c>
      <c r="L985" s="7" t="s">
        <v>1416</v>
      </c>
      <c r="M985" s="7" t="s">
        <v>1421</v>
      </c>
      <c r="N985" s="14">
        <f>Greenleaf[[#This Row],[Unit Price]]*Greenleaf[[#This Row],[Quantity Sold]]</f>
        <v>50</v>
      </c>
      <c r="O985" s="13">
        <f>Greenleaf[[#This Row],[Unit Cost]]*Greenleaf[[#This Row],[Quantity Sold]]</f>
        <v>19.14</v>
      </c>
      <c r="P985" s="13">
        <f>Greenleaf[[#This Row],[ Unit  price per quantity]]-Greenleaf[[#This Row],[ Unit cost per quantity]]</f>
        <v>30.86</v>
      </c>
    </row>
    <row r="986" spans="1:16" x14ac:dyDescent="0.3">
      <c r="A986" t="s">
        <v>2412</v>
      </c>
      <c r="B986" s="5">
        <v>45649</v>
      </c>
      <c r="C986" s="5" t="str">
        <f>TEXT(Greenleaf[[#This Row],[Order Date]],"MMM")</f>
        <v>Dec</v>
      </c>
      <c r="D986" s="5" t="str">
        <f>TEXT(Greenleaf[[#This Row],[Order Date]],"YYYY")</f>
        <v>2024</v>
      </c>
      <c r="E986" t="s">
        <v>2463</v>
      </c>
      <c r="F986" s="7" t="s">
        <v>1014</v>
      </c>
      <c r="G986" s="9">
        <v>10</v>
      </c>
      <c r="H986" s="11">
        <v>15</v>
      </c>
      <c r="I986" s="13">
        <v>3.45</v>
      </c>
      <c r="J986" t="s">
        <v>1119</v>
      </c>
      <c r="K986" t="s">
        <v>2542</v>
      </c>
      <c r="L986" s="7" t="s">
        <v>1414</v>
      </c>
      <c r="M986" s="7" t="s">
        <v>1423</v>
      </c>
      <c r="N986" s="14">
        <f>Greenleaf[[#This Row],[Unit Price]]*Greenleaf[[#This Row],[Quantity Sold]]</f>
        <v>150</v>
      </c>
      <c r="O986" s="13">
        <f>Greenleaf[[#This Row],[Unit Cost]]*Greenleaf[[#This Row],[Quantity Sold]]</f>
        <v>34.5</v>
      </c>
      <c r="P986" s="13">
        <f>Greenleaf[[#This Row],[ Unit  price per quantity]]-Greenleaf[[#This Row],[ Unit cost per quantity]]</f>
        <v>115.5</v>
      </c>
    </row>
    <row r="987" spans="1:16" x14ac:dyDescent="0.3">
      <c r="A987" t="s">
        <v>2413</v>
      </c>
      <c r="B987" s="5">
        <v>45650</v>
      </c>
      <c r="C987" s="5" t="str">
        <f>TEXT(Greenleaf[[#This Row],[Order Date]],"MMM")</f>
        <v>Dec</v>
      </c>
      <c r="D987" s="5" t="str">
        <f>TEXT(Greenleaf[[#This Row],[Order Date]],"YYYY")</f>
        <v>2024</v>
      </c>
      <c r="E987" t="s">
        <v>2463</v>
      </c>
      <c r="F987" s="7" t="s">
        <v>1014</v>
      </c>
      <c r="G987" s="9">
        <v>1</v>
      </c>
      <c r="H987" s="11">
        <v>15</v>
      </c>
      <c r="I987" s="13">
        <v>3.86</v>
      </c>
      <c r="J987" t="s">
        <v>1156</v>
      </c>
      <c r="K987" t="s">
        <v>2470</v>
      </c>
      <c r="L987" s="7" t="s">
        <v>1414</v>
      </c>
      <c r="M987" s="7" t="s">
        <v>1425</v>
      </c>
      <c r="N987" s="14">
        <f>Greenleaf[[#This Row],[Unit Price]]*Greenleaf[[#This Row],[Quantity Sold]]</f>
        <v>15</v>
      </c>
      <c r="O987" s="13">
        <f>Greenleaf[[#This Row],[Unit Cost]]*Greenleaf[[#This Row],[Quantity Sold]]</f>
        <v>3.86</v>
      </c>
      <c r="P987" s="13">
        <f>Greenleaf[[#This Row],[ Unit  price per quantity]]-Greenleaf[[#This Row],[ Unit cost per quantity]]</f>
        <v>11.14</v>
      </c>
    </row>
    <row r="988" spans="1:16" x14ac:dyDescent="0.3">
      <c r="A988" t="s">
        <v>2414</v>
      </c>
      <c r="B988" s="5">
        <v>45650</v>
      </c>
      <c r="C988" s="5" t="str">
        <f>TEXT(Greenleaf[[#This Row],[Order Date]],"MMM")</f>
        <v>Dec</v>
      </c>
      <c r="D988" s="5" t="str">
        <f>TEXT(Greenleaf[[#This Row],[Order Date]],"YYYY")</f>
        <v>2024</v>
      </c>
      <c r="E988" t="s">
        <v>2462</v>
      </c>
      <c r="F988" s="7" t="s">
        <v>1013</v>
      </c>
      <c r="G988" s="9">
        <v>8</v>
      </c>
      <c r="H988" s="11">
        <v>25</v>
      </c>
      <c r="I988" s="13">
        <v>8.4499999999999993</v>
      </c>
      <c r="J988" t="s">
        <v>1151</v>
      </c>
      <c r="K988" t="s">
        <v>2568</v>
      </c>
      <c r="L988" s="7" t="s">
        <v>1414</v>
      </c>
      <c r="M988" s="7" t="s">
        <v>1427</v>
      </c>
      <c r="N988" s="14">
        <f>Greenleaf[[#This Row],[Unit Price]]*Greenleaf[[#This Row],[Quantity Sold]]</f>
        <v>200</v>
      </c>
      <c r="O988" s="13">
        <f>Greenleaf[[#This Row],[Unit Cost]]*Greenleaf[[#This Row],[Quantity Sold]]</f>
        <v>67.599999999999994</v>
      </c>
      <c r="P988" s="13">
        <f>Greenleaf[[#This Row],[ Unit  price per quantity]]-Greenleaf[[#This Row],[ Unit cost per quantity]]</f>
        <v>132.4</v>
      </c>
    </row>
    <row r="989" spans="1:16" x14ac:dyDescent="0.3">
      <c r="A989" t="s">
        <v>2415</v>
      </c>
      <c r="B989" s="5">
        <v>45650</v>
      </c>
      <c r="C989" s="5" t="str">
        <f>TEXT(Greenleaf[[#This Row],[Order Date]],"MMM")</f>
        <v>Dec</v>
      </c>
      <c r="D989" s="5" t="str">
        <f>TEXT(Greenleaf[[#This Row],[Order Date]],"YYYY")</f>
        <v>2024</v>
      </c>
      <c r="E989" t="s">
        <v>2463</v>
      </c>
      <c r="F989" s="7" t="s">
        <v>1014</v>
      </c>
      <c r="G989" s="9">
        <v>1</v>
      </c>
      <c r="H989" s="11">
        <v>15</v>
      </c>
      <c r="I989" s="13">
        <v>5.61</v>
      </c>
      <c r="J989" t="s">
        <v>1025</v>
      </c>
      <c r="K989" t="s">
        <v>2471</v>
      </c>
      <c r="L989" s="7" t="s">
        <v>1414</v>
      </c>
      <c r="M989" s="7" t="s">
        <v>1421</v>
      </c>
      <c r="N989" s="14">
        <f>Greenleaf[[#This Row],[Unit Price]]*Greenleaf[[#This Row],[Quantity Sold]]</f>
        <v>15</v>
      </c>
      <c r="O989" s="13">
        <f>Greenleaf[[#This Row],[Unit Cost]]*Greenleaf[[#This Row],[Quantity Sold]]</f>
        <v>5.61</v>
      </c>
      <c r="P989" s="13">
        <f>Greenleaf[[#This Row],[ Unit  price per quantity]]-Greenleaf[[#This Row],[ Unit cost per quantity]]</f>
        <v>9.39</v>
      </c>
    </row>
    <row r="990" spans="1:16" x14ac:dyDescent="0.3">
      <c r="A990" t="s">
        <v>2416</v>
      </c>
      <c r="B990" s="5">
        <v>45650</v>
      </c>
      <c r="C990" s="5" t="str">
        <f>TEXT(Greenleaf[[#This Row],[Order Date]],"MMM")</f>
        <v>Dec</v>
      </c>
      <c r="D990" s="5" t="str">
        <f>TEXT(Greenleaf[[#This Row],[Order Date]],"YYYY")</f>
        <v>2024</v>
      </c>
      <c r="E990" t="s">
        <v>2461</v>
      </c>
      <c r="F990" s="7" t="s">
        <v>1011</v>
      </c>
      <c r="G990" s="9">
        <v>7</v>
      </c>
      <c r="H990" s="11">
        <v>12</v>
      </c>
      <c r="I990" s="13">
        <v>3.23</v>
      </c>
      <c r="J990" t="s">
        <v>1098</v>
      </c>
      <c r="K990" t="s">
        <v>2492</v>
      </c>
      <c r="L990" s="7" t="s">
        <v>1414</v>
      </c>
      <c r="M990" s="7" t="s">
        <v>1424</v>
      </c>
      <c r="N990" s="14">
        <f>Greenleaf[[#This Row],[Unit Price]]*Greenleaf[[#This Row],[Quantity Sold]]</f>
        <v>84</v>
      </c>
      <c r="O990" s="13">
        <f>Greenleaf[[#This Row],[Unit Cost]]*Greenleaf[[#This Row],[Quantity Sold]]</f>
        <v>22.61</v>
      </c>
      <c r="P990" s="13">
        <f>Greenleaf[[#This Row],[ Unit  price per quantity]]-Greenleaf[[#This Row],[ Unit cost per quantity]]</f>
        <v>61.39</v>
      </c>
    </row>
    <row r="991" spans="1:16" x14ac:dyDescent="0.3">
      <c r="A991" t="s">
        <v>2417</v>
      </c>
      <c r="B991" s="5">
        <v>45651</v>
      </c>
      <c r="C991" s="5" t="str">
        <f>TEXT(Greenleaf[[#This Row],[Order Date]],"MMM")</f>
        <v>Dec</v>
      </c>
      <c r="D991" s="5" t="str">
        <f>TEXT(Greenleaf[[#This Row],[Order Date]],"YYYY")</f>
        <v>2024</v>
      </c>
      <c r="E991" t="s">
        <v>2464</v>
      </c>
      <c r="F991" s="7" t="s">
        <v>1012</v>
      </c>
      <c r="G991" s="9">
        <v>8</v>
      </c>
      <c r="H991" s="11">
        <v>40</v>
      </c>
      <c r="I991" s="13">
        <v>12.11</v>
      </c>
      <c r="J991" t="s">
        <v>1117</v>
      </c>
      <c r="K991" t="s">
        <v>2568</v>
      </c>
      <c r="L991" s="7" t="s">
        <v>1414</v>
      </c>
      <c r="M991" s="7" t="s">
        <v>1426</v>
      </c>
      <c r="N991" s="14">
        <f>Greenleaf[[#This Row],[Unit Price]]*Greenleaf[[#This Row],[Quantity Sold]]</f>
        <v>320</v>
      </c>
      <c r="O991" s="13">
        <f>Greenleaf[[#This Row],[Unit Cost]]*Greenleaf[[#This Row],[Quantity Sold]]</f>
        <v>96.88</v>
      </c>
      <c r="P991" s="13">
        <f>Greenleaf[[#This Row],[ Unit  price per quantity]]-Greenleaf[[#This Row],[ Unit cost per quantity]]</f>
        <v>223.12</v>
      </c>
    </row>
    <row r="992" spans="1:16" x14ac:dyDescent="0.3">
      <c r="A992" t="s">
        <v>2418</v>
      </c>
      <c r="B992" s="5">
        <v>45651</v>
      </c>
      <c r="C992" s="5" t="str">
        <f>TEXT(Greenleaf[[#This Row],[Order Date]],"MMM")</f>
        <v>Dec</v>
      </c>
      <c r="D992" s="5" t="str">
        <f>TEXT(Greenleaf[[#This Row],[Order Date]],"YYYY")</f>
        <v>2024</v>
      </c>
      <c r="E992" t="s">
        <v>2462</v>
      </c>
      <c r="F992" s="7" t="s">
        <v>1013</v>
      </c>
      <c r="G992" s="9">
        <v>10</v>
      </c>
      <c r="H992" s="11">
        <v>25</v>
      </c>
      <c r="I992" s="13">
        <v>5.58</v>
      </c>
      <c r="J992" t="s">
        <v>1195</v>
      </c>
      <c r="K992" t="s">
        <v>2584</v>
      </c>
      <c r="L992" s="7" t="s">
        <v>1414</v>
      </c>
      <c r="M992" s="7" t="s">
        <v>1420</v>
      </c>
      <c r="N992" s="14">
        <f>Greenleaf[[#This Row],[Unit Price]]*Greenleaf[[#This Row],[Quantity Sold]]</f>
        <v>250</v>
      </c>
      <c r="O992" s="13">
        <f>Greenleaf[[#This Row],[Unit Cost]]*Greenleaf[[#This Row],[Quantity Sold]]</f>
        <v>55.8</v>
      </c>
      <c r="P992" s="13">
        <f>Greenleaf[[#This Row],[ Unit  price per quantity]]-Greenleaf[[#This Row],[ Unit cost per quantity]]</f>
        <v>194.2</v>
      </c>
    </row>
    <row r="993" spans="1:16" x14ac:dyDescent="0.3">
      <c r="A993" t="s">
        <v>2419</v>
      </c>
      <c r="B993" s="5">
        <v>45651</v>
      </c>
      <c r="C993" s="5" t="str">
        <f>TEXT(Greenleaf[[#This Row],[Order Date]],"MMM")</f>
        <v>Dec</v>
      </c>
      <c r="D993" s="5" t="str">
        <f>TEXT(Greenleaf[[#This Row],[Order Date]],"YYYY")</f>
        <v>2024</v>
      </c>
      <c r="E993" t="s">
        <v>2464</v>
      </c>
      <c r="F993" s="7" t="s">
        <v>1012</v>
      </c>
      <c r="G993" s="9">
        <v>7</v>
      </c>
      <c r="H993" s="11">
        <v>40</v>
      </c>
      <c r="I993" s="13">
        <v>8.07</v>
      </c>
      <c r="J993" t="s">
        <v>1067</v>
      </c>
      <c r="K993" t="s">
        <v>2475</v>
      </c>
      <c r="L993" s="7" t="s">
        <v>1414</v>
      </c>
      <c r="M993" s="7" t="s">
        <v>1424</v>
      </c>
      <c r="N993" s="14">
        <f>Greenleaf[[#This Row],[Unit Price]]*Greenleaf[[#This Row],[Quantity Sold]]</f>
        <v>280</v>
      </c>
      <c r="O993" s="13">
        <f>Greenleaf[[#This Row],[Unit Cost]]*Greenleaf[[#This Row],[Quantity Sold]]</f>
        <v>56.49</v>
      </c>
      <c r="P993" s="13">
        <f>Greenleaf[[#This Row],[ Unit  price per quantity]]-Greenleaf[[#This Row],[ Unit cost per quantity]]</f>
        <v>223.51</v>
      </c>
    </row>
    <row r="994" spans="1:16" x14ac:dyDescent="0.3">
      <c r="A994" t="s">
        <v>2420</v>
      </c>
      <c r="B994" s="5">
        <v>45652</v>
      </c>
      <c r="C994" s="5" t="str">
        <f>TEXT(Greenleaf[[#This Row],[Order Date]],"MMM")</f>
        <v>Dec</v>
      </c>
      <c r="D994" s="5" t="str">
        <f>TEXT(Greenleaf[[#This Row],[Order Date]],"YYYY")</f>
        <v>2024</v>
      </c>
      <c r="E994" t="s">
        <v>2462</v>
      </c>
      <c r="F994" s="7" t="s">
        <v>1013</v>
      </c>
      <c r="G994" s="9">
        <v>1</v>
      </c>
      <c r="H994" s="11">
        <v>25</v>
      </c>
      <c r="I994" s="13">
        <v>7.33</v>
      </c>
      <c r="J994" t="s">
        <v>1146</v>
      </c>
      <c r="K994" t="s">
        <v>2575</v>
      </c>
      <c r="L994" s="7" t="s">
        <v>1416</v>
      </c>
      <c r="M994" s="7" t="s">
        <v>1423</v>
      </c>
      <c r="N994" s="14">
        <f>Greenleaf[[#This Row],[Unit Price]]*Greenleaf[[#This Row],[Quantity Sold]]</f>
        <v>25</v>
      </c>
      <c r="O994" s="13">
        <f>Greenleaf[[#This Row],[Unit Cost]]*Greenleaf[[#This Row],[Quantity Sold]]</f>
        <v>7.33</v>
      </c>
      <c r="P994" s="13">
        <f>Greenleaf[[#This Row],[ Unit  price per quantity]]-Greenleaf[[#This Row],[ Unit cost per quantity]]</f>
        <v>17.670000000000002</v>
      </c>
    </row>
    <row r="995" spans="1:16" x14ac:dyDescent="0.3">
      <c r="A995" t="s">
        <v>2421</v>
      </c>
      <c r="B995" s="5">
        <v>45653</v>
      </c>
      <c r="C995" s="5" t="str">
        <f>TEXT(Greenleaf[[#This Row],[Order Date]],"MMM")</f>
        <v>Dec</v>
      </c>
      <c r="D995" s="5" t="str">
        <f>TEXT(Greenleaf[[#This Row],[Order Date]],"YYYY")</f>
        <v>2024</v>
      </c>
      <c r="E995" t="s">
        <v>2461</v>
      </c>
      <c r="F995" s="7" t="s">
        <v>1011</v>
      </c>
      <c r="G995" s="9">
        <v>5</v>
      </c>
      <c r="H995" s="11">
        <v>12</v>
      </c>
      <c r="I995" s="13">
        <v>4.26</v>
      </c>
      <c r="J995" t="s">
        <v>1124</v>
      </c>
      <c r="K995" t="s">
        <v>2519</v>
      </c>
      <c r="L995" s="7" t="s">
        <v>1414</v>
      </c>
      <c r="M995" s="7" t="s">
        <v>1418</v>
      </c>
      <c r="N995" s="14">
        <f>Greenleaf[[#This Row],[Unit Price]]*Greenleaf[[#This Row],[Quantity Sold]]</f>
        <v>60</v>
      </c>
      <c r="O995" s="13">
        <f>Greenleaf[[#This Row],[Unit Cost]]*Greenleaf[[#This Row],[Quantity Sold]]</f>
        <v>21.299999999999997</v>
      </c>
      <c r="P995" s="13">
        <f>Greenleaf[[#This Row],[ Unit  price per quantity]]-Greenleaf[[#This Row],[ Unit cost per quantity]]</f>
        <v>38.700000000000003</v>
      </c>
    </row>
    <row r="996" spans="1:16" x14ac:dyDescent="0.3">
      <c r="A996" t="s">
        <v>2422</v>
      </c>
      <c r="B996" s="5">
        <v>45653</v>
      </c>
      <c r="C996" s="5" t="str">
        <f>TEXT(Greenleaf[[#This Row],[Order Date]],"MMM")</f>
        <v>Dec</v>
      </c>
      <c r="D996" s="5" t="str">
        <f>TEXT(Greenleaf[[#This Row],[Order Date]],"YYYY")</f>
        <v>2024</v>
      </c>
      <c r="E996" t="s">
        <v>2463</v>
      </c>
      <c r="F996" s="7" t="s">
        <v>1014</v>
      </c>
      <c r="G996" s="9">
        <v>8</v>
      </c>
      <c r="H996" s="11">
        <v>15</v>
      </c>
      <c r="I996" s="13">
        <v>3.68</v>
      </c>
      <c r="J996" t="s">
        <v>1195</v>
      </c>
      <c r="K996" t="s">
        <v>2584</v>
      </c>
      <c r="L996" s="7" t="s">
        <v>1414</v>
      </c>
      <c r="M996" s="7" t="s">
        <v>1418</v>
      </c>
      <c r="N996" s="14">
        <f>Greenleaf[[#This Row],[Unit Price]]*Greenleaf[[#This Row],[Quantity Sold]]</f>
        <v>120</v>
      </c>
      <c r="O996" s="13">
        <f>Greenleaf[[#This Row],[Unit Cost]]*Greenleaf[[#This Row],[Quantity Sold]]</f>
        <v>29.44</v>
      </c>
      <c r="P996" s="13">
        <f>Greenleaf[[#This Row],[ Unit  price per quantity]]-Greenleaf[[#This Row],[ Unit cost per quantity]]</f>
        <v>90.56</v>
      </c>
    </row>
    <row r="997" spans="1:16" x14ac:dyDescent="0.3">
      <c r="A997" t="s">
        <v>2423</v>
      </c>
      <c r="B997" s="5">
        <v>45654</v>
      </c>
      <c r="C997" s="5" t="str">
        <f>TEXT(Greenleaf[[#This Row],[Order Date]],"MMM")</f>
        <v>Dec</v>
      </c>
      <c r="D997" s="5" t="str">
        <f>TEXT(Greenleaf[[#This Row],[Order Date]],"YYYY")</f>
        <v>2024</v>
      </c>
      <c r="E997" t="s">
        <v>2463</v>
      </c>
      <c r="F997" s="7" t="s">
        <v>1014</v>
      </c>
      <c r="G997" s="9">
        <v>1</v>
      </c>
      <c r="H997" s="11">
        <v>15</v>
      </c>
      <c r="I997" s="13">
        <v>3.83</v>
      </c>
      <c r="J997" t="s">
        <v>1055</v>
      </c>
      <c r="K997" t="s">
        <v>2553</v>
      </c>
      <c r="L997" s="7" t="s">
        <v>1417</v>
      </c>
      <c r="M997" s="7" t="s">
        <v>1419</v>
      </c>
      <c r="N997" s="14">
        <f>Greenleaf[[#This Row],[Unit Price]]*Greenleaf[[#This Row],[Quantity Sold]]</f>
        <v>15</v>
      </c>
      <c r="O997" s="13">
        <f>Greenleaf[[#This Row],[Unit Cost]]*Greenleaf[[#This Row],[Quantity Sold]]</f>
        <v>3.83</v>
      </c>
      <c r="P997" s="13">
        <f>Greenleaf[[#This Row],[ Unit  price per quantity]]-Greenleaf[[#This Row],[ Unit cost per quantity]]</f>
        <v>11.17</v>
      </c>
    </row>
    <row r="998" spans="1:16" x14ac:dyDescent="0.3">
      <c r="A998" t="s">
        <v>2424</v>
      </c>
      <c r="B998" s="5">
        <v>45654</v>
      </c>
      <c r="C998" s="5" t="str">
        <f>TEXT(Greenleaf[[#This Row],[Order Date]],"MMM")</f>
        <v>Dec</v>
      </c>
      <c r="D998" s="5" t="str">
        <f>TEXT(Greenleaf[[#This Row],[Order Date]],"YYYY")</f>
        <v>2024</v>
      </c>
      <c r="E998" t="s">
        <v>2463</v>
      </c>
      <c r="F998" s="7" t="s">
        <v>1014</v>
      </c>
      <c r="G998" s="9">
        <v>3</v>
      </c>
      <c r="H998" s="11">
        <v>15</v>
      </c>
      <c r="I998" s="13">
        <v>3.05</v>
      </c>
      <c r="J998" t="s">
        <v>1120</v>
      </c>
      <c r="K998" t="s">
        <v>2481</v>
      </c>
      <c r="L998" s="7" t="s">
        <v>1414</v>
      </c>
      <c r="M998" s="7" t="s">
        <v>1424</v>
      </c>
      <c r="N998" s="14">
        <f>Greenleaf[[#This Row],[Unit Price]]*Greenleaf[[#This Row],[Quantity Sold]]</f>
        <v>45</v>
      </c>
      <c r="O998" s="13">
        <f>Greenleaf[[#This Row],[Unit Cost]]*Greenleaf[[#This Row],[Quantity Sold]]</f>
        <v>9.1499999999999986</v>
      </c>
      <c r="P998" s="13">
        <f>Greenleaf[[#This Row],[ Unit  price per quantity]]-Greenleaf[[#This Row],[ Unit cost per quantity]]</f>
        <v>35.85</v>
      </c>
    </row>
    <row r="999" spans="1:16" x14ac:dyDescent="0.3">
      <c r="A999" t="s">
        <v>2425</v>
      </c>
      <c r="B999" s="5">
        <v>45655</v>
      </c>
      <c r="C999" s="5" t="str">
        <f>TEXT(Greenleaf[[#This Row],[Order Date]],"MMM")</f>
        <v>Dec</v>
      </c>
      <c r="D999" s="5" t="str">
        <f>TEXT(Greenleaf[[#This Row],[Order Date]],"YYYY")</f>
        <v>2024</v>
      </c>
      <c r="E999" t="s">
        <v>2460</v>
      </c>
      <c r="F999" s="7" t="s">
        <v>1015</v>
      </c>
      <c r="G999" s="9">
        <v>1</v>
      </c>
      <c r="H999" s="11">
        <v>10</v>
      </c>
      <c r="I999" s="13">
        <v>3.56</v>
      </c>
      <c r="J999" t="s">
        <v>1101</v>
      </c>
      <c r="K999" t="s">
        <v>2559</v>
      </c>
      <c r="L999" s="7" t="s">
        <v>1416</v>
      </c>
      <c r="M999" s="7" t="s">
        <v>1419</v>
      </c>
      <c r="N999" s="14">
        <f>Greenleaf[[#This Row],[Unit Price]]*Greenleaf[[#This Row],[Quantity Sold]]</f>
        <v>10</v>
      </c>
      <c r="O999" s="13">
        <f>Greenleaf[[#This Row],[Unit Cost]]*Greenleaf[[#This Row],[Quantity Sold]]</f>
        <v>3.56</v>
      </c>
      <c r="P999" s="13">
        <f>Greenleaf[[#This Row],[ Unit  price per quantity]]-Greenleaf[[#This Row],[ Unit cost per quantity]]</f>
        <v>6.4399999999999995</v>
      </c>
    </row>
    <row r="1000" spans="1:16" x14ac:dyDescent="0.3">
      <c r="A1000" t="s">
        <v>2426</v>
      </c>
      <c r="B1000" s="5">
        <v>45656</v>
      </c>
      <c r="C1000" s="5" t="str">
        <f>TEXT(Greenleaf[[#This Row],[Order Date]],"MMM")</f>
        <v>Dec</v>
      </c>
      <c r="D1000" s="5" t="str">
        <f>TEXT(Greenleaf[[#This Row],[Order Date]],"YYYY")</f>
        <v>2024</v>
      </c>
      <c r="E1000" t="s">
        <v>2464</v>
      </c>
      <c r="F1000" s="7" t="s">
        <v>1012</v>
      </c>
      <c r="G1000" s="9">
        <v>3</v>
      </c>
      <c r="H1000" s="11">
        <v>40</v>
      </c>
      <c r="I1000" s="13">
        <v>13.05</v>
      </c>
      <c r="J1000" t="s">
        <v>1150</v>
      </c>
      <c r="K1000" t="s">
        <v>2529</v>
      </c>
      <c r="L1000" s="7" t="s">
        <v>1414</v>
      </c>
      <c r="M1000" s="7" t="s">
        <v>1421</v>
      </c>
      <c r="N1000" s="14">
        <f>Greenleaf[[#This Row],[Unit Price]]*Greenleaf[[#This Row],[Quantity Sold]]</f>
        <v>120</v>
      </c>
      <c r="O1000" s="13">
        <f>Greenleaf[[#This Row],[Unit Cost]]*Greenleaf[[#This Row],[Quantity Sold]]</f>
        <v>39.150000000000006</v>
      </c>
      <c r="P1000" s="13">
        <f>Greenleaf[[#This Row],[ Unit  price per quantity]]-Greenleaf[[#This Row],[ Unit cost per quantity]]</f>
        <v>80.849999999999994</v>
      </c>
    </row>
    <row r="1001" spans="1:16" x14ac:dyDescent="0.3">
      <c r="A1001" t="s">
        <v>2427</v>
      </c>
      <c r="B1001" s="5">
        <v>45656</v>
      </c>
      <c r="C1001" s="5" t="str">
        <f>TEXT(Greenleaf[[#This Row],[Order Date]],"MMM")</f>
        <v>Dec</v>
      </c>
      <c r="D1001" s="5" t="str">
        <f>TEXT(Greenleaf[[#This Row],[Order Date]],"YYYY")</f>
        <v>2024</v>
      </c>
      <c r="E1001" t="s">
        <v>2463</v>
      </c>
      <c r="F1001" s="7" t="s">
        <v>1014</v>
      </c>
      <c r="G1001" s="9">
        <v>6</v>
      </c>
      <c r="H1001" s="11">
        <v>15</v>
      </c>
      <c r="I1001" s="13">
        <v>5.15</v>
      </c>
      <c r="J1001" t="s">
        <v>1212</v>
      </c>
      <c r="K1001" t="s">
        <v>2592</v>
      </c>
      <c r="L1001" s="7" t="s">
        <v>1414</v>
      </c>
      <c r="M1001" s="7" t="s">
        <v>1424</v>
      </c>
      <c r="N1001" s="14">
        <f>Greenleaf[[#This Row],[Unit Price]]*Greenleaf[[#This Row],[Quantity Sold]]</f>
        <v>90</v>
      </c>
      <c r="O1001" s="13">
        <f>Greenleaf[[#This Row],[Unit Cost]]*Greenleaf[[#This Row],[Quantity Sold]]</f>
        <v>30.900000000000002</v>
      </c>
      <c r="P1001" s="13">
        <f>Greenleaf[[#This Row],[ Unit  price per quantity]]-Greenleaf[[#This Row],[ Unit cost per quantity]]</f>
        <v>59.099999999999994</v>
      </c>
    </row>
  </sheetData>
  <sortState xmlns:xlrd2="http://schemas.microsoft.com/office/spreadsheetml/2017/richdata2" ref="A2:M1001">
    <sortCondition ref="B1:B1001"/>
  </sortState>
  <phoneticPr fontId="2"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DD072-5466-4434-85E5-5F975A690D1F}">
  <dimension ref="A1:F13"/>
  <sheetViews>
    <sheetView workbookViewId="0">
      <selection activeCell="B1" sqref="B1"/>
    </sheetView>
  </sheetViews>
  <sheetFormatPr defaultRowHeight="14.4" x14ac:dyDescent="0.3"/>
  <cols>
    <col min="1" max="1" width="23.33203125" customWidth="1"/>
    <col min="2" max="2" width="16.6640625" customWidth="1"/>
    <col min="7" max="7" width="11.109375" bestFit="1" customWidth="1"/>
  </cols>
  <sheetData>
    <row r="1" spans="1:6" x14ac:dyDescent="0.3">
      <c r="A1" s="21" t="s">
        <v>2428</v>
      </c>
      <c r="B1" s="21" t="s">
        <v>2429</v>
      </c>
      <c r="E1" t="s">
        <v>2438</v>
      </c>
      <c r="F1" t="s">
        <v>2440</v>
      </c>
    </row>
    <row r="2" spans="1:6" x14ac:dyDescent="0.3">
      <c r="A2" s="17" t="s">
        <v>2432</v>
      </c>
      <c r="B2" s="17">
        <f>COUNTA(Greenleaf[Order ID])</f>
        <v>1000</v>
      </c>
      <c r="E2" t="s">
        <v>2441</v>
      </c>
      <c r="F2" s="11">
        <f>SUMIFS(Greenleaf[ [ Unit  price per quantity] ],Greenleaf[Month],E2)</f>
        <v>12522</v>
      </c>
    </row>
    <row r="3" spans="1:6" x14ac:dyDescent="0.3">
      <c r="A3" s="17" t="s">
        <v>2430</v>
      </c>
      <c r="B3" s="18">
        <f>SUM(Greenleaf[[ Unit  price per quantity]])</f>
        <v>117278</v>
      </c>
      <c r="E3" t="s">
        <v>2442</v>
      </c>
      <c r="F3" s="11">
        <f>SUMIFS(Greenleaf[ [ Unit  price per quantity] ],Greenleaf[Month],E3)</f>
        <v>9126</v>
      </c>
    </row>
    <row r="4" spans="1:6" x14ac:dyDescent="0.3">
      <c r="A4" s="17" t="s">
        <v>2431</v>
      </c>
      <c r="B4" s="19">
        <f>AVERAGE(Greenleaf[Unit Price])</f>
        <v>21.402999999999999</v>
      </c>
      <c r="E4" t="s">
        <v>2443</v>
      </c>
      <c r="F4" s="11">
        <f>SUMIFS(Greenleaf[ [ Unit  price per quantity] ],Greenleaf[Month],E4)</f>
        <v>10068</v>
      </c>
    </row>
    <row r="5" spans="1:6" x14ac:dyDescent="0.3">
      <c r="A5" s="17" t="s">
        <v>2435</v>
      </c>
      <c r="B5" s="20">
        <f>SUM(Greenleaf[[ Unit cost per quantity]])</f>
        <v>35424.520000000019</v>
      </c>
      <c r="E5" t="s">
        <v>2444</v>
      </c>
      <c r="F5" s="11">
        <f>SUMIFS(Greenleaf[ [ Unit  price per quantity] ],Greenleaf[Month],E5)</f>
        <v>11214</v>
      </c>
    </row>
    <row r="6" spans="1:6" x14ac:dyDescent="0.3">
      <c r="A6" s="17" t="s">
        <v>2433</v>
      </c>
      <c r="B6" s="20">
        <f>B3-B5</f>
        <v>81853.479999999981</v>
      </c>
      <c r="E6" t="s">
        <v>2445</v>
      </c>
      <c r="F6" s="11">
        <f>SUMIFS(Greenleaf[ [ Unit  price per quantity] ],Greenleaf[Month],E6)</f>
        <v>11006</v>
      </c>
    </row>
    <row r="7" spans="1:6" x14ac:dyDescent="0.3">
      <c r="E7" t="s">
        <v>2446</v>
      </c>
      <c r="F7" s="11">
        <f>SUMIFS(Greenleaf[ [ Unit  price per quantity] ],Greenleaf[Month],E7)</f>
        <v>7062</v>
      </c>
    </row>
    <row r="8" spans="1:6" x14ac:dyDescent="0.3">
      <c r="A8" s="22" t="s">
        <v>2469</v>
      </c>
      <c r="B8" s="23" t="s">
        <v>2453</v>
      </c>
      <c r="E8" t="s">
        <v>2447</v>
      </c>
      <c r="F8" s="11">
        <f>SUMIFS(Greenleaf[ [ Unit  price per quantity] ],Greenleaf[Month],E8)</f>
        <v>9817</v>
      </c>
    </row>
    <row r="9" spans="1:6" x14ac:dyDescent="0.3">
      <c r="A9" s="24" t="s">
        <v>2454</v>
      </c>
      <c r="B9" s="25">
        <f>602/1000*100%</f>
        <v>0.60199999999999998</v>
      </c>
      <c r="E9" t="s">
        <v>2448</v>
      </c>
      <c r="F9" s="11">
        <f>SUMIFS(Greenleaf[ [ Unit  price per quantity] ],Greenleaf[Month],E9)</f>
        <v>9506</v>
      </c>
    </row>
    <row r="10" spans="1:6" x14ac:dyDescent="0.3">
      <c r="A10" s="24" t="s">
        <v>1417</v>
      </c>
      <c r="B10" s="25">
        <f>72/1000*100%</f>
        <v>7.1999999999999995E-2</v>
      </c>
      <c r="E10" t="s">
        <v>2449</v>
      </c>
      <c r="F10" s="11">
        <f>SUMIFS(Greenleaf[ [ Unit  price per quantity] ],Greenleaf[Month],E10)</f>
        <v>7099</v>
      </c>
    </row>
    <row r="11" spans="1:6" x14ac:dyDescent="0.3">
      <c r="A11" s="24" t="s">
        <v>1415</v>
      </c>
      <c r="B11" s="25">
        <f>91/1000*100%</f>
        <v>9.0999999999999998E-2</v>
      </c>
      <c r="E11" t="s">
        <v>2450</v>
      </c>
      <c r="F11" s="11">
        <f>SUMIFS(Greenleaf[ [ Unit  price per quantity] ],Greenleaf[Month],E11)</f>
        <v>11384</v>
      </c>
    </row>
    <row r="12" spans="1:6" x14ac:dyDescent="0.3">
      <c r="A12" s="26" t="s">
        <v>1416</v>
      </c>
      <c r="B12" s="27">
        <f>235/1000*100%</f>
        <v>0.23499999999999999</v>
      </c>
      <c r="E12" t="s">
        <v>2451</v>
      </c>
      <c r="F12" s="11">
        <f>SUMIFS(Greenleaf[ [ Unit  price per quantity] ],Greenleaf[Month],E12)</f>
        <v>8308</v>
      </c>
    </row>
    <row r="13" spans="1:6" x14ac:dyDescent="0.3">
      <c r="E13" t="s">
        <v>2452</v>
      </c>
      <c r="F13" s="11">
        <f>SUMIFS(Greenleaf[ [ Unit  price per quantity] ],Greenleaf[Month],E13)</f>
        <v>10166</v>
      </c>
    </row>
  </sheetData>
  <phoneticPr fontId="2" type="noConversion"/>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59034-62EC-43FA-94AA-C04DAA58CA1D}">
  <dimension ref="A3:V19"/>
  <sheetViews>
    <sheetView topLeftCell="I1" workbookViewId="0">
      <selection activeCell="Y6" sqref="Y6"/>
    </sheetView>
  </sheetViews>
  <sheetFormatPr defaultRowHeight="14.4" x14ac:dyDescent="0.3"/>
  <cols>
    <col min="1" max="1" width="11.33203125" bestFit="1" customWidth="1"/>
    <col min="2" max="2" width="8.5546875" bestFit="1" customWidth="1"/>
    <col min="3" max="3" width="10.88671875" bestFit="1" customWidth="1"/>
    <col min="5" max="5" width="13.109375" bestFit="1" customWidth="1"/>
    <col min="6" max="6" width="13.33203125" bestFit="1" customWidth="1"/>
    <col min="9" max="9" width="23.5546875" bestFit="1" customWidth="1"/>
    <col min="10" max="10" width="13.33203125" bestFit="1" customWidth="1"/>
    <col min="12" max="12" width="14" bestFit="1" customWidth="1"/>
    <col min="13" max="13" width="8.88671875" bestFit="1" customWidth="1"/>
    <col min="15" max="15" width="27.6640625" bestFit="1" customWidth="1"/>
    <col min="16" max="16" width="8.44140625" bestFit="1" customWidth="1"/>
    <col min="18" max="18" width="14" bestFit="1" customWidth="1"/>
    <col min="19" max="19" width="11.44140625" bestFit="1" customWidth="1"/>
    <col min="20" max="20" width="8.6640625" customWidth="1"/>
    <col min="22" max="22" width="13.33203125" customWidth="1"/>
  </cols>
  <sheetData>
    <row r="3" spans="1:22" x14ac:dyDescent="0.3">
      <c r="A3" s="28" t="s">
        <v>2456</v>
      </c>
      <c r="B3" t="s">
        <v>2457</v>
      </c>
      <c r="E3" s="28" t="s">
        <v>2469</v>
      </c>
      <c r="F3" t="s">
        <v>2468</v>
      </c>
      <c r="I3" s="28" t="s">
        <v>2428</v>
      </c>
      <c r="J3" t="s">
        <v>2467</v>
      </c>
      <c r="L3" s="28" t="s">
        <v>2458</v>
      </c>
      <c r="M3" t="s">
        <v>2459</v>
      </c>
      <c r="O3" s="28" t="s">
        <v>2</v>
      </c>
      <c r="P3" t="s">
        <v>2465</v>
      </c>
      <c r="R3" s="28" t="s">
        <v>2458</v>
      </c>
      <c r="S3" t="s">
        <v>2466</v>
      </c>
    </row>
    <row r="4" spans="1:22" x14ac:dyDescent="0.3">
      <c r="A4" s="29" t="s">
        <v>2441</v>
      </c>
      <c r="B4" s="14">
        <v>12522</v>
      </c>
      <c r="E4" s="29" t="s">
        <v>2454</v>
      </c>
      <c r="F4" s="30">
        <v>0.60199999999999998</v>
      </c>
      <c r="I4" s="29" t="s">
        <v>2431</v>
      </c>
      <c r="J4">
        <v>21.402999999999999</v>
      </c>
      <c r="L4" s="29" t="s">
        <v>1422</v>
      </c>
      <c r="M4" s="14">
        <v>14440</v>
      </c>
      <c r="O4" s="29" t="s">
        <v>2461</v>
      </c>
      <c r="P4" s="9">
        <v>939</v>
      </c>
      <c r="R4" s="29" t="s">
        <v>1427</v>
      </c>
      <c r="S4" s="13">
        <v>7231.4800000000005</v>
      </c>
      <c r="U4" s="29" t="s">
        <v>1422</v>
      </c>
      <c r="V4" s="13">
        <v>10009.210000000003</v>
      </c>
    </row>
    <row r="5" spans="1:22" x14ac:dyDescent="0.3">
      <c r="A5" s="29" t="s">
        <v>2442</v>
      </c>
      <c r="B5" s="14">
        <v>9126</v>
      </c>
      <c r="E5" s="29" t="s">
        <v>1415</v>
      </c>
      <c r="F5" s="30">
        <v>9.0999999999999998E-2</v>
      </c>
      <c r="I5" s="29" t="s">
        <v>2433</v>
      </c>
      <c r="J5">
        <v>81853.479999999981</v>
      </c>
      <c r="L5" s="29" t="s">
        <v>1418</v>
      </c>
      <c r="M5" s="14">
        <v>12594</v>
      </c>
      <c r="O5" s="29" t="s">
        <v>2460</v>
      </c>
      <c r="P5" s="9">
        <v>1032</v>
      </c>
      <c r="R5" s="29" t="s">
        <v>1419</v>
      </c>
      <c r="S5" s="13">
        <v>7601.8199999999979</v>
      </c>
      <c r="U5" s="29" t="s">
        <v>1418</v>
      </c>
      <c r="V5" s="13">
        <v>8796.9600000000028</v>
      </c>
    </row>
    <row r="6" spans="1:22" x14ac:dyDescent="0.3">
      <c r="A6" s="29" t="s">
        <v>2443</v>
      </c>
      <c r="B6" s="14">
        <v>10068</v>
      </c>
      <c r="E6" s="29" t="s">
        <v>1417</v>
      </c>
      <c r="F6" s="30">
        <v>7.1999999999999995E-2</v>
      </c>
      <c r="I6" s="29" t="s">
        <v>2432</v>
      </c>
      <c r="J6">
        <v>1000</v>
      </c>
      <c r="L6" s="29" t="s">
        <v>1425</v>
      </c>
      <c r="M6" s="14">
        <v>12244</v>
      </c>
      <c r="O6" s="29" t="s">
        <v>2463</v>
      </c>
      <c r="P6" s="9">
        <v>1106</v>
      </c>
      <c r="R6" s="29" t="s">
        <v>1426</v>
      </c>
      <c r="S6" s="13">
        <v>7772.19</v>
      </c>
      <c r="U6" s="29" t="s">
        <v>1420</v>
      </c>
      <c r="V6" s="13">
        <v>8577.1799999999967</v>
      </c>
    </row>
    <row r="7" spans="1:22" x14ac:dyDescent="0.3">
      <c r="A7" s="29" t="s">
        <v>2444</v>
      </c>
      <c r="B7" s="14">
        <v>11214</v>
      </c>
      <c r="E7" s="29" t="s">
        <v>1416</v>
      </c>
      <c r="F7" s="30">
        <v>0.23499999999999999</v>
      </c>
      <c r="I7" s="29" t="s">
        <v>2430</v>
      </c>
      <c r="J7">
        <v>117278</v>
      </c>
      <c r="L7" s="29" t="s">
        <v>1420</v>
      </c>
      <c r="M7" s="14">
        <v>12208</v>
      </c>
      <c r="O7" s="29" t="s">
        <v>2462</v>
      </c>
      <c r="P7" s="9">
        <v>1148</v>
      </c>
      <c r="R7" s="29" t="s">
        <v>1425</v>
      </c>
      <c r="S7" s="13">
        <v>8460.3999999999978</v>
      </c>
      <c r="U7" s="29" t="s">
        <v>1425</v>
      </c>
      <c r="V7" s="13">
        <v>8460.3999999999978</v>
      </c>
    </row>
    <row r="8" spans="1:22" x14ac:dyDescent="0.3">
      <c r="A8" s="29" t="s">
        <v>2445</v>
      </c>
      <c r="B8" s="14">
        <v>11006</v>
      </c>
      <c r="E8" s="29" t="s">
        <v>2455</v>
      </c>
      <c r="F8" s="30">
        <v>0.99999999999999989</v>
      </c>
      <c r="I8" s="29" t="s">
        <v>2435</v>
      </c>
      <c r="J8">
        <v>35424.520000000019</v>
      </c>
      <c r="L8" s="29" t="s">
        <v>1421</v>
      </c>
      <c r="M8" s="14">
        <v>11417</v>
      </c>
      <c r="O8" s="29" t="s">
        <v>2464</v>
      </c>
      <c r="P8" s="9">
        <v>1260</v>
      </c>
      <c r="R8" s="29" t="s">
        <v>1418</v>
      </c>
      <c r="S8" s="13">
        <v>8796.9600000000028</v>
      </c>
      <c r="U8" s="29" t="s">
        <v>1421</v>
      </c>
      <c r="V8" s="13">
        <v>8117.8599999999988</v>
      </c>
    </row>
    <row r="9" spans="1:22" x14ac:dyDescent="0.3">
      <c r="A9" s="29" t="s">
        <v>2446</v>
      </c>
      <c r="B9" s="14">
        <v>7062</v>
      </c>
      <c r="I9" s="29" t="s">
        <v>2455</v>
      </c>
      <c r="J9">
        <v>235577.40299999999</v>
      </c>
      <c r="L9" s="29" t="s">
        <v>1424</v>
      </c>
      <c r="M9" s="14">
        <v>11289</v>
      </c>
      <c r="O9" s="29" t="s">
        <v>2455</v>
      </c>
      <c r="P9" s="9">
        <v>5485</v>
      </c>
      <c r="R9" s="29" t="s">
        <v>1423</v>
      </c>
      <c r="S9" s="13">
        <v>7340.3</v>
      </c>
      <c r="U9" s="29" t="s">
        <v>1424</v>
      </c>
      <c r="V9" s="13">
        <v>7946.08</v>
      </c>
    </row>
    <row r="10" spans="1:22" x14ac:dyDescent="0.3">
      <c r="A10" s="29" t="s">
        <v>2447</v>
      </c>
      <c r="B10" s="14">
        <v>9817</v>
      </c>
      <c r="L10" s="29" t="s">
        <v>1426</v>
      </c>
      <c r="M10" s="14">
        <v>11161</v>
      </c>
      <c r="R10" s="29" t="s">
        <v>1420</v>
      </c>
      <c r="S10" s="13">
        <v>8577.1799999999967</v>
      </c>
      <c r="U10" s="29" t="s">
        <v>1426</v>
      </c>
      <c r="V10" s="13">
        <v>7772.19</v>
      </c>
    </row>
    <row r="11" spans="1:22" x14ac:dyDescent="0.3">
      <c r="A11" s="29" t="s">
        <v>2448</v>
      </c>
      <c r="B11" s="14">
        <v>9506</v>
      </c>
      <c r="L11" s="29" t="s">
        <v>1419</v>
      </c>
      <c r="M11" s="14">
        <v>10935</v>
      </c>
      <c r="R11" s="29" t="s">
        <v>1422</v>
      </c>
      <c r="S11" s="13">
        <v>10009.210000000003</v>
      </c>
      <c r="U11" s="29" t="s">
        <v>1419</v>
      </c>
      <c r="V11" s="13">
        <v>7601.8199999999979</v>
      </c>
    </row>
    <row r="12" spans="1:22" x14ac:dyDescent="0.3">
      <c r="A12" s="29" t="s">
        <v>2449</v>
      </c>
      <c r="B12" s="14">
        <v>7099</v>
      </c>
      <c r="L12" s="29" t="s">
        <v>1423</v>
      </c>
      <c r="M12" s="14">
        <v>10540</v>
      </c>
      <c r="R12" s="29" t="s">
        <v>1421</v>
      </c>
      <c r="S12" s="13">
        <v>8117.8599999999988</v>
      </c>
      <c r="U12" s="29" t="s">
        <v>1423</v>
      </c>
      <c r="V12" s="13">
        <v>7340.3</v>
      </c>
    </row>
    <row r="13" spans="1:22" x14ac:dyDescent="0.3">
      <c r="A13" s="29" t="s">
        <v>2450</v>
      </c>
      <c r="B13" s="14">
        <v>11384</v>
      </c>
      <c r="L13" s="29" t="s">
        <v>1427</v>
      </c>
      <c r="M13" s="14">
        <v>10450</v>
      </c>
      <c r="R13" s="29" t="s">
        <v>1424</v>
      </c>
      <c r="S13" s="13">
        <v>7946.08</v>
      </c>
      <c r="U13" s="29" t="s">
        <v>1427</v>
      </c>
      <c r="V13" s="13">
        <v>7231.4800000000005</v>
      </c>
    </row>
    <row r="14" spans="1:22" x14ac:dyDescent="0.3">
      <c r="A14" s="29" t="s">
        <v>2451</v>
      </c>
      <c r="B14" s="14">
        <v>8308</v>
      </c>
      <c r="L14" s="29" t="s">
        <v>2455</v>
      </c>
      <c r="M14" s="14">
        <v>117278</v>
      </c>
      <c r="R14" s="29" t="s">
        <v>2455</v>
      </c>
      <c r="S14" s="13">
        <v>81853.48000000001</v>
      </c>
    </row>
    <row r="15" spans="1:22" x14ac:dyDescent="0.3">
      <c r="A15" s="29" t="s">
        <v>2452</v>
      </c>
      <c r="B15" s="14">
        <v>10166</v>
      </c>
    </row>
    <row r="16" spans="1:22" x14ac:dyDescent="0.3">
      <c r="A16" s="29" t="s">
        <v>2455</v>
      </c>
      <c r="B16" s="14">
        <v>117278</v>
      </c>
    </row>
    <row r="17" spans="6:19" x14ac:dyDescent="0.3">
      <c r="J17" s="33">
        <v>1000</v>
      </c>
    </row>
    <row r="18" spans="6:19" x14ac:dyDescent="0.3">
      <c r="F18" s="34">
        <v>7.1999999999999995E-2</v>
      </c>
    </row>
    <row r="19" spans="6:19" x14ac:dyDescent="0.3">
      <c r="J19" s="32">
        <v>21.402999999999999</v>
      </c>
      <c r="M19" s="32">
        <v>117278</v>
      </c>
      <c r="S19" s="13">
        <v>10009.210000000003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43DA1-831E-4FDE-AE43-A62D47A106AE}">
  <dimension ref="G1"/>
  <sheetViews>
    <sheetView showGridLines="0" showRowColHeaders="0" tabSelected="1" topLeftCell="M19" zoomScale="99" zoomScaleNormal="99" workbookViewId="0">
      <selection activeCell="Y36" sqref="Y36"/>
    </sheetView>
  </sheetViews>
  <sheetFormatPr defaultColWidth="8.6640625" defaultRowHeight="14.4" x14ac:dyDescent="0.3"/>
  <cols>
    <col min="1" max="16384" width="8.6640625" style="31"/>
  </cols>
  <sheetData>
    <row r="1" spans="7:7" x14ac:dyDescent="0.3">
      <c r="G1" s="31" t="e" cm="1">
        <f t="array" aca="1" ref="G1" ca="1">'Pivot table'!M190(" Unit  price per quantity",'Pivot table'!$L$3)</f>
        <v>#REF!</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data</vt:lpstr>
      <vt:lpstr>Clean Data</vt:lpstr>
      <vt:lpstr>KPI summary</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Efeomo Asekhame</cp:lastModifiedBy>
  <dcterms:created xsi:type="dcterms:W3CDTF">2025-05-06T09:30:03Z</dcterms:created>
  <dcterms:modified xsi:type="dcterms:W3CDTF">2025-08-03T23:14:29Z</dcterms:modified>
</cp:coreProperties>
</file>