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520" yWindow="80" windowWidth="17300" windowHeight="15040" tabRatio="500"/>
  </bookViews>
  <sheets>
    <sheet name="Climate_Zones" sheetId="3" r:id="rId1"/>
    <sheet name="Measures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3" l="1"/>
  <c r="D38" i="3"/>
  <c r="D39" i="3"/>
  <c r="D40" i="3"/>
  <c r="D41" i="3"/>
  <c r="D42" i="3"/>
  <c r="D43" i="3"/>
  <c r="D44" i="3"/>
  <c r="D45" i="3"/>
  <c r="D46" i="3"/>
  <c r="D47" i="3"/>
  <c r="D48" i="3"/>
  <c r="B21" i="3"/>
  <c r="E21" i="3"/>
  <c r="C4" i="3"/>
  <c r="D4" i="3"/>
  <c r="C6" i="3"/>
  <c r="D6" i="3"/>
  <c r="C7" i="3"/>
  <c r="D7" i="3"/>
  <c r="C8" i="3"/>
  <c r="D8" i="3"/>
  <c r="C9" i="3"/>
  <c r="D9" i="3"/>
  <c r="C10" i="3"/>
  <c r="D10" i="3"/>
  <c r="C11" i="3"/>
  <c r="D11" i="3"/>
  <c r="C5" i="3"/>
  <c r="D5" i="3"/>
  <c r="C14" i="3"/>
  <c r="D14" i="3"/>
  <c r="C15" i="3"/>
  <c r="D15" i="3"/>
  <c r="C16" i="3"/>
  <c r="D16" i="3"/>
  <c r="C12" i="3"/>
  <c r="D12" i="3"/>
  <c r="C13" i="3"/>
  <c r="D13" i="3"/>
  <c r="C17" i="3"/>
  <c r="D17" i="3"/>
  <c r="C18" i="3"/>
  <c r="D18" i="3"/>
  <c r="C19" i="3"/>
  <c r="D19" i="3"/>
  <c r="C3" i="3"/>
  <c r="D3" i="3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6" i="1"/>
  <c r="E18" i="1"/>
  <c r="E19" i="1"/>
  <c r="E20" i="1"/>
  <c r="E27" i="1"/>
  <c r="E24" i="1"/>
  <c r="E28" i="1"/>
  <c r="E26" i="1"/>
  <c r="E21" i="1"/>
  <c r="E25" i="1"/>
  <c r="E23" i="1"/>
  <c r="E22" i="1"/>
  <c r="E3" i="1"/>
</calcChain>
</file>

<file path=xl/sharedStrings.xml><?xml version="1.0" encoding="utf-8"?>
<sst xmlns="http://schemas.openxmlformats.org/spreadsheetml/2006/main" count="88" uniqueCount="63">
  <si>
    <t>Measures Installed</t>
  </si>
  <si>
    <t>Measure Name</t>
  </si>
  <si>
    <t>Basic Count (sample Size is 32)</t>
  </si>
  <si>
    <t>Advanced Count (Sample Size is 2541)</t>
  </si>
  <si>
    <t>Duct Test and Seal</t>
  </si>
  <si>
    <t>Air Sealing</t>
  </si>
  <si>
    <t>Attic Insulation</t>
  </si>
  <si>
    <t>Duct Insulation</t>
  </si>
  <si>
    <t>Heating Upgrade</t>
  </si>
  <si>
    <t>Cooling Upgrade</t>
  </si>
  <si>
    <t>Floor Insulation</t>
  </si>
  <si>
    <t>Hot Water Heater Upgrade</t>
  </si>
  <si>
    <t>Window Upgrade</t>
  </si>
  <si>
    <t>Wall Insulation</t>
  </si>
  <si>
    <t>Hot Water Pipe Insulation</t>
  </si>
  <si>
    <t>HE Interior Lighting Permanent</t>
  </si>
  <si>
    <t>HE Exterior Lighting Permanent</t>
  </si>
  <si>
    <t>Refrigerator Upgrade</t>
  </si>
  <si>
    <t>Dishwasher Upgrade</t>
  </si>
  <si>
    <t>Lighting  - Dimmer (Interior)</t>
  </si>
  <si>
    <t>Lighting - Photosensor (Exterior)</t>
  </si>
  <si>
    <t>Lighting Occupant Sensor (Int &amp; Gar)</t>
  </si>
  <si>
    <t>Thermostatic Shut-Off</t>
  </si>
  <si>
    <t>Low Flow Shower Head</t>
  </si>
  <si>
    <t>Whole House Fan</t>
  </si>
  <si>
    <t>Refrigerator Removal</t>
  </si>
  <si>
    <t>Cool Roof Installation</t>
  </si>
  <si>
    <t>Radiant Barrier</t>
  </si>
  <si>
    <t>Door Upgrade</t>
  </si>
  <si>
    <t>DHW Blanket Insulation</t>
  </si>
  <si>
    <t>Percent</t>
  </si>
  <si>
    <t>Measure Vars</t>
  </si>
  <si>
    <t>Varname</t>
  </si>
  <si>
    <t>Description</t>
  </si>
  <si>
    <t>Type</t>
  </si>
  <si>
    <t>duct_seal</t>
  </si>
  <si>
    <t>air_seal</t>
  </si>
  <si>
    <t>attic_insulation</t>
  </si>
  <si>
    <t>duct_insulation</t>
  </si>
  <si>
    <t>heat_upgrade</t>
  </si>
  <si>
    <t>cool_upgrade</t>
  </si>
  <si>
    <t>bool</t>
  </si>
  <si>
    <t xml:space="preserve">bool </t>
  </si>
  <si>
    <t>floor_insulation</t>
  </si>
  <si>
    <t>hot_water_upgrade</t>
  </si>
  <si>
    <t>window_upgrade</t>
  </si>
  <si>
    <t>wall_insulation</t>
  </si>
  <si>
    <t>pipe_insulation</t>
  </si>
  <si>
    <t>interior_lighting</t>
  </si>
  <si>
    <t>Climate Zones: Full Sample</t>
  </si>
  <si>
    <t>Climate Zones: Selected Homes</t>
  </si>
  <si>
    <t>Final Sample Homes</t>
  </si>
  <si>
    <t>Freq.</t>
  </si>
  <si>
    <t>Not Provided</t>
  </si>
  <si>
    <t>Total</t>
  </si>
  <si>
    <t>ca_climate_zone</t>
  </si>
  <si>
    <t>SCE/SCG</t>
  </si>
  <si>
    <t>Ideal Distribution</t>
  </si>
  <si>
    <t>Actual</t>
  </si>
  <si>
    <t>Climate Zone</t>
  </si>
  <si>
    <t>Frequency</t>
  </si>
  <si>
    <t>Percentage</t>
  </si>
  <si>
    <t>Ideal Sample Home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</si>
</sst>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8"/>
      <color rgb="FF222222"/>
      <name val="Arial"/>
    </font>
    <font>
      <b/>
      <sz val="8"/>
      <color rgb="FF222222"/>
      <name val="Arial"/>
    </font>
    <font>
      <sz val="11"/>
      <color rgb="FF222222"/>
      <name val="Calibri"/>
    </font>
    <font>
      <sz val="10"/>
      <color theme="1"/>
      <name val="Calibri"/>
    </font>
    <font>
      <b/>
      <sz val="10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EUC Climate Zone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EUC Climate Zone Distribution</c:v>
          </c:tx>
          <c:invertIfNegative val="0"/>
          <c:cat>
            <c:numRef>
              <c:f>Climate_Zones!$A$3:$A$19</c:f>
              <c:numCache>
                <c:formatCode>General</c:formatCode>
                <c:ptCount val="17"/>
                <c:pt idx="0">
                  <c:v>12.0</c:v>
                </c:pt>
                <c:pt idx="1">
                  <c:v>3.0</c:v>
                </c:pt>
                <c:pt idx="2">
                  <c:v>9.0</c:v>
                </c:pt>
                <c:pt idx="3">
                  <c:v>4.0</c:v>
                </c:pt>
                <c:pt idx="4">
                  <c:v>11.0</c:v>
                </c:pt>
                <c:pt idx="5">
                  <c:v>2.0</c:v>
                </c:pt>
                <c:pt idx="6">
                  <c:v>13.0</c:v>
                </c:pt>
                <c:pt idx="7">
                  <c:v>7.0</c:v>
                </c:pt>
                <c:pt idx="8">
                  <c:v>10.0</c:v>
                </c:pt>
                <c:pt idx="9">
                  <c:v>8.0</c:v>
                </c:pt>
                <c:pt idx="10">
                  <c:v>6.0</c:v>
                </c:pt>
                <c:pt idx="11">
                  <c:v>5.0</c:v>
                </c:pt>
                <c:pt idx="13">
                  <c:v>16.0</c:v>
                </c:pt>
                <c:pt idx="14">
                  <c:v>0.0</c:v>
                </c:pt>
                <c:pt idx="15">
                  <c:v>1.0</c:v>
                </c:pt>
                <c:pt idx="16">
                  <c:v>15.0</c:v>
                </c:pt>
              </c:numCache>
            </c:numRef>
          </c:cat>
          <c:val>
            <c:numRef>
              <c:f>Climate_Zones!$C$3:$C$19</c:f>
              <c:numCache>
                <c:formatCode>0%</c:formatCode>
                <c:ptCount val="17"/>
                <c:pt idx="0">
                  <c:v>0.392291066282421</c:v>
                </c:pt>
                <c:pt idx="1">
                  <c:v>0.231268011527378</c:v>
                </c:pt>
                <c:pt idx="2">
                  <c:v>0.0862752161383285</c:v>
                </c:pt>
                <c:pt idx="3">
                  <c:v>0.0833933717579251</c:v>
                </c:pt>
                <c:pt idx="4">
                  <c:v>0.0509726224783862</c:v>
                </c:pt>
                <c:pt idx="5">
                  <c:v>0.0414265129682997</c:v>
                </c:pt>
                <c:pt idx="6">
                  <c:v>0.0385446685878962</c:v>
                </c:pt>
                <c:pt idx="7">
                  <c:v>0.0331412103746398</c:v>
                </c:pt>
                <c:pt idx="8">
                  <c:v>0.0165706051873199</c:v>
                </c:pt>
                <c:pt idx="9">
                  <c:v>0.0102665706051873</c:v>
                </c:pt>
                <c:pt idx="10">
                  <c:v>0.0100864553314121</c:v>
                </c:pt>
                <c:pt idx="11">
                  <c:v>0.00234149855907781</c:v>
                </c:pt>
                <c:pt idx="12">
                  <c:v>0.00126080691642651</c:v>
                </c:pt>
                <c:pt idx="13">
                  <c:v>0.0010806916426513</c:v>
                </c:pt>
                <c:pt idx="14">
                  <c:v>0.000540345821325648</c:v>
                </c:pt>
                <c:pt idx="15">
                  <c:v>0.000360230547550432</c:v>
                </c:pt>
                <c:pt idx="16">
                  <c:v>0.000180115273775216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528328"/>
        <c:axId val="2078531336"/>
      </c:barChart>
      <c:catAx>
        <c:axId val="207852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31336"/>
        <c:crosses val="autoZero"/>
        <c:auto val="1"/>
        <c:lblAlgn val="ctr"/>
        <c:lblOffset val="100"/>
        <c:noMultiLvlLbl val="0"/>
      </c:catAx>
      <c:valAx>
        <c:axId val="2078531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852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</a:t>
            </a:r>
            <a:r>
              <a:rPr lang="en-US" baseline="0"/>
              <a:t> EUC Homes with Measure</a:t>
            </a:r>
          </a:p>
          <a:p>
            <a:pPr>
              <a:defRPr/>
            </a:pPr>
            <a:r>
              <a:rPr lang="en-US"/>
              <a:t>(out</a:t>
            </a:r>
            <a:r>
              <a:rPr lang="en-US" baseline="0"/>
              <a:t> of 2541 total homes)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Measures!$B$2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cat>
            <c:strRef>
              <c:f>Measures!$A$3:$A$28</c:f>
              <c:strCache>
                <c:ptCount val="26"/>
                <c:pt idx="0">
                  <c:v>Duct Test and Seal</c:v>
                </c:pt>
                <c:pt idx="1">
                  <c:v>Air Sealing</c:v>
                </c:pt>
                <c:pt idx="2">
                  <c:v>Attic Insulation</c:v>
                </c:pt>
                <c:pt idx="3">
                  <c:v>Duct Insulation</c:v>
                </c:pt>
                <c:pt idx="4">
                  <c:v>Heating Upgrade</c:v>
                </c:pt>
                <c:pt idx="5">
                  <c:v>Cooling Upgrade</c:v>
                </c:pt>
                <c:pt idx="6">
                  <c:v>Floor Insulation</c:v>
                </c:pt>
                <c:pt idx="7">
                  <c:v>Hot Water Heater Upgrade</c:v>
                </c:pt>
                <c:pt idx="8">
                  <c:v>Window Upgrade</c:v>
                </c:pt>
                <c:pt idx="9">
                  <c:v>Wall Insulation</c:v>
                </c:pt>
                <c:pt idx="10">
                  <c:v>Hot Water Pipe Insulation</c:v>
                </c:pt>
                <c:pt idx="11">
                  <c:v>HE Interior Lighting Permanent</c:v>
                </c:pt>
                <c:pt idx="12">
                  <c:v>HE Exterior Lighting Permanent</c:v>
                </c:pt>
                <c:pt idx="13">
                  <c:v>Dishwasher Upgrade</c:v>
                </c:pt>
                <c:pt idx="14">
                  <c:v>Refrigerator Upgrade</c:v>
                </c:pt>
                <c:pt idx="15">
                  <c:v>Lighting  - Dimmer (Interior)</c:v>
                </c:pt>
                <c:pt idx="16">
                  <c:v>Lighting - Photosensor (Exterior)</c:v>
                </c:pt>
                <c:pt idx="17">
                  <c:v>Lighting Occupant Sensor (Int &amp; Gar)</c:v>
                </c:pt>
                <c:pt idx="18">
                  <c:v>Cool Roof Installation</c:v>
                </c:pt>
                <c:pt idx="19">
                  <c:v>DHW Blanket Insulation</c:v>
                </c:pt>
                <c:pt idx="20">
                  <c:v>Door Upgrade</c:v>
                </c:pt>
                <c:pt idx="21">
                  <c:v>Low Flow Shower Head</c:v>
                </c:pt>
                <c:pt idx="22">
                  <c:v>Radiant Barrier</c:v>
                </c:pt>
                <c:pt idx="23">
                  <c:v>Refrigerator Removal</c:v>
                </c:pt>
                <c:pt idx="24">
                  <c:v>Thermostatic Shut-Off</c:v>
                </c:pt>
                <c:pt idx="25">
                  <c:v>Whole House Fan</c:v>
                </c:pt>
              </c:strCache>
            </c:strRef>
          </c:cat>
          <c:val>
            <c:numRef>
              <c:f>Measures!$B$3:$B$28</c:f>
              <c:numCache>
                <c:formatCode>General</c:formatCode>
                <c:ptCount val="26"/>
                <c:pt idx="0">
                  <c:v>0.834710743801653</c:v>
                </c:pt>
                <c:pt idx="1">
                  <c:v>0.744195198740653</c:v>
                </c:pt>
                <c:pt idx="2">
                  <c:v>0.713498622589532</c:v>
                </c:pt>
                <c:pt idx="3">
                  <c:v>0.587170405352224</c:v>
                </c:pt>
                <c:pt idx="4">
                  <c:v>0.555686737504919</c:v>
                </c:pt>
                <c:pt idx="5">
                  <c:v>0.553325462416371</c:v>
                </c:pt>
                <c:pt idx="6">
                  <c:v>0.221566312475403</c:v>
                </c:pt>
                <c:pt idx="7">
                  <c:v>0.212121212121212</c:v>
                </c:pt>
                <c:pt idx="8">
                  <c:v>0.184966548602912</c:v>
                </c:pt>
                <c:pt idx="9">
                  <c:v>0.157811885084612</c:v>
                </c:pt>
                <c:pt idx="10">
                  <c:v>0.0181031090121999</c:v>
                </c:pt>
                <c:pt idx="11">
                  <c:v>0.0137741046831956</c:v>
                </c:pt>
                <c:pt idx="12">
                  <c:v>0.00669027941755214</c:v>
                </c:pt>
                <c:pt idx="13">
                  <c:v>0.00157418339236521</c:v>
                </c:pt>
                <c:pt idx="14">
                  <c:v>0.00157418339236521</c:v>
                </c:pt>
                <c:pt idx="15">
                  <c:v>0.00118063754427391</c:v>
                </c:pt>
                <c:pt idx="16">
                  <c:v>0.00118063754427391</c:v>
                </c:pt>
                <c:pt idx="17">
                  <c:v>0.000393545848091303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02776"/>
        <c:axId val="2142605720"/>
      </c:barChart>
      <c:catAx>
        <c:axId val="21426027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42605720"/>
        <c:crosses val="autoZero"/>
        <c:auto val="1"/>
        <c:lblAlgn val="ctr"/>
        <c:lblOffset val="100"/>
        <c:noMultiLvlLbl val="0"/>
      </c:catAx>
      <c:valAx>
        <c:axId val="2142605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260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190500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12700</xdr:rowOff>
    </xdr:from>
    <xdr:to>
      <xdr:col>13</xdr:col>
      <xdr:colOff>38100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3" workbookViewId="0">
      <selection activeCell="B26" sqref="B26"/>
    </sheetView>
  </sheetViews>
  <sheetFormatPr baseColWidth="10" defaultRowHeight="15" x14ac:dyDescent="0"/>
  <cols>
    <col min="5" max="5" width="10.83203125" customWidth="1"/>
  </cols>
  <sheetData>
    <row r="1" spans="1:5">
      <c r="A1" t="s">
        <v>49</v>
      </c>
    </row>
    <row r="2" spans="1:5" ht="15" customHeight="1">
      <c r="A2" t="s">
        <v>59</v>
      </c>
      <c r="B2" t="s">
        <v>60</v>
      </c>
      <c r="C2" t="s">
        <v>61</v>
      </c>
      <c r="D2" t="s">
        <v>62</v>
      </c>
      <c r="E2" t="s">
        <v>51</v>
      </c>
    </row>
    <row r="3" spans="1:5" ht="17">
      <c r="A3" s="8">
        <v>12</v>
      </c>
      <c r="B3">
        <v>2178</v>
      </c>
      <c r="C3" s="9">
        <f>B3/$B$21</f>
        <v>0.39229106628242078</v>
      </c>
      <c r="D3">
        <f>C3*20</f>
        <v>7.8458213256484157</v>
      </c>
      <c r="E3">
        <v>4</v>
      </c>
    </row>
    <row r="4" spans="1:5" ht="17">
      <c r="A4" s="8">
        <v>3</v>
      </c>
      <c r="B4">
        <v>1284</v>
      </c>
      <c r="C4" s="9">
        <f>B4/$B$21</f>
        <v>0.23126801152737753</v>
      </c>
      <c r="D4">
        <f>C4*20</f>
        <v>4.6253602305475505</v>
      </c>
      <c r="E4">
        <v>2</v>
      </c>
    </row>
    <row r="5" spans="1:5" ht="17">
      <c r="A5" s="8">
        <v>9</v>
      </c>
      <c r="B5">
        <v>479</v>
      </c>
      <c r="C5" s="9">
        <f>B5/$B$21</f>
        <v>8.6275216138328531E-2</v>
      </c>
      <c r="D5">
        <f>C5*20</f>
        <v>1.7255043227665707</v>
      </c>
      <c r="E5">
        <v>5</v>
      </c>
    </row>
    <row r="6" spans="1:5" ht="17">
      <c r="A6" s="8">
        <v>4</v>
      </c>
      <c r="B6">
        <v>463</v>
      </c>
      <c r="C6" s="9">
        <f>B6/$B$21</f>
        <v>8.3393371757925078E-2</v>
      </c>
      <c r="D6">
        <f>C6*20</f>
        <v>1.6678674351585014</v>
      </c>
      <c r="E6">
        <v>2</v>
      </c>
    </row>
    <row r="7" spans="1:5" ht="17">
      <c r="A7" s="8">
        <v>11</v>
      </c>
      <c r="B7">
        <v>283</v>
      </c>
      <c r="C7" s="9">
        <f>B7/$B$21</f>
        <v>5.0972622478386166E-2</v>
      </c>
      <c r="D7">
        <f>C7*20</f>
        <v>1.0194524495677233</v>
      </c>
      <c r="E7">
        <v>1</v>
      </c>
    </row>
    <row r="8" spans="1:5" ht="17">
      <c r="A8" s="8">
        <v>2</v>
      </c>
      <c r="B8">
        <v>230</v>
      </c>
      <c r="C8" s="9">
        <f>B8/$B$21</f>
        <v>4.142651296829971E-2</v>
      </c>
      <c r="D8">
        <f>C8*20</f>
        <v>0.82853025936599423</v>
      </c>
      <c r="E8">
        <v>1</v>
      </c>
    </row>
    <row r="9" spans="1:5" ht="17">
      <c r="A9" s="8">
        <v>13</v>
      </c>
      <c r="B9">
        <v>214</v>
      </c>
      <c r="C9" s="9">
        <f>B9/$B$21</f>
        <v>3.8544668587896257E-2</v>
      </c>
      <c r="D9">
        <f>C9*20</f>
        <v>0.77089337175792516</v>
      </c>
      <c r="E9">
        <v>1</v>
      </c>
    </row>
    <row r="10" spans="1:5" ht="17">
      <c r="A10" s="8">
        <v>7</v>
      </c>
      <c r="B10">
        <v>184</v>
      </c>
      <c r="C10" s="9">
        <f>B10/$B$21</f>
        <v>3.3141210374639768E-2</v>
      </c>
      <c r="D10">
        <f>C10*20</f>
        <v>0.66282420749279536</v>
      </c>
      <c r="E10">
        <v>2</v>
      </c>
    </row>
    <row r="11" spans="1:5" ht="17">
      <c r="A11" s="8">
        <v>10</v>
      </c>
      <c r="B11">
        <v>92</v>
      </c>
      <c r="C11" s="9">
        <f>B11/$B$21</f>
        <v>1.6570605187319884E-2</v>
      </c>
      <c r="D11">
        <f>C11*20</f>
        <v>0.33141210374639768</v>
      </c>
      <c r="E11">
        <v>2</v>
      </c>
    </row>
    <row r="12" spans="1:5" ht="17">
      <c r="A12" s="8">
        <v>8</v>
      </c>
      <c r="B12">
        <v>57</v>
      </c>
      <c r="C12" s="9">
        <f>B12/$B$21</f>
        <v>1.026657060518732E-2</v>
      </c>
      <c r="D12">
        <f>C12*20</f>
        <v>0.20533141210374639</v>
      </c>
      <c r="E12">
        <v>0</v>
      </c>
    </row>
    <row r="13" spans="1:5" ht="17">
      <c r="A13" s="8">
        <v>6</v>
      </c>
      <c r="B13">
        <v>56</v>
      </c>
      <c r="C13" s="9">
        <f>B13/$B$21</f>
        <v>1.0086455331412104E-2</v>
      </c>
      <c r="D13">
        <f>C13*20</f>
        <v>0.20172910662824206</v>
      </c>
      <c r="E13">
        <v>0</v>
      </c>
    </row>
    <row r="14" spans="1:5" ht="17">
      <c r="A14" s="8">
        <v>5</v>
      </c>
      <c r="B14">
        <v>13</v>
      </c>
      <c r="C14" s="9">
        <f>B14/$B$21</f>
        <v>2.3414985590778097E-3</v>
      </c>
      <c r="D14">
        <f>C14*20</f>
        <v>4.6829971181556192E-2</v>
      </c>
      <c r="E14">
        <v>0</v>
      </c>
    </row>
    <row r="15" spans="1:5" ht="17">
      <c r="B15" s="8">
        <v>7</v>
      </c>
      <c r="C15" s="9">
        <f>B15/$B$21</f>
        <v>1.260806916426513E-3</v>
      </c>
      <c r="D15">
        <f>C15*20</f>
        <v>2.5216138328530258E-2</v>
      </c>
      <c r="E15">
        <v>0</v>
      </c>
    </row>
    <row r="16" spans="1:5" ht="17">
      <c r="A16" s="8">
        <v>16</v>
      </c>
      <c r="B16">
        <v>6</v>
      </c>
      <c r="C16" s="9">
        <f>B16/$B$21</f>
        <v>1.0806916426512969E-3</v>
      </c>
      <c r="D16">
        <f>C16*20</f>
        <v>2.1613832853025938E-2</v>
      </c>
      <c r="E16">
        <v>0</v>
      </c>
    </row>
    <row r="17" spans="1:5" ht="17">
      <c r="A17" s="8">
        <v>0</v>
      </c>
      <c r="B17">
        <v>3</v>
      </c>
      <c r="C17" s="9">
        <f>B17/$B$21</f>
        <v>5.4034582132564846E-4</v>
      </c>
      <c r="D17">
        <f>C17*20</f>
        <v>1.0806916426512969E-2</v>
      </c>
      <c r="E17">
        <v>0</v>
      </c>
    </row>
    <row r="18" spans="1:5" ht="17">
      <c r="A18" s="8">
        <v>1</v>
      </c>
      <c r="B18">
        <v>2</v>
      </c>
      <c r="C18" s="9">
        <f>B18/$B$21</f>
        <v>3.6023054755043225E-4</v>
      </c>
      <c r="D18">
        <f>C18*20</f>
        <v>7.2046109510086453E-3</v>
      </c>
      <c r="E18">
        <v>0</v>
      </c>
    </row>
    <row r="19" spans="1:5" ht="17" customHeight="1">
      <c r="A19" s="8">
        <v>15</v>
      </c>
      <c r="B19">
        <v>1</v>
      </c>
      <c r="C19" s="9">
        <f>B19/$B$21</f>
        <v>1.8011527377521613E-4</v>
      </c>
      <c r="D19">
        <f>C19*20</f>
        <v>3.6023054755043226E-3</v>
      </c>
      <c r="E19">
        <v>0</v>
      </c>
    </row>
    <row r="21" spans="1:5" ht="3" customHeight="1">
      <c r="B21">
        <f>SUM(B3:B19)</f>
        <v>5552</v>
      </c>
      <c r="E21">
        <f>SUM(E3:E19)</f>
        <v>20</v>
      </c>
    </row>
    <row r="32" spans="1:5">
      <c r="A32" t="s">
        <v>50</v>
      </c>
    </row>
    <row r="35" spans="1:5">
      <c r="A35" t="s">
        <v>56</v>
      </c>
    </row>
    <row r="36" spans="1:5">
      <c r="A36" t="s">
        <v>55</v>
      </c>
      <c r="B36" t="s">
        <v>52</v>
      </c>
      <c r="C36" t="s">
        <v>30</v>
      </c>
      <c r="D36" t="s">
        <v>57</v>
      </c>
      <c r="E36" t="s">
        <v>58</v>
      </c>
    </row>
    <row r="37" spans="1:5">
      <c r="A37">
        <v>9</v>
      </c>
      <c r="B37">
        <v>479</v>
      </c>
      <c r="C37">
        <v>71.17</v>
      </c>
      <c r="D37">
        <f>C37/100 *6</f>
        <v>4.2702</v>
      </c>
      <c r="E37">
        <v>4</v>
      </c>
    </row>
    <row r="38" spans="1:5">
      <c r="A38">
        <v>8</v>
      </c>
      <c r="B38">
        <v>57</v>
      </c>
      <c r="C38">
        <v>8.4700000000000006</v>
      </c>
      <c r="D38">
        <f>C38/100 *6</f>
        <v>0.5082000000000001</v>
      </c>
    </row>
    <row r="39" spans="1:5">
      <c r="A39">
        <v>6</v>
      </c>
      <c r="B39">
        <v>56</v>
      </c>
      <c r="C39">
        <v>8.32</v>
      </c>
      <c r="D39">
        <f>C39/100 *6</f>
        <v>0.49919999999999998</v>
      </c>
    </row>
    <row r="40" spans="1:5">
      <c r="A40">
        <v>10</v>
      </c>
      <c r="B40">
        <v>36</v>
      </c>
      <c r="C40">
        <v>5.35</v>
      </c>
      <c r="D40">
        <f>C40/100 *6</f>
        <v>0.32100000000000001</v>
      </c>
    </row>
    <row r="41" spans="1:5">
      <c r="A41">
        <v>13</v>
      </c>
      <c r="B41">
        <v>29</v>
      </c>
      <c r="C41">
        <v>4.3099999999999996</v>
      </c>
      <c r="D41">
        <f>C41/100 *6</f>
        <v>0.2586</v>
      </c>
      <c r="E41">
        <v>1</v>
      </c>
    </row>
    <row r="42" spans="1:5">
      <c r="A42">
        <v>14</v>
      </c>
      <c r="B42">
        <v>7</v>
      </c>
      <c r="C42">
        <v>1.04</v>
      </c>
      <c r="D42">
        <f>C42/100 *6</f>
        <v>6.2399999999999997E-2</v>
      </c>
    </row>
    <row r="43" spans="1:5">
      <c r="A43">
        <v>5</v>
      </c>
      <c r="B43">
        <v>3</v>
      </c>
      <c r="C43">
        <v>0.45</v>
      </c>
      <c r="D43">
        <f>C43/100 *6</f>
        <v>2.7000000000000003E-2</v>
      </c>
    </row>
    <row r="44" spans="1:5">
      <c r="A44">
        <v>4</v>
      </c>
      <c r="B44">
        <v>2</v>
      </c>
      <c r="C44">
        <v>0.3</v>
      </c>
      <c r="D44">
        <f>C44/100 *6</f>
        <v>1.8000000000000002E-2</v>
      </c>
    </row>
    <row r="45" spans="1:5">
      <c r="A45" t="s">
        <v>53</v>
      </c>
      <c r="B45">
        <v>1</v>
      </c>
      <c r="C45">
        <v>0.15</v>
      </c>
      <c r="D45">
        <f>C45/100 *6</f>
        <v>9.0000000000000011E-3</v>
      </c>
    </row>
    <row r="46" spans="1:5">
      <c r="A46">
        <v>16</v>
      </c>
      <c r="B46">
        <v>1</v>
      </c>
      <c r="C46">
        <v>0.15</v>
      </c>
      <c r="D46">
        <f>C46/100 *6</f>
        <v>9.0000000000000011E-3</v>
      </c>
    </row>
    <row r="47" spans="1:5">
      <c r="A47">
        <v>12</v>
      </c>
      <c r="B47">
        <v>1</v>
      </c>
      <c r="C47">
        <v>0.15</v>
      </c>
      <c r="D47">
        <f>C47/100 *6</f>
        <v>9.0000000000000011E-3</v>
      </c>
    </row>
    <row r="48" spans="1:5">
      <c r="A48">
        <v>0</v>
      </c>
      <c r="B48">
        <v>1</v>
      </c>
      <c r="C48">
        <v>0.15</v>
      </c>
      <c r="D48">
        <f>C48/100 *6</f>
        <v>9.0000000000000011E-3</v>
      </c>
    </row>
    <row r="51" spans="1:3">
      <c r="A51" t="s">
        <v>54</v>
      </c>
      <c r="B51">
        <v>673</v>
      </c>
      <c r="C51">
        <v>100</v>
      </c>
    </row>
  </sheetData>
  <sortState ref="A3:E19">
    <sortCondition descending="1" ref="B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8" workbookViewId="0">
      <selection activeCell="F13" sqref="F13"/>
    </sheetView>
  </sheetViews>
  <sheetFormatPr baseColWidth="10" defaultRowHeight="15" x14ac:dyDescent="0"/>
  <cols>
    <col min="1" max="1" width="29" customWidth="1"/>
    <col min="3" max="3" width="11.83203125" customWidth="1"/>
    <col min="4" max="4" width="5.5" customWidth="1"/>
  </cols>
  <sheetData>
    <row r="1" spans="1:6">
      <c r="A1" s="1" t="s">
        <v>0</v>
      </c>
      <c r="C1" s="2"/>
    </row>
    <row r="2" spans="1:6">
      <c r="A2" s="1" t="s">
        <v>1</v>
      </c>
      <c r="B2" s="1" t="s">
        <v>30</v>
      </c>
      <c r="C2" s="1" t="s">
        <v>2</v>
      </c>
      <c r="D2" s="1" t="s">
        <v>3</v>
      </c>
      <c r="E2" s="1" t="s">
        <v>30</v>
      </c>
      <c r="F2" s="1" t="s">
        <v>58</v>
      </c>
    </row>
    <row r="3" spans="1:6">
      <c r="A3" s="5" t="s">
        <v>4</v>
      </c>
      <c r="B3">
        <v>0.83471074380165289</v>
      </c>
      <c r="C3" s="3">
        <v>32</v>
      </c>
      <c r="D3" s="3">
        <v>2121</v>
      </c>
      <c r="E3">
        <f>D3/2541</f>
        <v>0.83471074380165289</v>
      </c>
      <c r="F3">
        <v>0.8</v>
      </c>
    </row>
    <row r="4" spans="1:6">
      <c r="A4" s="5" t="s">
        <v>5</v>
      </c>
      <c r="B4">
        <v>0.74419519874065332</v>
      </c>
      <c r="C4" s="3">
        <v>32</v>
      </c>
      <c r="D4" s="3">
        <v>1891</v>
      </c>
      <c r="E4">
        <f>D4/2541</f>
        <v>0.74419519874065332</v>
      </c>
      <c r="F4">
        <v>0.7</v>
      </c>
    </row>
    <row r="5" spans="1:6">
      <c r="A5" s="5" t="s">
        <v>6</v>
      </c>
      <c r="B5">
        <v>0.71349862258953167</v>
      </c>
      <c r="C5" s="3">
        <v>32</v>
      </c>
      <c r="D5" s="3">
        <v>1813</v>
      </c>
      <c r="E5">
        <f>D5/2541</f>
        <v>0.71349862258953167</v>
      </c>
      <c r="F5">
        <v>0.8</v>
      </c>
    </row>
    <row r="6" spans="1:6">
      <c r="A6" s="5" t="s">
        <v>7</v>
      </c>
      <c r="B6">
        <v>0.58717040535222353</v>
      </c>
      <c r="C6" s="3">
        <v>1</v>
      </c>
      <c r="D6" s="3">
        <v>1492</v>
      </c>
      <c r="E6">
        <f>D6/2541</f>
        <v>0.58717040535222353</v>
      </c>
      <c r="F6">
        <v>0.4</v>
      </c>
    </row>
    <row r="7" spans="1:6">
      <c r="A7" s="5" t="s">
        <v>8</v>
      </c>
      <c r="B7">
        <v>0.55568673750491937</v>
      </c>
      <c r="C7" s="3">
        <v>0</v>
      </c>
      <c r="D7" s="3">
        <v>1412</v>
      </c>
      <c r="E7">
        <f>D7/2541</f>
        <v>0.55568673750491937</v>
      </c>
      <c r="F7">
        <v>0.6</v>
      </c>
    </row>
    <row r="8" spans="1:6">
      <c r="A8" s="5" t="s">
        <v>9</v>
      </c>
      <c r="B8">
        <v>0.55332546241637148</v>
      </c>
      <c r="C8" s="3">
        <v>0</v>
      </c>
      <c r="D8" s="3">
        <v>1406</v>
      </c>
      <c r="E8">
        <f>D8/2541</f>
        <v>0.55332546241637148</v>
      </c>
      <c r="F8">
        <v>0.6</v>
      </c>
    </row>
    <row r="9" spans="1:6">
      <c r="A9" s="5" t="s">
        <v>10</v>
      </c>
      <c r="B9">
        <v>0.22156631247540337</v>
      </c>
      <c r="C9" s="3">
        <v>0</v>
      </c>
      <c r="D9" s="3">
        <v>563</v>
      </c>
      <c r="E9">
        <f>D9/2541</f>
        <v>0.22156631247540337</v>
      </c>
      <c r="F9">
        <v>0.3</v>
      </c>
    </row>
    <row r="10" spans="1:6">
      <c r="A10" s="5" t="s">
        <v>11</v>
      </c>
      <c r="B10">
        <v>0.21212121212121213</v>
      </c>
      <c r="C10" s="3">
        <v>0</v>
      </c>
      <c r="D10" s="3">
        <v>539</v>
      </c>
      <c r="E10">
        <f>D10/2541</f>
        <v>0.21212121212121213</v>
      </c>
      <c r="F10">
        <v>0.1</v>
      </c>
    </row>
    <row r="11" spans="1:6">
      <c r="A11" s="5" t="s">
        <v>12</v>
      </c>
      <c r="B11">
        <v>0.18496654860291223</v>
      </c>
      <c r="C11" s="3">
        <v>0</v>
      </c>
      <c r="D11" s="3">
        <v>470</v>
      </c>
      <c r="E11">
        <f>D11/2541</f>
        <v>0.18496654860291223</v>
      </c>
      <c r="F11">
        <v>0</v>
      </c>
    </row>
    <row r="12" spans="1:6">
      <c r="A12" s="5" t="s">
        <v>13</v>
      </c>
      <c r="B12">
        <v>0.15781188508461236</v>
      </c>
      <c r="C12" s="3">
        <v>0</v>
      </c>
      <c r="D12" s="3">
        <v>401</v>
      </c>
      <c r="E12">
        <f>D12/2541</f>
        <v>0.15781188508461236</v>
      </c>
      <c r="F12">
        <v>0</v>
      </c>
    </row>
    <row r="13" spans="1:6">
      <c r="A13" s="4" t="s">
        <v>14</v>
      </c>
      <c r="B13">
        <v>1.8103109012199921E-2</v>
      </c>
      <c r="C13" s="3">
        <v>31</v>
      </c>
      <c r="D13" s="3">
        <v>46</v>
      </c>
      <c r="E13">
        <f>D13/2541</f>
        <v>1.8103109012199921E-2</v>
      </c>
    </row>
    <row r="14" spans="1:6">
      <c r="A14" s="4" t="s">
        <v>15</v>
      </c>
      <c r="B14">
        <v>1.3774104683195593E-2</v>
      </c>
      <c r="C14" s="3">
        <v>0</v>
      </c>
      <c r="D14" s="3">
        <v>35</v>
      </c>
      <c r="E14">
        <f>D14/2541</f>
        <v>1.3774104683195593E-2</v>
      </c>
    </row>
    <row r="15" spans="1:6">
      <c r="A15" s="4" t="s">
        <v>16</v>
      </c>
      <c r="B15">
        <v>6.6902794175521451E-3</v>
      </c>
      <c r="C15" s="3">
        <v>0</v>
      </c>
      <c r="D15" s="3">
        <v>17</v>
      </c>
      <c r="E15">
        <f>D15/2541</f>
        <v>6.6902794175521451E-3</v>
      </c>
    </row>
    <row r="16" spans="1:6">
      <c r="A16" s="4" t="s">
        <v>18</v>
      </c>
      <c r="B16">
        <v>1.5741833923652105E-3</v>
      </c>
      <c r="C16" s="3">
        <v>0</v>
      </c>
      <c r="D16" s="3">
        <v>4</v>
      </c>
      <c r="E16">
        <f>D16/2541</f>
        <v>1.5741833923652105E-3</v>
      </c>
    </row>
    <row r="17" spans="1:5">
      <c r="A17" s="4" t="s">
        <v>17</v>
      </c>
      <c r="B17">
        <v>1.5741833923652105E-3</v>
      </c>
      <c r="C17" s="3">
        <v>0</v>
      </c>
      <c r="D17" s="3">
        <v>4</v>
      </c>
      <c r="E17">
        <f>D17/2541</f>
        <v>1.5741833923652105E-3</v>
      </c>
    </row>
    <row r="18" spans="1:5">
      <c r="A18" s="4" t="s">
        <v>19</v>
      </c>
      <c r="B18">
        <v>1.1806375442739079E-3</v>
      </c>
      <c r="C18" s="3">
        <v>0</v>
      </c>
      <c r="D18" s="3">
        <v>3</v>
      </c>
      <c r="E18">
        <f>D18/2541</f>
        <v>1.1806375442739079E-3</v>
      </c>
    </row>
    <row r="19" spans="1:5">
      <c r="A19" s="4" t="s">
        <v>20</v>
      </c>
      <c r="B19">
        <v>1.1806375442739079E-3</v>
      </c>
      <c r="C19" s="3">
        <v>0</v>
      </c>
      <c r="D19" s="3">
        <v>3</v>
      </c>
      <c r="E19">
        <f>D19/2541</f>
        <v>1.1806375442739079E-3</v>
      </c>
    </row>
    <row r="20" spans="1:5">
      <c r="A20" s="4" t="s">
        <v>21</v>
      </c>
      <c r="B20">
        <v>3.9354584809130262E-4</v>
      </c>
      <c r="C20" s="3">
        <v>0</v>
      </c>
      <c r="D20" s="3">
        <v>1</v>
      </c>
      <c r="E20">
        <f>D20/2541</f>
        <v>3.9354584809130262E-4</v>
      </c>
    </row>
    <row r="21" spans="1:5">
      <c r="A21" s="4" t="s">
        <v>26</v>
      </c>
      <c r="B21">
        <v>0</v>
      </c>
      <c r="C21" s="3">
        <v>0</v>
      </c>
      <c r="D21" s="3">
        <v>0</v>
      </c>
      <c r="E21">
        <f>D21/2541</f>
        <v>0</v>
      </c>
    </row>
    <row r="22" spans="1:5">
      <c r="A22" s="4" t="s">
        <v>29</v>
      </c>
      <c r="B22">
        <v>0</v>
      </c>
      <c r="C22" s="3">
        <v>0</v>
      </c>
      <c r="D22" s="3">
        <v>0</v>
      </c>
      <c r="E22">
        <f>D22/2541</f>
        <v>0</v>
      </c>
    </row>
    <row r="23" spans="1:5">
      <c r="A23" s="4" t="s">
        <v>28</v>
      </c>
      <c r="B23">
        <v>0</v>
      </c>
      <c r="C23" s="3">
        <v>0</v>
      </c>
      <c r="D23" s="3">
        <v>0</v>
      </c>
      <c r="E23">
        <f>D23/2541</f>
        <v>0</v>
      </c>
    </row>
    <row r="24" spans="1:5">
      <c r="A24" s="4" t="s">
        <v>23</v>
      </c>
      <c r="B24">
        <v>0</v>
      </c>
      <c r="C24" s="3">
        <v>18</v>
      </c>
      <c r="D24" s="3">
        <v>0</v>
      </c>
      <c r="E24">
        <f>D24/2541</f>
        <v>0</v>
      </c>
    </row>
    <row r="25" spans="1:5">
      <c r="A25" s="4" t="s">
        <v>27</v>
      </c>
      <c r="B25">
        <v>0</v>
      </c>
      <c r="C25" s="3">
        <v>0</v>
      </c>
      <c r="D25" s="3">
        <v>0</v>
      </c>
      <c r="E25">
        <f>D25/2541</f>
        <v>0</v>
      </c>
    </row>
    <row r="26" spans="1:5">
      <c r="A26" s="4" t="s">
        <v>25</v>
      </c>
      <c r="B26">
        <v>0</v>
      </c>
      <c r="C26" s="3">
        <v>0</v>
      </c>
      <c r="D26" s="3">
        <v>0</v>
      </c>
      <c r="E26">
        <f>D26/2541</f>
        <v>0</v>
      </c>
    </row>
    <row r="27" spans="1:5">
      <c r="A27" s="4" t="s">
        <v>22</v>
      </c>
      <c r="B27">
        <v>0</v>
      </c>
      <c r="C27" s="3">
        <v>29</v>
      </c>
      <c r="D27" s="3">
        <v>0</v>
      </c>
      <c r="E27">
        <f>D27/2541</f>
        <v>0</v>
      </c>
    </row>
    <row r="28" spans="1:5">
      <c r="A28" s="4" t="s">
        <v>24</v>
      </c>
      <c r="B28">
        <v>0</v>
      </c>
      <c r="C28" s="3">
        <v>0</v>
      </c>
      <c r="D28" s="3">
        <v>0</v>
      </c>
      <c r="E28">
        <f>D28/2541</f>
        <v>0</v>
      </c>
    </row>
  </sheetData>
  <sortState ref="A3:E28">
    <sortCondition descending="1" ref="B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baseColWidth="10" defaultRowHeight="15" x14ac:dyDescent="0"/>
  <cols>
    <col min="1" max="1" width="17.5" bestFit="1" customWidth="1"/>
    <col min="2" max="2" width="22.33203125" bestFit="1" customWidth="1"/>
  </cols>
  <sheetData>
    <row r="1" spans="1:3">
      <c r="A1" t="s">
        <v>31</v>
      </c>
    </row>
    <row r="3" spans="1:3">
      <c r="A3" t="s">
        <v>32</v>
      </c>
      <c r="B3" t="s">
        <v>33</v>
      </c>
      <c r="C3" t="s">
        <v>34</v>
      </c>
    </row>
    <row r="4" spans="1:3">
      <c r="A4" t="s">
        <v>48</v>
      </c>
      <c r="B4" s="6" t="s">
        <v>15</v>
      </c>
      <c r="C4" t="s">
        <v>41</v>
      </c>
    </row>
    <row r="5" spans="1:3">
      <c r="A5" t="s">
        <v>47</v>
      </c>
      <c r="B5" s="6" t="s">
        <v>14</v>
      </c>
      <c r="C5" t="s">
        <v>41</v>
      </c>
    </row>
    <row r="6" spans="1:3">
      <c r="A6" t="s">
        <v>46</v>
      </c>
      <c r="B6" s="7" t="s">
        <v>13</v>
      </c>
      <c r="C6" t="s">
        <v>41</v>
      </c>
    </row>
    <row r="7" spans="1:3">
      <c r="A7" t="s">
        <v>45</v>
      </c>
      <c r="B7" s="7" t="s">
        <v>12</v>
      </c>
      <c r="C7" t="s">
        <v>42</v>
      </c>
    </row>
    <row r="8" spans="1:3">
      <c r="A8" t="s">
        <v>44</v>
      </c>
      <c r="B8" s="7" t="s">
        <v>11</v>
      </c>
      <c r="C8" t="s">
        <v>41</v>
      </c>
    </row>
    <row r="9" spans="1:3">
      <c r="A9" t="s">
        <v>43</v>
      </c>
      <c r="B9" s="7" t="s">
        <v>10</v>
      </c>
      <c r="C9" t="s">
        <v>41</v>
      </c>
    </row>
    <row r="10" spans="1:3">
      <c r="A10" t="s">
        <v>40</v>
      </c>
      <c r="B10" s="7" t="s">
        <v>9</v>
      </c>
      <c r="C10" t="s">
        <v>41</v>
      </c>
    </row>
    <row r="11" spans="1:3">
      <c r="A11" t="s">
        <v>39</v>
      </c>
      <c r="B11" s="7" t="s">
        <v>8</v>
      </c>
      <c r="C11" t="s">
        <v>41</v>
      </c>
    </row>
    <row r="12" spans="1:3">
      <c r="A12" t="s">
        <v>38</v>
      </c>
      <c r="B12" s="7" t="s">
        <v>7</v>
      </c>
      <c r="C12" t="s">
        <v>41</v>
      </c>
    </row>
    <row r="13" spans="1:3">
      <c r="A13" t="s">
        <v>37</v>
      </c>
      <c r="B13" s="7" t="s">
        <v>6</v>
      </c>
      <c r="C13" t="s">
        <v>41</v>
      </c>
    </row>
    <row r="14" spans="1:3">
      <c r="A14" t="s">
        <v>36</v>
      </c>
      <c r="B14" s="7" t="s">
        <v>5</v>
      </c>
      <c r="C14" t="s">
        <v>41</v>
      </c>
    </row>
    <row r="15" spans="1:3">
      <c r="A15" t="s">
        <v>35</v>
      </c>
      <c r="B15" s="7" t="s">
        <v>4</v>
      </c>
      <c r="C15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Climate_Zones</vt:lpstr>
      <vt:lpstr>Measures</vt:lpstr>
      <vt:lpstr>Sheet2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Gee</dc:creator>
  <cp:lastModifiedBy>Matthew Gee</cp:lastModifiedBy>
  <dcterms:created xsi:type="dcterms:W3CDTF">2014-05-19T18:23:40Z</dcterms:created>
  <dcterms:modified xsi:type="dcterms:W3CDTF">2014-05-30T16:21:06Z</dcterms:modified>
</cp:coreProperties>
</file>