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40" yWindow="0" windowWidth="25360" windowHeight="12500" tabRatio="812"/>
  </bookViews>
  <sheets>
    <sheet name="Summary" sheetId="21" r:id="rId1"/>
    <sheet name="Site 1" sheetId="1" r:id="rId2"/>
    <sheet name="Site 2" sheetId="2" r:id="rId3"/>
    <sheet name="Site 3" sheetId="3" r:id="rId4"/>
    <sheet name="Site 4" sheetId="4" r:id="rId5"/>
    <sheet name="Site 5" sheetId="5" r:id="rId6"/>
    <sheet name="Site 6" sheetId="6" r:id="rId7"/>
    <sheet name="Site 7b" sheetId="29" r:id="rId8"/>
    <sheet name="Site 8" sheetId="8" r:id="rId9"/>
    <sheet name="Site 9" sheetId="9" r:id="rId10"/>
    <sheet name="Site 10b" sheetId="30" r:id="rId11"/>
    <sheet name="Site 11b" sheetId="22" r:id="rId12"/>
    <sheet name="Site 12b" sheetId="24" r:id="rId13"/>
    <sheet name="Site 13" sheetId="13" r:id="rId14"/>
    <sheet name="Site 14" sheetId="14" r:id="rId15"/>
    <sheet name="Site 15" sheetId="15" r:id="rId16"/>
    <sheet name="Site 16" sheetId="16" r:id="rId17"/>
    <sheet name="Site 17" sheetId="17" r:id="rId18"/>
    <sheet name="Site 18b" sheetId="26" r:id="rId19"/>
    <sheet name="Site 19b" sheetId="27" r:id="rId20"/>
    <sheet name="Site 20" sheetId="20" r:id="rId21"/>
  </sheets>
  <definedNames>
    <definedName name="_xlnm._FilterDatabase" localSheetId="1" hidden="1">'Site 1'!$D$1:$D$55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1" l="1"/>
  <c r="E15" i="21"/>
  <c r="E35" i="21"/>
  <c r="F61" i="21"/>
  <c r="F15" i="21"/>
  <c r="F36" i="21"/>
  <c r="C40" i="21"/>
  <c r="B40" i="21"/>
  <c r="D40" i="21"/>
  <c r="E40" i="21"/>
  <c r="F40" i="21"/>
  <c r="E60" i="21"/>
  <c r="F35" i="21"/>
  <c r="F60" i="21"/>
  <c r="D50" i="21"/>
  <c r="E50" i="21"/>
  <c r="F50" i="21"/>
  <c r="D51" i="21"/>
  <c r="E51" i="21"/>
  <c r="F51" i="21"/>
  <c r="D54" i="21"/>
  <c r="E54" i="21"/>
  <c r="F54" i="21"/>
  <c r="D55" i="21"/>
  <c r="E55" i="21"/>
  <c r="F55" i="21"/>
  <c r="D57" i="21"/>
  <c r="E57" i="21"/>
  <c r="F57" i="21"/>
  <c r="D58" i="21"/>
  <c r="E58" i="21"/>
  <c r="F58" i="21"/>
  <c r="D59" i="21"/>
  <c r="E59" i="21"/>
  <c r="F59" i="21"/>
  <c r="B18" i="21"/>
  <c r="C18" i="21"/>
  <c r="D18" i="21"/>
  <c r="B58" i="21"/>
  <c r="C57" i="21"/>
  <c r="B57" i="21"/>
  <c r="C58" i="21"/>
  <c r="C51" i="21"/>
  <c r="B51" i="21"/>
  <c r="C50" i="21"/>
  <c r="B50" i="21"/>
  <c r="D33" i="21"/>
  <c r="B33" i="21"/>
  <c r="C33" i="21"/>
  <c r="E33" i="21"/>
  <c r="F33" i="21"/>
  <c r="D32" i="21"/>
  <c r="C32" i="21"/>
  <c r="B32" i="21"/>
  <c r="E32" i="21"/>
  <c r="F32" i="21"/>
  <c r="D24" i="21"/>
  <c r="C24" i="21"/>
  <c r="C23" i="21"/>
  <c r="B24" i="21"/>
  <c r="E24" i="21"/>
  <c r="F24" i="21"/>
  <c r="D21" i="21"/>
  <c r="C21" i="21"/>
  <c r="B21" i="21"/>
  <c r="E21" i="21"/>
  <c r="F21" i="21"/>
  <c r="B22" i="21"/>
  <c r="C22" i="21"/>
  <c r="D22" i="21"/>
  <c r="E22" i="21"/>
  <c r="F22" i="21"/>
  <c r="B23" i="21"/>
  <c r="D23" i="21"/>
  <c r="E23" i="21"/>
  <c r="F23" i="21"/>
  <c r="D6" i="30"/>
  <c r="D7" i="30"/>
  <c r="B41" i="30"/>
  <c r="B42" i="30"/>
  <c r="B43" i="30"/>
  <c r="D6" i="29"/>
  <c r="D7" i="29"/>
  <c r="B41" i="29"/>
  <c r="B42" i="29"/>
  <c r="B43" i="29"/>
  <c r="D6" i="26"/>
  <c r="D7" i="26"/>
  <c r="D7" i="9"/>
  <c r="D7" i="6"/>
  <c r="D6" i="1"/>
  <c r="D6" i="2"/>
  <c r="D16" i="21"/>
  <c r="D6" i="3"/>
  <c r="D17" i="21"/>
  <c r="D6" i="4"/>
  <c r="D6" i="5"/>
  <c r="D19" i="21"/>
  <c r="D6" i="6"/>
  <c r="D20" i="21"/>
  <c r="D6" i="8"/>
  <c r="D6" i="9"/>
  <c r="D6" i="13"/>
  <c r="D27" i="21"/>
  <c r="D6" i="14"/>
  <c r="D28" i="21"/>
  <c r="D6" i="15"/>
  <c r="D6" i="16"/>
  <c r="D6" i="17"/>
  <c r="D31" i="21"/>
  <c r="D6" i="20"/>
  <c r="D34" i="21"/>
  <c r="D35" i="21"/>
  <c r="B43" i="9"/>
  <c r="B42" i="9"/>
  <c r="B41" i="9"/>
  <c r="B43" i="8"/>
  <c r="B42" i="8"/>
  <c r="B41" i="8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E16" i="21"/>
  <c r="F16" i="21"/>
  <c r="E17" i="21"/>
  <c r="F17" i="21"/>
  <c r="E18" i="21"/>
  <c r="F18" i="21"/>
  <c r="E19" i="21"/>
  <c r="F19" i="21"/>
  <c r="E20" i="21"/>
  <c r="F20" i="21"/>
  <c r="E27" i="21"/>
  <c r="F27" i="21"/>
  <c r="E28" i="21"/>
  <c r="F28" i="21"/>
  <c r="E31" i="21"/>
  <c r="F31" i="21"/>
  <c r="E34" i="21"/>
  <c r="F34" i="21"/>
  <c r="D7" i="1"/>
  <c r="D7" i="20"/>
  <c r="D7" i="17"/>
  <c r="D7" i="16"/>
  <c r="D7" i="15"/>
  <c r="D7" i="14"/>
  <c r="D7" i="13"/>
  <c r="D7" i="8"/>
  <c r="D7" i="5"/>
  <c r="D7" i="4"/>
  <c r="D7" i="3"/>
  <c r="D7" i="2"/>
  <c r="B11" i="21"/>
  <c r="B10" i="21"/>
  <c r="D60" i="21"/>
  <c r="J7" i="20"/>
  <c r="C59" i="21"/>
  <c r="J7" i="17"/>
  <c r="J7" i="16"/>
  <c r="C55" i="21"/>
  <c r="J7" i="15"/>
  <c r="C54" i="21"/>
  <c r="J7" i="14"/>
  <c r="J7" i="9"/>
  <c r="J7" i="8"/>
  <c r="J7" i="6"/>
  <c r="J7" i="5"/>
  <c r="J7" i="4"/>
  <c r="J7" i="3"/>
  <c r="J7" i="2"/>
  <c r="J7" i="1"/>
  <c r="B59" i="21"/>
  <c r="B55" i="21"/>
  <c r="B54" i="21"/>
  <c r="C60" i="21"/>
  <c r="B60" i="21"/>
  <c r="J6" i="3"/>
  <c r="C17" i="21"/>
  <c r="J6" i="4"/>
  <c r="J6" i="5"/>
  <c r="C19" i="21"/>
  <c r="J6" i="6"/>
  <c r="C20" i="21"/>
  <c r="J6" i="8"/>
  <c r="J6" i="9"/>
  <c r="J6" i="13"/>
  <c r="C27" i="21"/>
  <c r="J6" i="14"/>
  <c r="C28" i="21"/>
  <c r="J6" i="15"/>
  <c r="J6" i="16"/>
  <c r="J6" i="17"/>
  <c r="C31" i="21"/>
  <c r="J6" i="20"/>
  <c r="C34" i="21"/>
  <c r="J6" i="2"/>
  <c r="C16" i="21"/>
  <c r="J6" i="1"/>
  <c r="C15" i="21"/>
  <c r="C35" i="21"/>
  <c r="B15" i="21"/>
  <c r="B16" i="21"/>
  <c r="B17" i="21"/>
  <c r="B19" i="21"/>
  <c r="B20" i="21"/>
  <c r="B27" i="21"/>
  <c r="B28" i="21"/>
  <c r="B31" i="21"/>
  <c r="B34" i="21"/>
  <c r="B35" i="21"/>
</calcChain>
</file>

<file path=xl/sharedStrings.xml><?xml version="1.0" encoding="utf-8"?>
<sst xmlns="http://schemas.openxmlformats.org/spreadsheetml/2006/main" count="1779" uniqueCount="271">
  <si>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</si>
  <si>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</si>
  <si>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</si>
  <si>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</si>
  <si>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</si>
  <si>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</si>
  <si>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</si>
  <si>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</si>
  <si>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</si>
  <si>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</si>
  <si>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</si>
  <si>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</si>
  <si>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</si>
  <si>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</si>
  <si>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</si>
  <si>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</si>
  <si>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</si>
  <si>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</si>
  <si>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</si>
  <si>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</si>
  <si>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</si>
  <si>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</si>
  <si>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</si>
  <si>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</si>
  <si>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</si>
  <si>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</si>
  <si>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</si>
  <si>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</si>
  <si>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</si>
  <si>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</si>
  <si>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</si>
  <si>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</si>
  <si>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</si>
  <si>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</si>
  <si>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</si>
  <si>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</si>
  <si>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</si>
  <si>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</si>
  <si>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</si>
  <si>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</si>
  <si>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</si>
  <si>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</si>
  <si>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</si>
  <si>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</si>
  <si>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</si>
  <si>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</si>
  <si>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</si>
  <si>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</si>
  <si>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CrawlSpace</t>
  </si>
  <si>
    <t>10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</si>
  <si>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</si>
  <si>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</si>
  <si>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</si>
  <si>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</si>
  <si>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</si>
  <si>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</si>
  <si>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</si>
  <si>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</si>
  <si>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</si>
  <si>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</si>
  <si>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</si>
  <si>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</si>
  <si>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</si>
  <si>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</si>
  <si>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</si>
  <si>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</t>
  </si>
  <si>
    <t>1961</t>
  </si>
  <si>
    <t>150</t>
  </si>
  <si>
    <t>2480</t>
  </si>
  <si>
    <t>1/17/12</t>
  </si>
  <si>
    <t>2/15/12</t>
  </si>
  <si>
    <t>1981</t>
  </si>
  <si>
    <t>515</t>
  </si>
  <si>
    <t>205</t>
  </si>
  <si>
    <t>1831</t>
  </si>
  <si>
    <t>9</t>
  </si>
  <si>
    <t>1980</t>
  </si>
  <si>
    <t>151</t>
  </si>
  <si>
    <t>Natural Gas</t>
  </si>
  <si>
    <t>R-0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</si>
  <si>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</si>
  <si>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</si>
  <si>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</si>
  <si>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</si>
  <si>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</si>
  <si>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</si>
  <si>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</si>
  <si>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</si>
  <si>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</si>
  <si>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</si>
  <si>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</si>
  <si>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</si>
  <si>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</si>
  <si>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</si>
  <si>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</si>
  <si>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</si>
  <si>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</si>
  <si>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</si>
  <si>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</si>
  <si>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</si>
  <si>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</si>
  <si>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</si>
  <si>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</si>
  <si>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</si>
  <si>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</si>
  <si>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</si>
  <si>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</si>
  <si>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</si>
  <si>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</si>
  <si>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</si>
  <si>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</si>
  <si>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</si>
  <si>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</si>
  <si>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</si>
  <si>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</si>
  <si>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</si>
  <si>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</si>
  <si>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</si>
  <si>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</si>
  <si>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</si>
  <si>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</si>
  <si>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</si>
  <si>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</si>
  <si>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</si>
  <si>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</si>
  <si>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</si>
  <si>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</si>
  <si>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</si>
  <si>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</si>
  <si>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</si>
  <si>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</si>
  <si>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</si>
  <si>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</si>
  <si>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</si>
  <si>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</si>
  <si>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</si>
  <si>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</si>
  <si>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</si>
  <si>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</si>
  <si>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</si>
  <si>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</si>
  <si>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</si>
  <si>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</si>
  <si>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</si>
  <si>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</si>
  <si>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</si>
  <si>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</si>
  <si>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</si>
  <si>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</si>
  <si>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</si>
  <si>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</si>
  <si>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</si>
  <si>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</si>
  <si>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</si>
  <si>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</si>
  <si>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</si>
  <si>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</si>
  <si>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</si>
  <si>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</si>
  <si>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</si>
  <si>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</si>
  <si>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</si>
  <si>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</si>
  <si>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</si>
  <si>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</si>
  <si>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</si>
  <si>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</si>
  <si>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</si>
  <si>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</si>
  <si>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</si>
  <si>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</si>
  <si>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</si>
  <si>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CAMP-PENDLETON_722926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</si>
  <si>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</si>
  <si>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</si>
  <si>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</si>
  <si>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</si>
  <si>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</si>
  <si>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</si>
  <si>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</si>
  <si>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</si>
  <si>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</si>
  <si>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</si>
  <si>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</si>
  <si>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</si>
  <si>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</si>
  <si>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</si>
  <si>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</si>
  <si>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</si>
  <si>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</si>
  <si>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</si>
  <si>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</si>
  <si>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</si>
  <si>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</si>
  <si>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</si>
  <si>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</si>
  <si>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</si>
  <si>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</si>
  <si>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</si>
  <si>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</si>
  <si>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</si>
  <si>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</si>
  <si>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</si>
  <si>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</si>
  <si>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Single, metal, clear</t>
  </si>
  <si>
    <t>Window Specs</t>
  </si>
  <si>
    <t>U=1.19, SHGC=0.83</t>
  </si>
  <si>
    <t>Double Pane Non-Metal Frame
U=0.4  SHGC=0.5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</si>
  <si>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</si>
  <si>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</si>
  <si>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</si>
  <si>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</si>
  <si>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 xml:space="preserve">2X4/16OC </t>
  </si>
  <si>
    <t>Attic (38) Catherdal (38)</t>
  </si>
  <si>
    <t>Attic (6) Cathedral (19)</t>
  </si>
  <si>
    <t>Attic 232ft2, cathedral 1384ft2.</t>
  </si>
  <si>
    <t>Areas by Orientation (Floor 1)</t>
  </si>
  <si>
    <t>Double Pane Non- Metal Frame
U=0.52 SHGC=0.49</t>
  </si>
  <si>
    <t>R-4</t>
  </si>
  <si>
    <t xml:space="preserve">Natural Gas Storage EF= 0.96 </t>
  </si>
  <si>
    <t>*No Front Door Included in Model</t>
  </si>
  <si>
    <t>Un-Insulated</t>
  </si>
  <si>
    <t>*No Duct Test in Due to Asbestos</t>
  </si>
  <si>
    <t>11(b)</t>
  </si>
  <si>
    <t>Natural Gas Storage .525</t>
  </si>
  <si>
    <t>Natural Gas Storage 0.62</t>
  </si>
  <si>
    <t>R0</t>
  </si>
  <si>
    <t>R38</t>
  </si>
  <si>
    <t>R1</t>
  </si>
  <si>
    <t>R8</t>
  </si>
  <si>
    <t>448 (default)</t>
  </si>
  <si>
    <t>Natural Gas 0.58</t>
  </si>
  <si>
    <t>asbestos present</t>
  </si>
  <si>
    <t>3162 (default)</t>
  </si>
  <si>
    <t>Vinyl</t>
  </si>
  <si>
    <t>SHGC 0.23 / U-Factor 0.29</t>
  </si>
  <si>
    <t>12b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</si>
  <si>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</si>
  <si>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</si>
  <si>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</si>
  <si>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</si>
  <si>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</si>
  <si>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</si>
  <si>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</si>
  <si>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Wall Break-Down</t>
  </si>
  <si>
    <t>Wall Orientation</t>
  </si>
  <si>
    <t>Area</t>
  </si>
  <si>
    <t>Start R-value</t>
  </si>
  <si>
    <t>End R-Value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</si>
  <si>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</si>
  <si>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</si>
  <si>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</si>
  <si>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</si>
  <si>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</si>
  <si>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</si>
  <si>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</si>
  <si>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</si>
  <si>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</si>
  <si>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</si>
  <si>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</si>
  <si>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</si>
  <si>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</si>
  <si>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</si>
  <si>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</si>
  <si>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7b</t>
  </si>
  <si>
    <t>10b</t>
  </si>
  <si>
    <t>SANTA-ROSA_724957</t>
  </si>
  <si>
    <t>SANDBERG_723830</t>
  </si>
  <si>
    <t>Version 2.0 9-July-2014</t>
  </si>
  <si>
    <t>A.O. Smith Vertex</t>
  </si>
  <si>
    <t>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</si>
</sst>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22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0" fontId="3" fillId="2" borderId="0" xfId="0" applyFont="1" applyFill="1"/>
    <xf numFmtId="0" fontId="5" fillId="0" borderId="18" xfId="0" applyFont="1" applyBorder="1"/>
    <xf numFmtId="0" fontId="6" fillId="0" borderId="6" xfId="0" applyFont="1" applyBorder="1" applyAlignment="1">
      <alignment horizontal="right"/>
    </xf>
    <xf numFmtId="0" fontId="1" fillId="0" borderId="19" xfId="0" applyFont="1" applyBorder="1"/>
    <xf numFmtId="0" fontId="1" fillId="3" borderId="19" xfId="0" applyFont="1" applyFill="1" applyBorder="1"/>
    <xf numFmtId="0" fontId="0" fillId="0" borderId="21" xfId="0" applyBorder="1"/>
    <xf numFmtId="0" fontId="0" fillId="0" borderId="20" xfId="0" applyBorder="1"/>
    <xf numFmtId="0" fontId="1" fillId="3" borderId="22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23" xfId="0" applyBorder="1"/>
    <xf numFmtId="0" fontId="0" fillId="4" borderId="30" xfId="0" applyFill="1" applyBorder="1"/>
    <xf numFmtId="0" fontId="0" fillId="4" borderId="28" xfId="0" applyFill="1" applyBorder="1"/>
    <xf numFmtId="0" fontId="0" fillId="0" borderId="28" xfId="0" applyFill="1" applyBorder="1"/>
    <xf numFmtId="0" fontId="1" fillId="0" borderId="31" xfId="0" applyFont="1" applyBorder="1"/>
    <xf numFmtId="0" fontId="0" fillId="0" borderId="24" xfId="0" applyFill="1" applyBorder="1"/>
    <xf numFmtId="0" fontId="0" fillId="4" borderId="22" xfId="0" applyFont="1" applyFill="1" applyBorder="1"/>
    <xf numFmtId="0" fontId="0" fillId="4" borderId="28" xfId="0" applyFont="1" applyFill="1" applyBorder="1"/>
    <xf numFmtId="0" fontId="0" fillId="4" borderId="27" xfId="0" applyFill="1" applyBorder="1"/>
    <xf numFmtId="0" fontId="0" fillId="0" borderId="0" xfId="0" applyFill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5" xfId="0" applyFont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19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0" xfId="0" applyFont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0" borderId="20" xfId="0" applyFill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6" xfId="0" applyNumberFormat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8" xfId="0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6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6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9" xfId="0" applyFont="1" applyFill="1" applyBorder="1" applyAlignment="1">
      <alignment horizontal="right"/>
    </xf>
    <xf numFmtId="0" fontId="1" fillId="0" borderId="24" xfId="0" applyFont="1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4" xfId="0" applyFill="1" applyBorder="1"/>
    <xf numFmtId="0" fontId="13" fillId="0" borderId="0" xfId="0" applyFont="1" applyAlignment="1">
      <alignment wrapText="1"/>
    </xf>
    <xf numFmtId="0" fontId="0" fillId="4" borderId="23" xfId="0" applyFill="1" applyBorder="1"/>
    <xf numFmtId="0" fontId="0" fillId="4" borderId="29" xfId="0" applyFill="1" applyBorder="1"/>
    <xf numFmtId="0" fontId="6" fillId="0" borderId="0" xfId="0" applyFont="1" applyFill="1"/>
    <xf numFmtId="0" fontId="0" fillId="0" borderId="30" xfId="0" applyBorder="1"/>
    <xf numFmtId="0" fontId="0" fillId="0" borderId="19" xfId="0" applyBorder="1"/>
    <xf numFmtId="0" fontId="3" fillId="0" borderId="0" xfId="0" applyFont="1" applyAlignment="1">
      <alignment horizontal="left"/>
    </xf>
    <xf numFmtId="0" fontId="0" fillId="5" borderId="22" xfId="0" applyFill="1" applyBorder="1" applyAlignment="1">
      <alignment horizontal="right"/>
    </xf>
    <xf numFmtId="0" fontId="0" fillId="6" borderId="22" xfId="0" applyFill="1" applyBorder="1" applyAlignment="1">
      <alignment horizontal="right"/>
    </xf>
    <xf numFmtId="0" fontId="1" fillId="3" borderId="31" xfId="0" applyFont="1" applyFill="1" applyBorder="1"/>
    <xf numFmtId="0" fontId="0" fillId="6" borderId="31" xfId="0" applyFill="1" applyBorder="1" applyAlignment="1">
      <alignment horizontal="right"/>
    </xf>
    <xf numFmtId="0" fontId="1" fillId="0" borderId="25" xfId="0" applyFont="1" applyBorder="1"/>
    <xf numFmtId="0" fontId="0" fillId="7" borderId="21" xfId="0" applyFill="1" applyBorder="1"/>
    <xf numFmtId="0" fontId="0" fillId="7" borderId="21" xfId="0" applyFill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3" fontId="0" fillId="0" borderId="26" xfId="0" applyNumberFormat="1" applyBorder="1" applyAlignment="1">
      <alignment horizontal="right"/>
    </xf>
    <xf numFmtId="0" fontId="0" fillId="0" borderId="26" xfId="0" applyFill="1" applyBorder="1" applyAlignment="1">
      <alignment horizontal="left" wrapText="1"/>
    </xf>
    <xf numFmtId="0" fontId="0" fillId="3" borderId="26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5" xfId="0" applyFill="1" applyBorder="1"/>
    <xf numFmtId="0" fontId="0" fillId="0" borderId="30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0" xfId="0" applyFill="1" applyBorder="1"/>
    <xf numFmtId="0" fontId="0" fillId="0" borderId="0" xfId="0" applyFill="1" applyBorder="1"/>
    <xf numFmtId="0" fontId="0" fillId="0" borderId="32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6" xfId="0" applyFill="1" applyBorder="1"/>
    <xf numFmtId="0" fontId="0" fillId="3" borderId="24" xfId="0" applyFill="1" applyBorder="1" applyAlignment="1">
      <alignment horizontal="right"/>
    </xf>
    <xf numFmtId="0" fontId="0" fillId="3" borderId="23" xfId="0" applyFill="1" applyBorder="1"/>
    <xf numFmtId="0" fontId="0" fillId="3" borderId="29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5" xfId="0" applyBorder="1"/>
    <xf numFmtId="0" fontId="0" fillId="0" borderId="27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6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5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3" fillId="0" borderId="27" xfId="0" applyFont="1" applyBorder="1"/>
    <xf numFmtId="0" fontId="3" fillId="0" borderId="24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7" fillId="0" borderId="23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28" xfId="0" applyFont="1" applyFill="1" applyBorder="1" applyAlignment="1">
      <alignment horizontal="right"/>
    </xf>
    <xf numFmtId="0" fontId="3" fillId="8" borderId="30" xfId="0" applyFont="1" applyFill="1" applyBorder="1" applyAlignment="1">
      <alignment horizontal="right"/>
    </xf>
    <xf numFmtId="0" fontId="3" fillId="8" borderId="27" xfId="0" applyFont="1" applyFill="1" applyBorder="1"/>
    <xf numFmtId="0" fontId="3" fillId="8" borderId="24" xfId="0" applyFont="1" applyFill="1" applyBorder="1" applyAlignment="1">
      <alignment horizontal="right"/>
    </xf>
    <xf numFmtId="0" fontId="3" fillId="8" borderId="29" xfId="0" applyFont="1" applyFill="1" applyBorder="1" applyAlignment="1">
      <alignment horizontal="right"/>
    </xf>
    <xf numFmtId="0" fontId="3" fillId="8" borderId="23" xfId="0" applyFont="1" applyFill="1" applyBorder="1"/>
    <xf numFmtId="0" fontId="3" fillId="0" borderId="26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4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7" fillId="0" borderId="25" xfId="0" applyFont="1" applyBorder="1"/>
    <xf numFmtId="0" fontId="3" fillId="0" borderId="28" xfId="0" applyFont="1" applyBorder="1"/>
    <xf numFmtId="0" fontId="3" fillId="0" borderId="30" xfId="0" applyFont="1" applyBorder="1"/>
    <xf numFmtId="0" fontId="3" fillId="9" borderId="28" xfId="0" applyFont="1" applyFill="1" applyBorder="1" applyAlignment="1">
      <alignment horizontal="right"/>
    </xf>
    <xf numFmtId="0" fontId="7" fillId="8" borderId="33" xfId="0" applyFont="1" applyFill="1" applyBorder="1"/>
    <xf numFmtId="0" fontId="3" fillId="0" borderId="26" xfId="0" applyFont="1" applyBorder="1"/>
    <xf numFmtId="0" fontId="7" fillId="0" borderId="28" xfId="0" applyFont="1" applyBorder="1"/>
    <xf numFmtId="0" fontId="7" fillId="0" borderId="33" xfId="0" applyFont="1" applyBorder="1"/>
    <xf numFmtId="0" fontId="7" fillId="8" borderId="20" xfId="0" applyFont="1" applyFill="1" applyBorder="1" applyAlignment="1">
      <alignment horizontal="right"/>
    </xf>
    <xf numFmtId="0" fontId="7" fillId="8" borderId="28" xfId="0" applyFont="1" applyFill="1" applyBorder="1" applyAlignment="1">
      <alignment horizontal="right"/>
    </xf>
    <xf numFmtId="0" fontId="7" fillId="0" borderId="34" xfId="0" applyFont="1" applyBorder="1"/>
    <xf numFmtId="0" fontId="7" fillId="0" borderId="21" xfId="0" applyFont="1" applyBorder="1"/>
    <xf numFmtId="0" fontId="7" fillId="0" borderId="19" xfId="0" applyFont="1" applyBorder="1"/>
    <xf numFmtId="0" fontId="7" fillId="8" borderId="19" xfId="0" applyFont="1" applyFill="1" applyBorder="1"/>
    <xf numFmtId="0" fontId="7" fillId="0" borderId="20" xfId="0" applyFont="1" applyBorder="1" applyAlignment="1">
      <alignment horizontal="right"/>
    </xf>
    <xf numFmtId="0" fontId="0" fillId="3" borderId="28" xfId="0" applyFill="1" applyBorder="1" applyAlignment="1">
      <alignment horizontal="right"/>
    </xf>
    <xf numFmtId="0" fontId="0" fillId="3" borderId="30" xfId="0" applyFill="1" applyBorder="1" applyAlignment="1">
      <alignment horizontal="right"/>
    </xf>
    <xf numFmtId="0" fontId="0" fillId="3" borderId="27" xfId="0" applyFill="1" applyBorder="1"/>
    <xf numFmtId="0" fontId="0" fillId="0" borderId="26" xfId="0" applyFill="1" applyBorder="1" applyAlignment="1">
      <alignment horizontal="right" wrapText="1"/>
    </xf>
    <xf numFmtId="0" fontId="3" fillId="4" borderId="25" xfId="0" applyFont="1" applyFill="1" applyBorder="1"/>
    <xf numFmtId="0" fontId="3" fillId="4" borderId="0" xfId="0" applyFont="1" applyFill="1"/>
    <xf numFmtId="0" fontId="3" fillId="4" borderId="26" xfId="0" applyFont="1" applyFill="1" applyBorder="1"/>
    <xf numFmtId="14" fontId="3" fillId="0" borderId="0" xfId="0" applyNumberFormat="1" applyFont="1" applyFill="1" applyAlignment="1">
      <alignment horizontal="right"/>
    </xf>
    <xf numFmtId="0" fontId="3" fillId="0" borderId="22" xfId="0" applyFont="1" applyFill="1" applyBorder="1"/>
    <xf numFmtId="0" fontId="0" fillId="0" borderId="0" xfId="0"/>
    <xf numFmtId="0" fontId="3" fillId="0" borderId="0" xfId="0" applyFont="1"/>
    <xf numFmtId="0" fontId="3" fillId="0" borderId="26" xfId="0" applyFont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3" fillId="8" borderId="28" xfId="0" applyFont="1" applyFill="1" applyBorder="1" applyAlignment="1">
      <alignment horizontal="right"/>
    </xf>
    <xf numFmtId="0" fontId="3" fillId="8" borderId="30" xfId="0" applyFont="1" applyFill="1" applyBorder="1" applyAlignment="1">
      <alignment horizontal="right"/>
    </xf>
    <xf numFmtId="0" fontId="3" fillId="8" borderId="24" xfId="0" applyFont="1" applyFill="1" applyBorder="1" applyAlignment="1">
      <alignment horizontal="right"/>
    </xf>
    <xf numFmtId="0" fontId="3" fillId="8" borderId="29" xfId="0" applyFont="1" applyFill="1" applyBorder="1" applyAlignment="1">
      <alignment horizontal="right"/>
    </xf>
    <xf numFmtId="0" fontId="3" fillId="0" borderId="26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4" xfId="0" applyFont="1" applyBorder="1" applyAlignment="1">
      <alignment horizontal="right"/>
    </xf>
    <xf numFmtId="0" fontId="7" fillId="0" borderId="29" xfId="0" applyFont="1" applyBorder="1" applyAlignment="1">
      <alignment horizontal="right"/>
    </xf>
    <xf numFmtId="0" fontId="3" fillId="0" borderId="22" xfId="0" applyFont="1" applyBorder="1"/>
    <xf numFmtId="0" fontId="0" fillId="0" borderId="22" xfId="0" applyBorder="1"/>
    <xf numFmtId="0" fontId="16" fillId="4" borderId="0" xfId="0" applyFont="1" applyFill="1"/>
    <xf numFmtId="9" fontId="16" fillId="4" borderId="0" xfId="0" applyNumberFormat="1" applyFont="1" applyFill="1"/>
    <xf numFmtId="1" fontId="6" fillId="0" borderId="1" xfId="0" applyNumberFormat="1" applyFont="1" applyBorder="1"/>
    <xf numFmtId="1" fontId="6" fillId="0" borderId="2" xfId="0" applyNumberFormat="1" applyFont="1" applyBorder="1"/>
    <xf numFmtId="1" fontId="6" fillId="0" borderId="4" xfId="0" applyNumberFormat="1" applyFont="1" applyBorder="1"/>
    <xf numFmtId="1" fontId="6" fillId="0" borderId="0" xfId="0" applyNumberFormat="1" applyFont="1"/>
    <xf numFmtId="1" fontId="6" fillId="4" borderId="4" xfId="0" applyNumberFormat="1" applyFont="1" applyFill="1" applyBorder="1"/>
    <xf numFmtId="1" fontId="6" fillId="4" borderId="0" xfId="0" applyNumberFormat="1" applyFont="1" applyFill="1"/>
    <xf numFmtId="1" fontId="16" fillId="4" borderId="4" xfId="0" applyNumberFormat="1" applyFont="1" applyFill="1" applyBorder="1"/>
    <xf numFmtId="1" fontId="16" fillId="4" borderId="0" xfId="0" applyNumberFormat="1" applyFont="1" applyFill="1"/>
    <xf numFmtId="1" fontId="6" fillId="0" borderId="0" xfId="0" applyNumberFormat="1" applyFont="1" applyBorder="1"/>
    <xf numFmtId="1" fontId="6" fillId="0" borderId="0" xfId="0" applyNumberFormat="1" applyFont="1" applyFill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25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5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/>
    <xf numFmtId="0" fontId="1" fillId="0" borderId="0" xfId="0" applyFont="1"/>
    <xf numFmtId="0" fontId="7" fillId="10" borderId="1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7" fillId="10" borderId="22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6" fillId="0" borderId="17" xfId="0" applyFont="1" applyBorder="1"/>
    <xf numFmtId="0" fontId="5" fillId="0" borderId="14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17" fillId="0" borderId="0" xfId="0" applyFont="1"/>
  </cellXfs>
  <cellStyles count="2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/>
  </sheetViews>
  <sheetFormatPr baseColWidth="10" defaultColWidth="11.5" defaultRowHeight="14" x14ac:dyDescent="0"/>
  <cols>
    <col min="1" max="1" width="22.6640625" customWidth="1"/>
  </cols>
  <sheetData>
    <row r="1" spans="1:9" ht="18">
      <c r="A1" s="2" t="s">
        <v>128</v>
      </c>
      <c r="B1" s="2"/>
      <c r="C1" s="2"/>
      <c r="D1" s="2"/>
      <c r="E1" s="3"/>
      <c r="F1" s="3"/>
      <c r="G1" s="3"/>
      <c r="H1" s="3"/>
      <c r="I1" s="3"/>
    </row>
    <row r="2" spans="1:9">
      <c r="A2" s="4" t="s">
        <v>268</v>
      </c>
      <c r="B2" s="3"/>
      <c r="C2" s="3"/>
      <c r="D2" s="3"/>
      <c r="E2" s="3"/>
      <c r="F2" s="3"/>
      <c r="G2" s="3"/>
      <c r="H2" s="3"/>
      <c r="I2" s="3"/>
    </row>
    <row r="3" spans="1:9" ht="19" thickBot="1">
      <c r="A3" s="2"/>
      <c r="B3" s="3"/>
      <c r="C3" s="3"/>
      <c r="D3" s="3"/>
      <c r="E3" s="3"/>
      <c r="F3" s="3"/>
      <c r="G3" s="3"/>
      <c r="H3" s="3"/>
      <c r="I3" s="3"/>
    </row>
    <row r="4" spans="1:9" ht="15">
      <c r="A4" s="7" t="s">
        <v>101</v>
      </c>
      <c r="B4" s="247"/>
      <c r="C4" s="247"/>
      <c r="D4" s="247"/>
      <c r="E4" s="248"/>
      <c r="F4" s="3"/>
      <c r="G4" s="3"/>
      <c r="H4" s="3"/>
      <c r="I4" s="3"/>
    </row>
    <row r="5" spans="1:9" ht="15">
      <c r="A5" s="8" t="s">
        <v>102</v>
      </c>
      <c r="B5" s="249"/>
      <c r="C5" s="249"/>
      <c r="D5" s="249"/>
      <c r="E5" s="250"/>
      <c r="F5" s="3"/>
      <c r="G5" s="3"/>
      <c r="H5" s="3"/>
      <c r="I5" s="3"/>
    </row>
    <row r="6" spans="1:9" ht="16" thickBot="1">
      <c r="A6" s="9" t="s">
        <v>103</v>
      </c>
      <c r="B6" s="251"/>
      <c r="C6" s="251"/>
      <c r="D6" s="251"/>
      <c r="E6" s="252"/>
      <c r="F6" s="3"/>
      <c r="G6" s="3"/>
      <c r="H6" s="3"/>
      <c r="I6" s="3"/>
    </row>
    <row r="7" spans="1:9" ht="16" thickBot="1">
      <c r="A7" s="9"/>
      <c r="B7" s="253"/>
      <c r="C7" s="254"/>
      <c r="D7" s="6"/>
      <c r="E7" s="6"/>
      <c r="F7" s="3"/>
      <c r="G7" s="3"/>
      <c r="H7" s="3"/>
      <c r="I7" s="3"/>
    </row>
    <row r="8" spans="1:9" ht="15" thickBot="1">
      <c r="A8" s="10"/>
      <c r="B8" s="11"/>
      <c r="C8" s="11"/>
      <c r="D8" s="3"/>
      <c r="E8" s="3"/>
      <c r="F8" s="3"/>
      <c r="G8" s="3"/>
      <c r="H8" s="3"/>
      <c r="I8" s="3"/>
    </row>
    <row r="9" spans="1:9" ht="18">
      <c r="A9" s="12" t="s">
        <v>104</v>
      </c>
      <c r="B9" s="90" t="s">
        <v>105</v>
      </c>
      <c r="C9" s="3"/>
      <c r="D9" s="3"/>
      <c r="E9" s="3"/>
      <c r="F9" s="3"/>
      <c r="G9" s="3"/>
      <c r="H9" s="3"/>
      <c r="I9" s="3"/>
    </row>
    <row r="10" spans="1:9" ht="15">
      <c r="A10" s="8" t="s">
        <v>78</v>
      </c>
      <c r="B10" s="91">
        <f>F36</f>
        <v>0</v>
      </c>
      <c r="C10" s="3"/>
      <c r="D10" s="3"/>
      <c r="E10" s="3"/>
      <c r="F10" s="3"/>
      <c r="G10" s="3"/>
      <c r="H10" s="3"/>
      <c r="I10" s="3"/>
    </row>
    <row r="11" spans="1:9" ht="16" thickBot="1">
      <c r="A11" s="9" t="s">
        <v>106</v>
      </c>
      <c r="B11" s="92">
        <f>F61</f>
        <v>0</v>
      </c>
      <c r="C11" s="3"/>
      <c r="D11" s="3"/>
      <c r="E11" s="3"/>
      <c r="F11" s="3"/>
      <c r="G11" s="3"/>
      <c r="H11" s="3"/>
      <c r="I11" s="3"/>
    </row>
    <row r="12" spans="1:9" ht="19" thickBot="1">
      <c r="A12" s="2"/>
      <c r="B12" s="3"/>
      <c r="C12" s="3"/>
      <c r="D12" s="3"/>
      <c r="E12" s="3"/>
      <c r="F12" s="3"/>
      <c r="G12" s="3"/>
      <c r="H12" s="3"/>
      <c r="I12" s="3"/>
    </row>
    <row r="13" spans="1:9" ht="16" thickBot="1">
      <c r="A13" s="10"/>
      <c r="B13" s="244" t="s">
        <v>107</v>
      </c>
      <c r="C13" s="245"/>
      <c r="D13" s="245"/>
      <c r="E13" s="245"/>
      <c r="F13" s="246"/>
      <c r="G13" s="10"/>
      <c r="H13" s="10"/>
      <c r="I13" s="10"/>
    </row>
    <row r="14" spans="1:9" ht="61" thickBot="1">
      <c r="A14" s="13" t="s">
        <v>108</v>
      </c>
      <c r="B14" s="14" t="s">
        <v>109</v>
      </c>
      <c r="C14" s="14" t="s">
        <v>110</v>
      </c>
      <c r="D14" s="14" t="s">
        <v>111</v>
      </c>
      <c r="E14" s="14" t="s">
        <v>112</v>
      </c>
      <c r="F14" s="15" t="s">
        <v>7</v>
      </c>
      <c r="G14" s="5"/>
      <c r="H14" s="10"/>
      <c r="I14" s="10"/>
    </row>
    <row r="15" spans="1:9" ht="15">
      <c r="A15" s="16">
        <v>1</v>
      </c>
      <c r="B15" s="234">
        <f>'Site 1'!H$6</f>
        <v>884</v>
      </c>
      <c r="C15" s="235">
        <f>'Site 1'!$J$6</f>
        <v>60</v>
      </c>
      <c r="D15" s="17">
        <f>'Site 1'!$D$6</f>
        <v>0</v>
      </c>
      <c r="E15" s="18" t="str">
        <f>IF(D15=0,"",C15/D15)</f>
        <v/>
      </c>
      <c r="F15" s="19" t="str">
        <f>IF(AND(E15&lt;=1.2,E15&gt;=0.8),"PASS","FAIL")</f>
        <v>FAIL</v>
      </c>
      <c r="G15" s="87"/>
      <c r="H15" s="87"/>
      <c r="I15" s="3"/>
    </row>
    <row r="16" spans="1:9" ht="15">
      <c r="A16" s="20">
        <v>2</v>
      </c>
      <c r="B16" s="236">
        <f>'Site 2'!H$6</f>
        <v>635</v>
      </c>
      <c r="C16" s="237">
        <f>'Site 2'!$J$6</f>
        <v>293</v>
      </c>
      <c r="D16" s="6">
        <f>'Site 2'!D$6</f>
        <v>0</v>
      </c>
      <c r="E16" s="21" t="str">
        <f>IF(D16=0,"",C16/D16)</f>
        <v/>
      </c>
      <c r="F16" s="22" t="str">
        <f>IF(AND(E16&lt;=1.2,E16&gt;=0.8),"PASS","FAIL")</f>
        <v>FAIL</v>
      </c>
      <c r="G16" s="87"/>
      <c r="H16" s="87"/>
      <c r="I16" s="3"/>
    </row>
    <row r="17" spans="1:9" ht="15">
      <c r="A17" s="20">
        <v>3</v>
      </c>
      <c r="B17" s="236">
        <f>'Site 3'!H$6</f>
        <v>851</v>
      </c>
      <c r="C17" s="237">
        <f>'Site 3'!$J$6</f>
        <v>222</v>
      </c>
      <c r="D17" s="6">
        <f>'Site 3'!D$6</f>
        <v>0</v>
      </c>
      <c r="E17" s="21" t="str">
        <f t="shared" ref="E17:E35" si="0">IF(D17=0,"",C17/D17)</f>
        <v/>
      </c>
      <c r="F17" s="22" t="str">
        <f t="shared" ref="F17:F35" si="1">IF(AND(E17&lt;=1.2,E17&gt;=0.8),"PASS","FAIL")</f>
        <v>FAIL</v>
      </c>
      <c r="G17" s="87"/>
      <c r="H17" s="87"/>
      <c r="I17" s="3"/>
    </row>
    <row r="18" spans="1:9" ht="15">
      <c r="A18" s="20">
        <v>4</v>
      </c>
      <c r="B18" s="236">
        <f>'Site 4'!H$6</f>
        <v>693</v>
      </c>
      <c r="C18" s="237">
        <f>'Site 4'!$J$6</f>
        <v>213</v>
      </c>
      <c r="D18" s="6">
        <f>'Site 4'!D$6</f>
        <v>0</v>
      </c>
      <c r="E18" s="21" t="str">
        <f t="shared" si="0"/>
        <v/>
      </c>
      <c r="F18" s="22" t="str">
        <f t="shared" si="1"/>
        <v>FAIL</v>
      </c>
      <c r="G18" s="87"/>
      <c r="H18" s="87"/>
      <c r="I18" s="3"/>
    </row>
    <row r="19" spans="1:9" ht="15">
      <c r="A19" s="20">
        <v>5</v>
      </c>
      <c r="B19" s="236">
        <f>'Site 5'!H$6</f>
        <v>480</v>
      </c>
      <c r="C19" s="237">
        <f>'Site 5'!$J$6</f>
        <v>58</v>
      </c>
      <c r="D19" s="6">
        <f>'Site 5'!D$6</f>
        <v>0</v>
      </c>
      <c r="E19" s="21" t="str">
        <f t="shared" si="0"/>
        <v/>
      </c>
      <c r="F19" s="22" t="str">
        <f t="shared" si="1"/>
        <v>FAIL</v>
      </c>
      <c r="G19" s="87"/>
      <c r="H19" s="87"/>
      <c r="I19" s="3"/>
    </row>
    <row r="20" spans="1:9" ht="15">
      <c r="A20" s="20">
        <v>6</v>
      </c>
      <c r="B20" s="236">
        <f>'Site 6'!H$6</f>
        <v>570</v>
      </c>
      <c r="C20" s="237">
        <f>'Site 6'!$J$6</f>
        <v>86</v>
      </c>
      <c r="D20" s="6">
        <f>'Site 6'!D$6</f>
        <v>0</v>
      </c>
      <c r="E20" s="21" t="str">
        <f t="shared" si="0"/>
        <v/>
      </c>
      <c r="F20" s="22" t="str">
        <f t="shared" si="1"/>
        <v>FAIL</v>
      </c>
      <c r="G20" s="87"/>
      <c r="H20" s="87"/>
      <c r="I20" s="3"/>
    </row>
    <row r="21" spans="1:9" ht="15">
      <c r="A21" s="20" t="s">
        <v>264</v>
      </c>
      <c r="B21" s="236">
        <f>'Site 7b'!H$6</f>
        <v>733</v>
      </c>
      <c r="C21" s="237">
        <f>'Site 7b'!$J$6</f>
        <v>218.40029999999999</v>
      </c>
      <c r="D21" s="6">
        <f>'Site 7b'!D$6</f>
        <v>0</v>
      </c>
      <c r="E21" s="21" t="str">
        <f t="shared" ref="E21" si="2">IF(D21=0,"",C21/D21)</f>
        <v/>
      </c>
      <c r="F21" s="22" t="str">
        <f t="shared" ref="F21" si="3">IF(AND(E21&lt;=1.2,E21&gt;=0.8),"PASS","FAIL")</f>
        <v>FAIL</v>
      </c>
      <c r="G21" s="87"/>
      <c r="H21" s="87"/>
      <c r="I21" s="3"/>
    </row>
    <row r="22" spans="1:9" ht="15">
      <c r="A22" s="20">
        <v>8</v>
      </c>
      <c r="B22" s="236">
        <f>'Site 8'!H$6</f>
        <v>719</v>
      </c>
      <c r="C22" s="237">
        <f>'Site 8'!$J$6</f>
        <v>119</v>
      </c>
      <c r="D22" s="6">
        <f>'Site 8'!D$6</f>
        <v>0</v>
      </c>
      <c r="E22" s="21" t="str">
        <f t="shared" si="0"/>
        <v/>
      </c>
      <c r="F22" s="22" t="str">
        <f t="shared" si="1"/>
        <v>FAIL</v>
      </c>
      <c r="G22" s="87"/>
      <c r="H22" s="87"/>
      <c r="I22" s="3"/>
    </row>
    <row r="23" spans="1:9" ht="15">
      <c r="A23" s="20">
        <v>9</v>
      </c>
      <c r="B23" s="236">
        <f>'Site 9'!H$6</f>
        <v>736</v>
      </c>
      <c r="C23" s="237">
        <f>'Site 9'!$J$6</f>
        <v>274</v>
      </c>
      <c r="D23" s="6">
        <f>'Site 9'!D$6</f>
        <v>0</v>
      </c>
      <c r="E23" s="21" t="str">
        <f t="shared" si="0"/>
        <v/>
      </c>
      <c r="F23" s="22" t="str">
        <f t="shared" si="1"/>
        <v>FAIL</v>
      </c>
      <c r="G23" s="87"/>
      <c r="H23" s="87"/>
      <c r="I23" s="3"/>
    </row>
    <row r="24" spans="1:9" ht="15">
      <c r="A24" s="20" t="s">
        <v>265</v>
      </c>
      <c r="B24" s="236">
        <f>'Site 10b'!H$6</f>
        <v>526</v>
      </c>
      <c r="C24" s="237">
        <f>'Site 10b'!$J$6</f>
        <v>101.0609</v>
      </c>
      <c r="D24" s="6">
        <f>'Site 10b'!D$6</f>
        <v>0</v>
      </c>
      <c r="E24" s="21" t="str">
        <f t="shared" ref="E24" si="4">IF(D24=0,"",C24/D24)</f>
        <v/>
      </c>
      <c r="F24" s="22" t="str">
        <f t="shared" ref="F24" si="5">IF(AND(E24&lt;=1.2,E24&gt;=0.8),"PASS","FAIL")</f>
        <v>FAIL</v>
      </c>
      <c r="G24" s="87"/>
      <c r="H24" s="87"/>
      <c r="I24" s="3"/>
    </row>
    <row r="25" spans="1:9" ht="15">
      <c r="A25" s="20" t="s">
        <v>270</v>
      </c>
      <c r="B25" s="238"/>
      <c r="C25" s="239"/>
      <c r="D25" s="56"/>
      <c r="E25" s="57"/>
      <c r="F25" s="22" t="s">
        <v>136</v>
      </c>
      <c r="G25" s="87"/>
      <c r="H25" s="87"/>
      <c r="I25" s="3"/>
    </row>
    <row r="26" spans="1:9" ht="15">
      <c r="A26" s="20" t="s">
        <v>236</v>
      </c>
      <c r="B26" s="240"/>
      <c r="C26" s="241"/>
      <c r="D26" s="232"/>
      <c r="E26" s="233"/>
      <c r="F26" s="22" t="s">
        <v>136</v>
      </c>
      <c r="G26" s="87"/>
      <c r="H26" s="87"/>
      <c r="I26" s="3"/>
    </row>
    <row r="27" spans="1:9" ht="15">
      <c r="A27" s="20">
        <v>13</v>
      </c>
      <c r="B27" s="236">
        <f>'Site 13'!H$6</f>
        <v>433</v>
      </c>
      <c r="C27" s="237">
        <f>'Site 13'!$J$6</f>
        <v>22</v>
      </c>
      <c r="D27" s="6">
        <f>'Site 13'!D$6</f>
        <v>0</v>
      </c>
      <c r="E27" s="21" t="str">
        <f t="shared" si="0"/>
        <v/>
      </c>
      <c r="F27" s="22" t="str">
        <f t="shared" si="1"/>
        <v>FAIL</v>
      </c>
      <c r="G27" s="87"/>
      <c r="H27" s="87"/>
      <c r="I27" s="3"/>
    </row>
    <row r="28" spans="1:9" ht="15">
      <c r="A28" s="20">
        <v>14</v>
      </c>
      <c r="B28" s="236">
        <f>'Site 14'!H$6</f>
        <v>600</v>
      </c>
      <c r="C28" s="237">
        <f>'Site 14'!$J$6</f>
        <v>230</v>
      </c>
      <c r="D28" s="6">
        <f>'Site 14'!D$6</f>
        <v>0</v>
      </c>
      <c r="E28" s="21" t="str">
        <f t="shared" si="0"/>
        <v/>
      </c>
      <c r="F28" s="22" t="str">
        <f t="shared" si="1"/>
        <v>FAIL</v>
      </c>
      <c r="G28" s="87"/>
      <c r="H28" s="87"/>
      <c r="I28" s="3"/>
    </row>
    <row r="29" spans="1:9" ht="15">
      <c r="A29" s="20">
        <v>15</v>
      </c>
      <c r="B29" s="238"/>
      <c r="C29" s="239"/>
      <c r="D29" s="56"/>
      <c r="E29" s="57"/>
      <c r="F29" s="22" t="s">
        <v>136</v>
      </c>
      <c r="G29" s="275"/>
      <c r="H29" s="87"/>
      <c r="I29" s="3"/>
    </row>
    <row r="30" spans="1:9" ht="15">
      <c r="A30" s="20">
        <v>16</v>
      </c>
      <c r="B30" s="238"/>
      <c r="C30" s="239"/>
      <c r="D30" s="56"/>
      <c r="E30" s="57"/>
      <c r="F30" s="22" t="s">
        <v>136</v>
      </c>
      <c r="G30" s="275"/>
      <c r="H30" s="87"/>
      <c r="I30" s="3"/>
    </row>
    <row r="31" spans="1:9" ht="15">
      <c r="A31" s="20">
        <v>17</v>
      </c>
      <c r="B31" s="236">
        <f>'Site 17'!H$6</f>
        <v>287</v>
      </c>
      <c r="C31" s="237">
        <f>'Site 17'!$J$6</f>
        <v>26</v>
      </c>
      <c r="D31" s="6">
        <f>'Site 17'!D$6</f>
        <v>0</v>
      </c>
      <c r="E31" s="21" t="str">
        <f t="shared" si="0"/>
        <v/>
      </c>
      <c r="F31" s="22" t="str">
        <f t="shared" si="1"/>
        <v>FAIL</v>
      </c>
      <c r="G31" s="275"/>
      <c r="H31" s="87"/>
      <c r="I31" s="3"/>
    </row>
    <row r="32" spans="1:9" ht="15">
      <c r="A32" s="20" t="s">
        <v>237</v>
      </c>
      <c r="B32" s="236">
        <f>'Site 18b'!H$6</f>
        <v>569</v>
      </c>
      <c r="C32" s="237">
        <f>'Site 18b'!$J$6</f>
        <v>34.17004</v>
      </c>
      <c r="D32" s="6">
        <f>'Site 18b'!D$6</f>
        <v>0</v>
      </c>
      <c r="E32" s="21" t="str">
        <f t="shared" ref="E32" si="6">IF(D32=0,"",C32/D32)</f>
        <v/>
      </c>
      <c r="F32" s="22" t="str">
        <f t="shared" ref="F32" si="7">IF(AND(E32&lt;=1.2,E32&gt;=0.8),"PASS","FAIL")</f>
        <v>FAIL</v>
      </c>
      <c r="G32" s="275"/>
      <c r="H32" s="87"/>
      <c r="I32" s="3"/>
    </row>
    <row r="33" spans="1:9" ht="15">
      <c r="A33" s="20" t="s">
        <v>243</v>
      </c>
      <c r="B33" s="236">
        <f>'Site 19b'!H6</f>
        <v>501</v>
      </c>
      <c r="C33" s="237">
        <f>'Site 19b'!$J$6</f>
        <v>107.2578</v>
      </c>
      <c r="D33" s="6">
        <f>'Site 19b'!D$6</f>
        <v>0</v>
      </c>
      <c r="E33" s="21" t="str">
        <f t="shared" ref="E33" si="8">IF(D33=0,"",C33/D33)</f>
        <v/>
      </c>
      <c r="F33" s="22" t="str">
        <f t="shared" ref="F33" si="9">IF(AND(E33&lt;=1.2,E33&gt;=0.8),"PASS","FAIL")</f>
        <v>FAIL</v>
      </c>
      <c r="G33" s="275"/>
      <c r="H33" s="87"/>
      <c r="I33" s="3"/>
    </row>
    <row r="34" spans="1:9" ht="16" thickBot="1">
      <c r="A34" s="20">
        <v>20</v>
      </c>
      <c r="B34" s="236">
        <f>'Site 20'!H$6</f>
        <v>452</v>
      </c>
      <c r="C34" s="242">
        <f>'Site 20'!$J$6</f>
        <v>27</v>
      </c>
      <c r="D34" s="6">
        <f>'Site 20'!D$6</f>
        <v>0</v>
      </c>
      <c r="E34" s="21" t="str">
        <f t="shared" si="0"/>
        <v/>
      </c>
      <c r="F34" s="22" t="str">
        <f t="shared" si="1"/>
        <v>FAIL</v>
      </c>
      <c r="G34" s="275"/>
      <c r="H34" s="87"/>
      <c r="I34" s="3"/>
    </row>
    <row r="35" spans="1:9" ht="16" thickBot="1">
      <c r="A35" s="24" t="s">
        <v>113</v>
      </c>
      <c r="B35" s="49">
        <f>AVERAGE(B15:B34)</f>
        <v>604.3125</v>
      </c>
      <c r="C35" s="50">
        <f>AVERAGE(C15:C34)</f>
        <v>130.680565</v>
      </c>
      <c r="D35" s="50">
        <f>AVERAGE(D15:D34)</f>
        <v>0</v>
      </c>
      <c r="E35" s="50" t="e">
        <f>AVERAGE(E15:E34)</f>
        <v>#DIV/0!</v>
      </c>
      <c r="F35" s="271" t="e">
        <f t="shared" si="1"/>
        <v>#DIV/0!</v>
      </c>
      <c r="G35" s="88"/>
      <c r="H35" s="87"/>
      <c r="I35" s="3"/>
    </row>
    <row r="36" spans="1:9" ht="16" thickBot="1">
      <c r="A36" s="3"/>
      <c r="B36" s="6"/>
      <c r="C36" s="6"/>
      <c r="D36" s="27" t="s">
        <v>114</v>
      </c>
      <c r="E36" s="23"/>
      <c r="F36" s="89">
        <f>COUNTIF(F15:F34,"PASS")/16</f>
        <v>0</v>
      </c>
      <c r="G36" s="88"/>
      <c r="H36" s="87"/>
      <c r="I36" s="3"/>
    </row>
    <row r="37" spans="1:9" ht="16" thickBot="1">
      <c r="A37" s="3"/>
      <c r="B37" s="6"/>
      <c r="C37" s="6"/>
      <c r="D37" s="6"/>
      <c r="E37" s="6"/>
      <c r="F37" s="6"/>
      <c r="G37" s="87"/>
      <c r="H37" s="87"/>
      <c r="I37" s="3"/>
    </row>
    <row r="38" spans="1:9" ht="16" thickBot="1">
      <c r="A38" s="25"/>
      <c r="B38" s="244" t="s">
        <v>115</v>
      </c>
      <c r="C38" s="245"/>
      <c r="D38" s="245"/>
      <c r="E38" s="245"/>
      <c r="F38" s="246"/>
      <c r="G38" s="87"/>
      <c r="H38" s="87"/>
      <c r="I38" s="3"/>
    </row>
    <row r="39" spans="1:9" ht="61" thickBot="1">
      <c r="A39" s="13" t="s">
        <v>108</v>
      </c>
      <c r="B39" s="272" t="s">
        <v>109</v>
      </c>
      <c r="C39" s="273" t="s">
        <v>116</v>
      </c>
      <c r="D39" s="273" t="s">
        <v>111</v>
      </c>
      <c r="E39" s="273" t="s">
        <v>112</v>
      </c>
      <c r="F39" s="274" t="s">
        <v>7</v>
      </c>
      <c r="G39" s="87"/>
      <c r="H39" s="87"/>
      <c r="I39" s="3"/>
    </row>
    <row r="40" spans="1:9" ht="15">
      <c r="A40" s="16">
        <v>1</v>
      </c>
      <c r="B40" s="243">
        <f>'Site 1'!H$7</f>
        <v>15990</v>
      </c>
      <c r="C40" s="243">
        <f>'Site 1'!$J$7</f>
        <v>4210</v>
      </c>
      <c r="D40" s="97">
        <f>'Site 11b'!D$7</f>
        <v>0</v>
      </c>
      <c r="E40" s="21" t="str">
        <f t="shared" ref="E40" si="10">IF(D40=0,"",C40/D40)</f>
        <v/>
      </c>
      <c r="F40" s="22" t="str">
        <f t="shared" ref="F40" si="11">IF(AND(E40&lt;=1.2,E40&gt;=0.8),"PASS","FAIL")</f>
        <v>FAIL</v>
      </c>
      <c r="G40" s="87"/>
      <c r="H40" s="87"/>
      <c r="I40" s="3"/>
    </row>
    <row r="41" spans="1:9" ht="15">
      <c r="A41" s="20">
        <v>2</v>
      </c>
      <c r="B41" s="239"/>
      <c r="C41" s="239"/>
      <c r="D41" s="56"/>
      <c r="E41" s="57"/>
      <c r="F41" s="22" t="s">
        <v>136</v>
      </c>
      <c r="G41" s="275"/>
      <c r="H41" s="87"/>
      <c r="I41" s="3"/>
    </row>
    <row r="42" spans="1:9" ht="15">
      <c r="A42" s="20">
        <v>3</v>
      </c>
      <c r="B42" s="239"/>
      <c r="C42" s="239"/>
      <c r="D42" s="56"/>
      <c r="E42" s="57"/>
      <c r="F42" s="22" t="s">
        <v>136</v>
      </c>
      <c r="G42" s="275"/>
      <c r="H42" s="87"/>
      <c r="I42" s="3"/>
    </row>
    <row r="43" spans="1:9" ht="15">
      <c r="A43" s="20">
        <v>4</v>
      </c>
      <c r="B43" s="239"/>
      <c r="C43" s="239"/>
      <c r="D43" s="56"/>
      <c r="E43" s="57"/>
      <c r="F43" s="22" t="s">
        <v>136</v>
      </c>
      <c r="G43" s="275"/>
      <c r="H43" s="87"/>
      <c r="I43" s="3"/>
    </row>
    <row r="44" spans="1:9" ht="15">
      <c r="A44" s="20">
        <v>5</v>
      </c>
      <c r="B44" s="239"/>
      <c r="C44" s="239"/>
      <c r="D44" s="56"/>
      <c r="E44" s="57"/>
      <c r="F44" s="22" t="s">
        <v>136</v>
      </c>
      <c r="G44" s="275"/>
      <c r="H44" s="87"/>
      <c r="I44" s="3"/>
    </row>
    <row r="45" spans="1:9" ht="15">
      <c r="A45" s="20">
        <v>6</v>
      </c>
      <c r="B45" s="239"/>
      <c r="C45" s="239"/>
      <c r="D45" s="56"/>
      <c r="E45" s="57"/>
      <c r="F45" s="22" t="s">
        <v>136</v>
      </c>
      <c r="G45" s="275"/>
      <c r="H45" s="87"/>
      <c r="I45" s="3"/>
    </row>
    <row r="46" spans="1:9" ht="15">
      <c r="A46" s="20" t="s">
        <v>264</v>
      </c>
      <c r="B46" s="239"/>
      <c r="C46" s="239"/>
      <c r="D46" s="56"/>
      <c r="E46" s="57"/>
      <c r="F46" s="22" t="s">
        <v>136</v>
      </c>
      <c r="G46" s="275"/>
      <c r="H46" s="87"/>
      <c r="I46" s="3"/>
    </row>
    <row r="47" spans="1:9" ht="15">
      <c r="A47" s="20">
        <v>8</v>
      </c>
      <c r="B47" s="239"/>
      <c r="C47" s="239"/>
      <c r="D47" s="56"/>
      <c r="E47" s="57"/>
      <c r="F47" s="22" t="s">
        <v>136</v>
      </c>
      <c r="G47" s="275"/>
      <c r="H47" s="87"/>
      <c r="I47" s="3"/>
    </row>
    <row r="48" spans="1:9" ht="15">
      <c r="A48" s="20">
        <v>9</v>
      </c>
      <c r="B48" s="239"/>
      <c r="C48" s="239"/>
      <c r="D48" s="56"/>
      <c r="E48" s="57"/>
      <c r="F48" s="22" t="s">
        <v>136</v>
      </c>
      <c r="G48" s="275"/>
      <c r="H48" s="87"/>
      <c r="I48" s="3"/>
    </row>
    <row r="49" spans="1:9" ht="15">
      <c r="A49" s="20" t="s">
        <v>265</v>
      </c>
      <c r="B49" s="239"/>
      <c r="C49" s="239"/>
      <c r="D49" s="56"/>
      <c r="E49" s="57"/>
      <c r="F49" s="22" t="s">
        <v>136</v>
      </c>
      <c r="G49" s="275"/>
      <c r="H49" s="87"/>
      <c r="I49" s="3"/>
    </row>
    <row r="50" spans="1:9" ht="15">
      <c r="A50" s="20" t="s">
        <v>270</v>
      </c>
      <c r="B50" s="243">
        <f>'Site 11b'!H$7</f>
        <v>5451</v>
      </c>
      <c r="C50" s="243">
        <f>'Site 11b'!$J$7</f>
        <v>871.13530000000003</v>
      </c>
      <c r="D50" s="97">
        <f>'Site 11b'!D$7</f>
        <v>0</v>
      </c>
      <c r="E50" s="21" t="str">
        <f t="shared" ref="E40:E59" si="12">IF(D50=0,"",C50/D50)</f>
        <v/>
      </c>
      <c r="F50" s="22" t="str">
        <f t="shared" ref="F40:F60" si="13">IF(AND(E50&lt;=1.2,E50&gt;=0.8),"PASS","FAIL")</f>
        <v>FAIL</v>
      </c>
      <c r="G50" s="275"/>
      <c r="H50" s="87"/>
      <c r="I50" s="3"/>
    </row>
    <row r="51" spans="1:9" ht="15">
      <c r="A51" s="20" t="s">
        <v>236</v>
      </c>
      <c r="B51" s="243">
        <f>'Site 12b'!H$7</f>
        <v>7129</v>
      </c>
      <c r="C51" s="243">
        <f>'Site 12b'!$J$7</f>
        <v>1038.06</v>
      </c>
      <c r="D51" s="97">
        <f>'Site 12b'!D$7</f>
        <v>0</v>
      </c>
      <c r="E51" s="21" t="str">
        <f t="shared" si="12"/>
        <v/>
      </c>
      <c r="F51" s="22" t="str">
        <f t="shared" si="13"/>
        <v>FAIL</v>
      </c>
      <c r="G51" s="275"/>
      <c r="H51" s="87"/>
      <c r="I51" s="3"/>
    </row>
    <row r="52" spans="1:9" ht="15">
      <c r="A52" s="20">
        <v>13</v>
      </c>
      <c r="B52" s="239"/>
      <c r="C52" s="239"/>
      <c r="D52" s="56"/>
      <c r="E52" s="57"/>
      <c r="F52" s="22" t="s">
        <v>136</v>
      </c>
      <c r="G52" s="275"/>
      <c r="H52" s="87"/>
      <c r="I52" s="3"/>
    </row>
    <row r="53" spans="1:9" ht="15">
      <c r="A53" s="20">
        <v>14</v>
      </c>
      <c r="B53" s="239"/>
      <c r="C53" s="239"/>
      <c r="D53" s="56"/>
      <c r="E53" s="57"/>
      <c r="F53" s="22" t="s">
        <v>136</v>
      </c>
      <c r="G53" s="275"/>
      <c r="H53" s="87"/>
      <c r="I53" s="3"/>
    </row>
    <row r="54" spans="1:9" ht="15">
      <c r="A54" s="20">
        <v>15</v>
      </c>
      <c r="B54" s="237">
        <f>'Site 15'!H$7</f>
        <v>8517</v>
      </c>
      <c r="C54" s="237">
        <f>'Site 15'!$J$7</f>
        <v>1614</v>
      </c>
      <c r="D54" s="6">
        <f>'Site 15'!D$7</f>
        <v>0</v>
      </c>
      <c r="E54" s="21" t="str">
        <f t="shared" si="12"/>
        <v/>
      </c>
      <c r="F54" s="22" t="str">
        <f t="shared" si="13"/>
        <v>FAIL</v>
      </c>
      <c r="G54" s="275"/>
      <c r="H54" s="87"/>
      <c r="I54" s="3"/>
    </row>
    <row r="55" spans="1:9" ht="15">
      <c r="A55" s="20">
        <v>16</v>
      </c>
      <c r="B55" s="237">
        <f>'Site 16'!H$7</f>
        <v>9624</v>
      </c>
      <c r="C55" s="237">
        <f>'Site 16'!$J$7</f>
        <v>1344</v>
      </c>
      <c r="D55" s="6">
        <f>'Site 16'!D$7</f>
        <v>0</v>
      </c>
      <c r="E55" s="21" t="str">
        <f t="shared" si="12"/>
        <v/>
      </c>
      <c r="F55" s="22" t="str">
        <f t="shared" si="13"/>
        <v>FAIL</v>
      </c>
      <c r="G55" s="275"/>
      <c r="H55" s="87"/>
      <c r="I55" s="3"/>
    </row>
    <row r="56" spans="1:9" ht="15">
      <c r="A56" s="20">
        <v>17</v>
      </c>
      <c r="B56" s="239"/>
      <c r="C56" s="239"/>
      <c r="D56" s="56"/>
      <c r="E56" s="57"/>
      <c r="F56" s="22" t="s">
        <v>136</v>
      </c>
      <c r="G56" s="275"/>
      <c r="H56" s="87"/>
      <c r="I56" s="3"/>
    </row>
    <row r="57" spans="1:9" ht="15">
      <c r="A57" s="20" t="s">
        <v>237</v>
      </c>
      <c r="B57" s="243">
        <f>'Site 18b'!H$7</f>
        <v>7214</v>
      </c>
      <c r="C57" s="243">
        <f>'Site 18b'!$I$7</f>
        <v>6450</v>
      </c>
      <c r="D57" s="97">
        <f>'Site 18b'!D$7</f>
        <v>0</v>
      </c>
      <c r="E57" s="21" t="str">
        <f t="shared" si="12"/>
        <v/>
      </c>
      <c r="F57" s="22" t="str">
        <f t="shared" si="13"/>
        <v>FAIL</v>
      </c>
      <c r="G57" s="275"/>
      <c r="H57" s="87"/>
      <c r="I57" s="3"/>
    </row>
    <row r="58" spans="1:9" ht="15">
      <c r="A58" s="20" t="s">
        <v>243</v>
      </c>
      <c r="B58" s="237">
        <f>'Site 19b'!H$7</f>
        <v>4481</v>
      </c>
      <c r="C58" s="237">
        <f>'Site 19b'!$I$7</f>
        <v>4041</v>
      </c>
      <c r="D58" s="6">
        <f>'Site 19b'!D$7</f>
        <v>0</v>
      </c>
      <c r="E58" s="21" t="str">
        <f t="shared" si="12"/>
        <v/>
      </c>
      <c r="F58" s="22" t="str">
        <f t="shared" si="13"/>
        <v>FAIL</v>
      </c>
      <c r="G58" s="275"/>
      <c r="H58" s="87"/>
      <c r="I58" s="3"/>
    </row>
    <row r="59" spans="1:9" ht="16" thickBot="1">
      <c r="A59" s="20">
        <v>20</v>
      </c>
      <c r="B59" s="237">
        <f>'Site 20'!H$7</f>
        <v>8991</v>
      </c>
      <c r="C59" s="237">
        <f>'Site 20'!$J$7</f>
        <v>192</v>
      </c>
      <c r="D59" s="6">
        <f>'Site 20'!D$7</f>
        <v>0</v>
      </c>
      <c r="E59" s="21" t="str">
        <f t="shared" si="12"/>
        <v/>
      </c>
      <c r="F59" s="22" t="str">
        <f t="shared" si="13"/>
        <v>FAIL</v>
      </c>
      <c r="G59" s="87"/>
      <c r="H59" s="87"/>
      <c r="I59" s="3"/>
    </row>
    <row r="60" spans="1:9" ht="16" thickBot="1">
      <c r="A60" s="26" t="s">
        <v>113</v>
      </c>
      <c r="B60" s="49">
        <f>AVERAGE(B40:B59)</f>
        <v>8424.625</v>
      </c>
      <c r="C60" s="50">
        <f>AVERAGE(C40:C59)</f>
        <v>2470.0244124999999</v>
      </c>
      <c r="D60" s="50">
        <f>AVERAGE(D40:D59)</f>
        <v>0</v>
      </c>
      <c r="E60" s="50" t="e">
        <f>AVERAGE(E40:E59)</f>
        <v>#DIV/0!</v>
      </c>
      <c r="F60" s="271" t="e">
        <f t="shared" si="13"/>
        <v>#DIV/0!</v>
      </c>
      <c r="G60" s="87"/>
      <c r="H60" s="87"/>
      <c r="I60" s="3"/>
    </row>
    <row r="61" spans="1:9" ht="16" thickBot="1">
      <c r="A61" s="3"/>
      <c r="B61" s="6"/>
      <c r="C61" s="6"/>
      <c r="D61" s="27" t="s">
        <v>114</v>
      </c>
      <c r="E61" s="23"/>
      <c r="F61" s="89">
        <f>COUNTIF(F40:F59,"PASS")/8</f>
        <v>0</v>
      </c>
      <c r="G61" s="3"/>
      <c r="H61" s="3"/>
      <c r="I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75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736</v>
      </c>
      <c r="I6" s="38">
        <v>462</v>
      </c>
      <c r="J6" s="44">
        <f>H6-I6</f>
        <v>274</v>
      </c>
    </row>
    <row r="7" spans="1:10">
      <c r="A7" s="32" t="s">
        <v>9</v>
      </c>
      <c r="B7" s="101"/>
      <c r="C7" s="101"/>
      <c r="D7" s="62">
        <f>B7-C7</f>
        <v>0</v>
      </c>
      <c r="H7" s="37">
        <v>16744</v>
      </c>
      <c r="I7" s="98">
        <v>13854</v>
      </c>
      <c r="J7" s="42">
        <f>H7-I7</f>
        <v>2890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76</v>
      </c>
    </row>
    <row r="11" spans="1:10">
      <c r="A11" s="36" t="s">
        <v>13</v>
      </c>
      <c r="B11" s="66">
        <v>94597</v>
      </c>
    </row>
    <row r="12" spans="1:10">
      <c r="A12" s="36" t="s">
        <v>14</v>
      </c>
      <c r="B12" s="66">
        <v>12</v>
      </c>
    </row>
    <row r="13" spans="1:10">
      <c r="A13" s="36" t="s">
        <v>159</v>
      </c>
      <c r="B13" s="66">
        <v>1877</v>
      </c>
    </row>
    <row r="14" spans="1:10">
      <c r="A14" s="36" t="s">
        <v>160</v>
      </c>
      <c r="B14" s="66">
        <v>15016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9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122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0.92</v>
      </c>
    </row>
    <row r="24" spans="1:3">
      <c r="A24" s="36" t="s">
        <v>26</v>
      </c>
      <c r="B24" s="72">
        <v>10</v>
      </c>
      <c r="C24" s="66">
        <v>15</v>
      </c>
    </row>
    <row r="25" spans="1:3">
      <c r="A25" s="36" t="s">
        <v>27</v>
      </c>
      <c r="B25" s="72" t="s">
        <v>47</v>
      </c>
      <c r="C25" s="66" t="s">
        <v>56</v>
      </c>
    </row>
    <row r="26" spans="1:3">
      <c r="A26" s="36" t="s">
        <v>192</v>
      </c>
      <c r="B26" s="72">
        <v>254</v>
      </c>
      <c r="C26" s="66" t="s">
        <v>77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4483</v>
      </c>
      <c r="C30" s="65">
        <v>3135</v>
      </c>
    </row>
    <row r="31" spans="1:3">
      <c r="A31" s="36" t="s">
        <v>154</v>
      </c>
      <c r="B31" s="72">
        <v>0</v>
      </c>
      <c r="C31" s="66">
        <v>11</v>
      </c>
    </row>
    <row r="32" spans="1:3">
      <c r="A32" s="36" t="s">
        <v>155</v>
      </c>
      <c r="B32" s="72" t="s">
        <v>32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157">
        <v>1877</v>
      </c>
      <c r="C34" s="66" t="s">
        <v>32</v>
      </c>
    </row>
    <row r="35" spans="1:6">
      <c r="A35" s="36" t="s">
        <v>157</v>
      </c>
      <c r="B35" s="72">
        <v>13</v>
      </c>
      <c r="C35" s="66">
        <v>38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117</v>
      </c>
      <c r="C37" s="66" t="s">
        <v>32</v>
      </c>
    </row>
    <row r="38" spans="1:6" ht="28">
      <c r="A38" s="37" t="s">
        <v>36</v>
      </c>
      <c r="B38" s="129" t="s">
        <v>176</v>
      </c>
      <c r="C38" s="159" t="s">
        <v>32</v>
      </c>
    </row>
    <row r="39" spans="1:6" s="111" customFormat="1" ht="15" thickBot="1">
      <c r="A39" s="112"/>
      <c r="B39" s="109"/>
      <c r="D39" s="130" t="s">
        <v>187</v>
      </c>
    </row>
    <row r="40" spans="1:6">
      <c r="A40" s="113" t="s">
        <v>177</v>
      </c>
      <c r="B40" s="120" t="s">
        <v>178</v>
      </c>
      <c r="C40" s="120" t="s">
        <v>179</v>
      </c>
      <c r="D40" s="120" t="s">
        <v>180</v>
      </c>
      <c r="E40" s="120" t="s">
        <v>22</v>
      </c>
      <c r="F40" s="121" t="s">
        <v>149</v>
      </c>
    </row>
    <row r="41" spans="1:6">
      <c r="A41" s="114" t="s">
        <v>181</v>
      </c>
      <c r="B41" s="112">
        <f>SUM(C41:F41)</f>
        <v>1409</v>
      </c>
      <c r="C41" s="112">
        <v>307</v>
      </c>
      <c r="D41" s="112">
        <v>392</v>
      </c>
      <c r="E41" s="112">
        <v>292</v>
      </c>
      <c r="F41" s="115">
        <v>418</v>
      </c>
    </row>
    <row r="42" spans="1:6">
      <c r="A42" s="114" t="s">
        <v>182</v>
      </c>
      <c r="B42" s="112">
        <f>SUM(C42:F42)</f>
        <v>275.5</v>
      </c>
      <c r="C42" s="112">
        <v>18</v>
      </c>
      <c r="D42" s="112">
        <v>94</v>
      </c>
      <c r="E42" s="112">
        <v>9</v>
      </c>
      <c r="F42" s="115">
        <v>154.5</v>
      </c>
    </row>
    <row r="43" spans="1:6" ht="15" thickBot="1">
      <c r="A43" s="116" t="s">
        <v>183</v>
      </c>
      <c r="B43" s="117">
        <f>SUM(C43:F43)</f>
        <v>53</v>
      </c>
      <c r="C43" s="117">
        <v>0</v>
      </c>
      <c r="D43" s="117">
        <v>53</v>
      </c>
      <c r="E43" s="117">
        <v>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58" t="s">
        <v>45</v>
      </c>
    </row>
    <row r="49" spans="1:2">
      <c r="A49" s="1" t="s">
        <v>43</v>
      </c>
      <c r="B49" s="77">
        <v>40830</v>
      </c>
    </row>
    <row r="50" spans="1:2">
      <c r="A50" s="1" t="s">
        <v>44</v>
      </c>
      <c r="B50" t="s">
        <v>171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1" max="1" width="22" style="147"/>
    <col min="2" max="4" width="22" style="151"/>
    <col min="5" max="16384" width="22" style="147"/>
  </cols>
  <sheetData>
    <row r="1" spans="1:10">
      <c r="A1" s="1" t="s">
        <v>129</v>
      </c>
    </row>
    <row r="2" spans="1:10">
      <c r="A2" s="28" t="s">
        <v>0</v>
      </c>
      <c r="B2" s="59" t="s">
        <v>265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526</v>
      </c>
      <c r="I6" s="38">
        <v>425</v>
      </c>
      <c r="J6" s="44">
        <v>101.0609</v>
      </c>
    </row>
    <row r="7" spans="1:10">
      <c r="A7" s="32" t="s">
        <v>9</v>
      </c>
      <c r="B7" s="101"/>
      <c r="C7" s="101"/>
      <c r="D7" s="62">
        <f>B7-C7</f>
        <v>0</v>
      </c>
      <c r="H7" s="149">
        <v>3734</v>
      </c>
      <c r="I7" s="98">
        <v>3408</v>
      </c>
      <c r="J7" s="42">
        <v>325.5564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148" t="s">
        <v>12</v>
      </c>
      <c r="B10" s="152">
        <v>1961</v>
      </c>
    </row>
    <row r="11" spans="1:10">
      <c r="A11" s="148" t="s">
        <v>13</v>
      </c>
      <c r="B11" s="152">
        <v>94903</v>
      </c>
    </row>
    <row r="12" spans="1:10">
      <c r="A12" s="148" t="s">
        <v>14</v>
      </c>
      <c r="B12" s="152">
        <v>2</v>
      </c>
    </row>
    <row r="13" spans="1:10">
      <c r="A13" s="148" t="s">
        <v>159</v>
      </c>
      <c r="B13" s="152">
        <v>1785</v>
      </c>
    </row>
    <row r="14" spans="1:10">
      <c r="A14" s="148" t="s">
        <v>160</v>
      </c>
      <c r="B14" s="152">
        <v>14280</v>
      </c>
    </row>
    <row r="15" spans="1:10">
      <c r="A15" s="148" t="s">
        <v>15</v>
      </c>
      <c r="B15" s="152">
        <v>1</v>
      </c>
    </row>
    <row r="16" spans="1:10">
      <c r="A16" s="148" t="s">
        <v>161</v>
      </c>
      <c r="B16" s="152">
        <v>8</v>
      </c>
    </row>
    <row r="17" spans="1:5">
      <c r="A17" s="148" t="s">
        <v>16</v>
      </c>
      <c r="B17" s="152">
        <v>4</v>
      </c>
    </row>
    <row r="18" spans="1:5">
      <c r="A18" s="148" t="s">
        <v>17</v>
      </c>
      <c r="B18" s="152" t="s">
        <v>118</v>
      </c>
    </row>
    <row r="19" spans="1:5">
      <c r="A19" s="148" t="s">
        <v>18</v>
      </c>
      <c r="B19" s="152" t="s">
        <v>48</v>
      </c>
    </row>
    <row r="20" spans="1:5">
      <c r="A20" s="149" t="s">
        <v>19</v>
      </c>
      <c r="B20" s="67" t="s">
        <v>163</v>
      </c>
    </row>
    <row r="22" spans="1:5">
      <c r="A22" s="34" t="s">
        <v>24</v>
      </c>
      <c r="B22" s="68" t="s">
        <v>29</v>
      </c>
      <c r="C22" s="69" t="s">
        <v>30</v>
      </c>
    </row>
    <row r="23" spans="1:5">
      <c r="A23" s="148" t="s">
        <v>25</v>
      </c>
      <c r="B23" s="163">
        <v>0.8</v>
      </c>
      <c r="C23" s="152">
        <v>0.96</v>
      </c>
    </row>
    <row r="24" spans="1:5">
      <c r="A24" s="148" t="s">
        <v>26</v>
      </c>
      <c r="B24" s="163">
        <v>9.6999999999999993</v>
      </c>
      <c r="C24" s="152" t="s">
        <v>32</v>
      </c>
    </row>
    <row r="25" spans="1:5">
      <c r="A25" s="148" t="s">
        <v>27</v>
      </c>
      <c r="B25" s="163">
        <v>2</v>
      </c>
      <c r="C25" s="152">
        <v>6</v>
      </c>
    </row>
    <row r="26" spans="1:5">
      <c r="A26" s="148" t="s">
        <v>192</v>
      </c>
      <c r="B26" s="163" t="s">
        <v>120</v>
      </c>
      <c r="C26" s="152">
        <v>150</v>
      </c>
      <c r="D26" s="260" t="s">
        <v>222</v>
      </c>
      <c r="E26" s="261"/>
    </row>
    <row r="27" spans="1:5">
      <c r="A27" s="149" t="s">
        <v>28</v>
      </c>
      <c r="B27" s="74" t="s">
        <v>174</v>
      </c>
      <c r="C27" s="67" t="s">
        <v>32</v>
      </c>
    </row>
    <row r="29" spans="1:5">
      <c r="A29" s="34" t="s">
        <v>33</v>
      </c>
      <c r="B29" s="68" t="s">
        <v>29</v>
      </c>
      <c r="C29" s="69" t="s">
        <v>30</v>
      </c>
    </row>
    <row r="30" spans="1:5">
      <c r="A30" s="148" t="s">
        <v>34</v>
      </c>
      <c r="B30" s="163">
        <v>2805</v>
      </c>
      <c r="C30" s="152">
        <v>2480</v>
      </c>
    </row>
    <row r="31" spans="1:5">
      <c r="A31" s="148" t="s">
        <v>154</v>
      </c>
      <c r="B31" s="163" t="s">
        <v>79</v>
      </c>
      <c r="C31" s="152" t="s">
        <v>32</v>
      </c>
    </row>
    <row r="32" spans="1:5">
      <c r="A32" s="148" t="s">
        <v>155</v>
      </c>
      <c r="B32" s="163" t="s">
        <v>136</v>
      </c>
      <c r="C32" s="152" t="s">
        <v>32</v>
      </c>
    </row>
    <row r="33" spans="1:7">
      <c r="A33" s="148" t="s">
        <v>153</v>
      </c>
      <c r="B33" s="163" t="s">
        <v>137</v>
      </c>
      <c r="C33" s="152" t="s">
        <v>32</v>
      </c>
    </row>
    <row r="34" spans="1:7">
      <c r="A34" s="148" t="s">
        <v>158</v>
      </c>
      <c r="B34" s="163">
        <v>1785</v>
      </c>
      <c r="C34" s="152" t="s">
        <v>120</v>
      </c>
    </row>
    <row r="35" spans="1:7">
      <c r="A35" s="148" t="s">
        <v>157</v>
      </c>
      <c r="B35" s="163">
        <v>11</v>
      </c>
      <c r="C35" s="152" t="s">
        <v>32</v>
      </c>
    </row>
    <row r="36" spans="1:7">
      <c r="A36" s="148" t="s">
        <v>35</v>
      </c>
      <c r="B36" s="163" t="s">
        <v>37</v>
      </c>
      <c r="C36" s="152" t="s">
        <v>120</v>
      </c>
    </row>
    <row r="37" spans="1:7">
      <c r="A37" s="148" t="s">
        <v>156</v>
      </c>
      <c r="B37" s="163" t="s">
        <v>221</v>
      </c>
      <c r="C37" s="152" t="s">
        <v>120</v>
      </c>
    </row>
    <row r="38" spans="1:7">
      <c r="A38" s="149" t="s">
        <v>36</v>
      </c>
      <c r="B38" s="76" t="s">
        <v>138</v>
      </c>
      <c r="C38" s="67" t="s">
        <v>32</v>
      </c>
    </row>
    <row r="39" spans="1:7" ht="15" thickBot="1">
      <c r="A39" s="146"/>
      <c r="B39" s="155"/>
      <c r="C39" s="151" t="s">
        <v>187</v>
      </c>
      <c r="E39" s="151"/>
    </row>
    <row r="40" spans="1:7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7">
      <c r="A41" s="114" t="s">
        <v>181</v>
      </c>
      <c r="B41" s="146">
        <f>SUM(C41:F41)</f>
        <v>1568</v>
      </c>
      <c r="C41" s="146">
        <v>392</v>
      </c>
      <c r="D41" s="146">
        <v>392</v>
      </c>
      <c r="E41" s="146">
        <v>392</v>
      </c>
      <c r="F41" s="115">
        <v>392</v>
      </c>
    </row>
    <row r="42" spans="1:7">
      <c r="A42" s="114" t="s">
        <v>182</v>
      </c>
      <c r="B42" s="146">
        <f>SUM(C42:F42)</f>
        <v>141</v>
      </c>
      <c r="C42" s="146">
        <v>42</v>
      </c>
      <c r="D42" s="146">
        <v>42</v>
      </c>
      <c r="E42" s="146">
        <v>39</v>
      </c>
      <c r="F42" s="115">
        <v>18</v>
      </c>
    </row>
    <row r="43" spans="1:7" ht="15" thickBot="1">
      <c r="A43" s="116" t="s">
        <v>183</v>
      </c>
      <c r="B43" s="117">
        <f>SUM(C43:F43)</f>
        <v>0</v>
      </c>
      <c r="C43" s="117">
        <v>0</v>
      </c>
      <c r="D43" s="117">
        <v>0</v>
      </c>
      <c r="E43" s="117">
        <v>0</v>
      </c>
      <c r="F43" s="118">
        <v>0</v>
      </c>
      <c r="G43" s="147" t="s">
        <v>220</v>
      </c>
    </row>
    <row r="45" spans="1:7">
      <c r="A45" s="34" t="s">
        <v>41</v>
      </c>
      <c r="B45" s="75"/>
      <c r="C45" s="64"/>
    </row>
    <row r="46" spans="1:7">
      <c r="A46" s="149" t="s">
        <v>32</v>
      </c>
      <c r="B46" s="74"/>
      <c r="C46" s="67"/>
    </row>
    <row r="48" spans="1:7">
      <c r="A48" s="1" t="s">
        <v>42</v>
      </c>
      <c r="B48" s="217">
        <v>40925</v>
      </c>
    </row>
    <row r="49" spans="1:2">
      <c r="A49" s="1" t="s">
        <v>43</v>
      </c>
      <c r="B49" s="217">
        <v>40954</v>
      </c>
    </row>
    <row r="50" spans="1:2">
      <c r="A50" s="1" t="s">
        <v>44</v>
      </c>
      <c r="B50" s="213" t="s">
        <v>266</v>
      </c>
    </row>
  </sheetData>
  <mergeCells count="1">
    <mergeCell ref="D26:E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47"/>
  </cols>
  <sheetData>
    <row r="1" spans="1:10">
      <c r="A1" s="10" t="s">
        <v>129</v>
      </c>
      <c r="B1" s="164"/>
      <c r="C1" s="164"/>
      <c r="D1" s="164"/>
      <c r="E1" s="3"/>
      <c r="F1" s="3"/>
      <c r="G1" s="3"/>
      <c r="H1" s="3"/>
      <c r="I1" s="3"/>
      <c r="J1" s="3"/>
    </row>
    <row r="2" spans="1:10">
      <c r="A2" s="201" t="s">
        <v>0</v>
      </c>
      <c r="B2" s="203" t="s">
        <v>223</v>
      </c>
      <c r="C2" s="164"/>
      <c r="D2" s="164"/>
      <c r="E2" s="3"/>
      <c r="F2" s="3"/>
      <c r="G2" s="3"/>
      <c r="H2" s="3"/>
      <c r="I2" s="3"/>
      <c r="J2" s="3"/>
    </row>
    <row r="3" spans="1:10">
      <c r="A3" s="3"/>
      <c r="B3" s="164"/>
      <c r="C3" s="164"/>
      <c r="D3" s="164"/>
      <c r="E3" s="3"/>
      <c r="F3" s="3"/>
      <c r="G3" s="3"/>
      <c r="H3" s="3"/>
      <c r="I3" s="3"/>
      <c r="J3" s="3"/>
    </row>
    <row r="4" spans="1:10">
      <c r="A4" s="202" t="s">
        <v>1</v>
      </c>
      <c r="B4" s="197" t="s">
        <v>3</v>
      </c>
      <c r="C4" s="164"/>
      <c r="D4" s="164"/>
      <c r="E4" s="3"/>
      <c r="F4" s="3"/>
      <c r="G4" s="3"/>
      <c r="H4" s="201" t="s">
        <v>10</v>
      </c>
      <c r="I4" s="200"/>
      <c r="J4" s="199"/>
    </row>
    <row r="5" spans="1:10">
      <c r="A5" s="193" t="s">
        <v>2</v>
      </c>
      <c r="B5" s="198" t="s">
        <v>4</v>
      </c>
      <c r="C5" s="197" t="s">
        <v>5</v>
      </c>
      <c r="D5" s="197" t="s">
        <v>6</v>
      </c>
      <c r="E5" s="3"/>
      <c r="F5" s="3"/>
      <c r="G5" s="3"/>
      <c r="H5" s="196" t="s">
        <v>4</v>
      </c>
      <c r="I5" s="195" t="s">
        <v>5</v>
      </c>
      <c r="J5" s="195" t="s">
        <v>6</v>
      </c>
    </row>
    <row r="6" spans="1:10">
      <c r="A6" s="193" t="s">
        <v>8</v>
      </c>
      <c r="B6" s="192"/>
      <c r="C6" s="192"/>
      <c r="D6" s="179">
        <v>0</v>
      </c>
      <c r="E6" s="3"/>
      <c r="F6" s="3"/>
      <c r="G6" s="3"/>
      <c r="H6" s="208"/>
      <c r="I6" s="209"/>
      <c r="J6" s="210"/>
    </row>
    <row r="7" spans="1:10">
      <c r="A7" s="193" t="s">
        <v>9</v>
      </c>
      <c r="B7" s="192"/>
      <c r="C7" s="192"/>
      <c r="D7" s="179">
        <v>0</v>
      </c>
      <c r="E7" s="3"/>
      <c r="F7" s="3"/>
      <c r="G7" s="3"/>
      <c r="H7" s="167">
        <v>5451</v>
      </c>
      <c r="I7" s="191">
        <v>4580</v>
      </c>
      <c r="J7" s="190">
        <v>871.13530000000003</v>
      </c>
    </row>
    <row r="8" spans="1:10">
      <c r="A8" s="167"/>
      <c r="B8" s="165"/>
      <c r="C8" s="164"/>
      <c r="D8" s="164"/>
      <c r="E8" s="3"/>
      <c r="F8" s="3"/>
      <c r="G8" s="3"/>
      <c r="H8" s="3"/>
      <c r="I8" s="3"/>
      <c r="J8" s="3"/>
    </row>
    <row r="9" spans="1:10">
      <c r="A9" s="189" t="s">
        <v>11</v>
      </c>
      <c r="B9" s="71"/>
      <c r="C9" s="164"/>
      <c r="D9" s="164"/>
      <c r="E9" s="3"/>
      <c r="F9" s="3"/>
      <c r="G9" s="3"/>
      <c r="H9" s="3"/>
      <c r="I9" s="3"/>
      <c r="J9" s="3"/>
    </row>
    <row r="10" spans="1:10">
      <c r="A10" s="51" t="s">
        <v>12</v>
      </c>
      <c r="B10" s="71">
        <v>1938</v>
      </c>
      <c r="C10" s="164"/>
      <c r="D10" s="164"/>
      <c r="E10" s="3"/>
      <c r="F10" s="3"/>
      <c r="G10" s="3"/>
      <c r="H10" s="3"/>
      <c r="I10" s="3"/>
      <c r="J10" s="3"/>
    </row>
    <row r="11" spans="1:10">
      <c r="A11" s="51" t="s">
        <v>13</v>
      </c>
      <c r="B11" s="71">
        <v>91016</v>
      </c>
      <c r="C11" s="164"/>
      <c r="D11" s="164"/>
      <c r="E11" s="3"/>
      <c r="F11" s="3"/>
      <c r="G11" s="3"/>
      <c r="H11" s="3"/>
      <c r="I11" s="3"/>
      <c r="J11" s="3"/>
    </row>
    <row r="12" spans="1:10">
      <c r="A12" s="51" t="s">
        <v>14</v>
      </c>
      <c r="B12" s="71">
        <v>9</v>
      </c>
      <c r="C12" s="164"/>
      <c r="D12" s="164"/>
      <c r="E12" s="3"/>
      <c r="F12" s="3"/>
      <c r="G12" s="3"/>
      <c r="H12" s="3"/>
      <c r="I12" s="3"/>
      <c r="J12" s="3"/>
    </row>
    <row r="13" spans="1:10">
      <c r="A13" s="51" t="s">
        <v>159</v>
      </c>
      <c r="B13" s="71">
        <v>1505</v>
      </c>
      <c r="C13" s="164"/>
      <c r="D13" s="164"/>
      <c r="E13" s="3"/>
      <c r="F13" s="3"/>
      <c r="G13" s="3"/>
      <c r="H13" s="3"/>
      <c r="I13" s="3"/>
      <c r="J13" s="3"/>
    </row>
    <row r="14" spans="1:10">
      <c r="A14" s="51" t="s">
        <v>160</v>
      </c>
      <c r="B14" s="71">
        <v>12040</v>
      </c>
      <c r="C14" s="164"/>
      <c r="D14" s="164"/>
      <c r="E14" s="3"/>
      <c r="F14" s="3"/>
      <c r="G14" s="3"/>
      <c r="H14" s="3"/>
      <c r="I14" s="3"/>
      <c r="J14" s="3"/>
    </row>
    <row r="15" spans="1:10">
      <c r="A15" s="51" t="s">
        <v>15</v>
      </c>
      <c r="B15" s="71">
        <v>1</v>
      </c>
      <c r="C15" s="164"/>
      <c r="D15" s="164"/>
      <c r="E15" s="3"/>
      <c r="F15" s="3"/>
      <c r="G15" s="3"/>
      <c r="H15" s="3"/>
      <c r="I15" s="3"/>
      <c r="J15" s="3"/>
    </row>
    <row r="16" spans="1:10">
      <c r="A16" s="51" t="s">
        <v>161</v>
      </c>
      <c r="B16" s="71">
        <v>8</v>
      </c>
      <c r="C16" s="164"/>
      <c r="D16" s="164"/>
      <c r="E16" s="3"/>
      <c r="F16" s="3"/>
      <c r="G16" s="3"/>
      <c r="H16" s="3"/>
      <c r="I16" s="3"/>
      <c r="J16" s="3"/>
    </row>
    <row r="17" spans="1:10">
      <c r="A17" s="51" t="s">
        <v>16</v>
      </c>
      <c r="B17" s="71">
        <v>2</v>
      </c>
      <c r="C17" s="164"/>
      <c r="D17" s="164"/>
      <c r="E17" s="3"/>
      <c r="F17" s="3"/>
      <c r="G17" s="3"/>
      <c r="H17" s="3"/>
      <c r="I17" s="3"/>
      <c r="J17" s="3"/>
    </row>
    <row r="18" spans="1:10">
      <c r="A18" s="51" t="s">
        <v>17</v>
      </c>
      <c r="B18" s="71" t="s">
        <v>119</v>
      </c>
      <c r="C18" s="164"/>
      <c r="D18" s="164"/>
      <c r="E18" s="3"/>
      <c r="F18" s="3"/>
      <c r="G18" s="3"/>
      <c r="H18" s="3"/>
      <c r="I18" s="3"/>
      <c r="J18" s="3"/>
    </row>
    <row r="19" spans="1:10">
      <c r="A19" s="51" t="s">
        <v>18</v>
      </c>
      <c r="B19" s="71" t="s">
        <v>124</v>
      </c>
      <c r="C19" s="164"/>
      <c r="D19" s="164"/>
      <c r="E19" s="3"/>
      <c r="F19" s="3"/>
      <c r="G19" s="3"/>
      <c r="H19" s="3"/>
      <c r="I19" s="3"/>
      <c r="J19" s="3"/>
    </row>
    <row r="20" spans="1:10">
      <c r="A20" s="167" t="s">
        <v>19</v>
      </c>
      <c r="B20" s="165" t="s">
        <v>163</v>
      </c>
      <c r="C20" s="164"/>
      <c r="D20" s="164"/>
      <c r="E20" s="3"/>
      <c r="F20" s="3"/>
      <c r="G20" s="3"/>
      <c r="H20" s="3"/>
      <c r="I20" s="3"/>
      <c r="J20" s="3"/>
    </row>
    <row r="21" spans="1:10">
      <c r="A21" s="3"/>
      <c r="B21" s="164"/>
      <c r="C21" s="164"/>
      <c r="D21" s="164"/>
      <c r="E21" s="3"/>
      <c r="F21" s="3"/>
      <c r="G21" s="3"/>
      <c r="H21" s="3"/>
      <c r="I21" s="3"/>
      <c r="J21" s="3"/>
    </row>
    <row r="22" spans="1:10">
      <c r="A22" s="170" t="s">
        <v>24</v>
      </c>
      <c r="B22" s="188" t="s">
        <v>29</v>
      </c>
      <c r="C22" s="187" t="s">
        <v>30</v>
      </c>
      <c r="D22" s="164"/>
      <c r="E22" s="3"/>
      <c r="F22" s="3"/>
      <c r="G22" s="3"/>
      <c r="H22" s="3"/>
      <c r="I22" s="3"/>
      <c r="J22" s="3"/>
    </row>
    <row r="23" spans="1:10">
      <c r="A23" s="51" t="s">
        <v>25</v>
      </c>
      <c r="B23" s="164">
        <v>0.78</v>
      </c>
      <c r="C23" s="71">
        <v>0.95</v>
      </c>
      <c r="D23" s="164"/>
      <c r="E23" s="3"/>
      <c r="F23" s="3"/>
      <c r="G23" s="3"/>
      <c r="H23" s="3"/>
      <c r="I23" s="3"/>
      <c r="J23" s="3"/>
    </row>
    <row r="24" spans="1:10">
      <c r="A24" s="51" t="s">
        <v>26</v>
      </c>
      <c r="B24" s="164">
        <v>9.6999999999999993</v>
      </c>
      <c r="C24" s="71">
        <v>14</v>
      </c>
      <c r="D24" s="164"/>
      <c r="E24" s="3"/>
      <c r="F24" s="3"/>
      <c r="G24" s="3"/>
      <c r="H24" s="3"/>
      <c r="I24" s="3"/>
      <c r="J24" s="3"/>
    </row>
    <row r="25" spans="1:10">
      <c r="A25" s="51" t="s">
        <v>27</v>
      </c>
      <c r="B25" s="164">
        <v>4.2</v>
      </c>
      <c r="C25" s="71">
        <v>8</v>
      </c>
      <c r="D25" s="164"/>
      <c r="E25" s="3"/>
      <c r="F25" s="3"/>
      <c r="G25" s="3"/>
      <c r="H25" s="3"/>
      <c r="I25" s="3"/>
      <c r="J25" s="3"/>
    </row>
    <row r="26" spans="1:10">
      <c r="A26" s="51" t="s">
        <v>192</v>
      </c>
      <c r="B26" s="164">
        <v>172</v>
      </c>
      <c r="C26" s="71">
        <v>38</v>
      </c>
      <c r="D26" s="164"/>
      <c r="E26" s="3"/>
      <c r="F26" s="3"/>
      <c r="G26" s="3"/>
      <c r="H26" s="3"/>
      <c r="I26" s="3"/>
      <c r="J26" s="3"/>
    </row>
    <row r="27" spans="1:10">
      <c r="A27" s="167" t="s">
        <v>28</v>
      </c>
      <c r="B27" s="166" t="s">
        <v>224</v>
      </c>
      <c r="C27" s="165" t="s">
        <v>225</v>
      </c>
      <c r="D27" s="164"/>
      <c r="E27" s="3"/>
      <c r="F27" s="3"/>
      <c r="G27" s="3"/>
      <c r="H27" s="3"/>
      <c r="I27" s="3"/>
      <c r="J27" s="3"/>
    </row>
    <row r="28" spans="1:10">
      <c r="A28" s="3"/>
      <c r="B28" s="164"/>
      <c r="C28" s="164"/>
      <c r="D28" s="164"/>
      <c r="E28" s="3"/>
      <c r="F28" s="3"/>
      <c r="G28" s="3"/>
      <c r="H28" s="3"/>
      <c r="I28" s="3"/>
      <c r="J28" s="3"/>
    </row>
    <row r="29" spans="1:10">
      <c r="A29" s="170" t="s">
        <v>33</v>
      </c>
      <c r="B29" s="188" t="s">
        <v>29</v>
      </c>
      <c r="C29" s="187" t="s">
        <v>30</v>
      </c>
      <c r="D29" s="164"/>
      <c r="E29" s="3"/>
      <c r="F29" s="3"/>
      <c r="G29" s="3"/>
      <c r="H29" s="3"/>
      <c r="I29" s="3"/>
      <c r="J29" s="3"/>
    </row>
    <row r="30" spans="1:10">
      <c r="A30" s="51" t="s">
        <v>34</v>
      </c>
      <c r="B30" s="164">
        <v>3693</v>
      </c>
      <c r="C30" s="71">
        <v>2154</v>
      </c>
      <c r="D30" s="164"/>
      <c r="E30" s="3"/>
      <c r="F30" s="3"/>
      <c r="G30" s="3"/>
      <c r="H30" s="3"/>
      <c r="I30" s="3"/>
      <c r="J30" s="3"/>
    </row>
    <row r="31" spans="1:10">
      <c r="A31" s="51" t="s">
        <v>154</v>
      </c>
      <c r="B31" s="164" t="s">
        <v>226</v>
      </c>
      <c r="C31" s="71"/>
      <c r="D31" s="164"/>
      <c r="E31" s="3"/>
      <c r="F31" s="3"/>
      <c r="G31" s="3"/>
      <c r="H31" s="3"/>
      <c r="I31" s="3"/>
      <c r="J31" s="3"/>
    </row>
    <row r="32" spans="1:10">
      <c r="A32" s="51" t="s">
        <v>155</v>
      </c>
      <c r="B32" s="164"/>
      <c r="C32" s="71"/>
      <c r="D32" s="164"/>
      <c r="E32" s="3"/>
      <c r="F32" s="3"/>
      <c r="G32" s="3"/>
      <c r="H32" s="3"/>
      <c r="I32" s="3"/>
      <c r="J32" s="3"/>
    </row>
    <row r="33" spans="1:10">
      <c r="A33" s="51" t="s">
        <v>153</v>
      </c>
      <c r="B33" s="164" t="s">
        <v>137</v>
      </c>
      <c r="C33" s="71"/>
      <c r="D33" s="164"/>
      <c r="E33" s="3"/>
      <c r="F33" s="3"/>
      <c r="G33" s="3"/>
      <c r="H33" s="3"/>
      <c r="I33" s="3"/>
      <c r="J33" s="3"/>
    </row>
    <row r="34" spans="1:10">
      <c r="A34" s="51" t="s">
        <v>158</v>
      </c>
      <c r="B34" s="164">
        <v>1505</v>
      </c>
      <c r="C34" s="71"/>
      <c r="D34" s="164"/>
      <c r="E34" s="3"/>
      <c r="F34" s="3"/>
      <c r="G34" s="3"/>
      <c r="H34" s="3"/>
      <c r="I34" s="3"/>
      <c r="J34" s="3"/>
    </row>
    <row r="35" spans="1:10">
      <c r="A35" s="51" t="s">
        <v>157</v>
      </c>
      <c r="B35" s="186" t="s">
        <v>87</v>
      </c>
      <c r="C35" s="185" t="s">
        <v>227</v>
      </c>
      <c r="D35" s="164"/>
      <c r="E35" s="94"/>
      <c r="F35" s="3"/>
      <c r="G35" s="3"/>
      <c r="H35" s="3"/>
      <c r="I35" s="3"/>
      <c r="J35" s="3"/>
    </row>
    <row r="36" spans="1:10">
      <c r="A36" s="51" t="s">
        <v>35</v>
      </c>
      <c r="B36" s="164" t="s">
        <v>126</v>
      </c>
      <c r="C36" s="71"/>
      <c r="D36" s="164"/>
      <c r="E36" s="3"/>
      <c r="F36" s="3"/>
      <c r="G36" s="3"/>
      <c r="H36" s="3"/>
      <c r="I36" s="3"/>
      <c r="J36" s="3"/>
    </row>
    <row r="37" spans="1:10">
      <c r="A37" s="51" t="s">
        <v>156</v>
      </c>
      <c r="B37" s="164" t="s">
        <v>226</v>
      </c>
      <c r="C37" s="71" t="s">
        <v>87</v>
      </c>
      <c r="D37" s="164"/>
      <c r="E37" s="3"/>
      <c r="F37" s="3"/>
      <c r="G37" s="3"/>
      <c r="H37" s="3"/>
      <c r="I37" s="3"/>
      <c r="J37" s="3"/>
    </row>
    <row r="38" spans="1:10">
      <c r="A38" s="184" t="s">
        <v>190</v>
      </c>
      <c r="B38" s="183"/>
      <c r="C38" s="182"/>
      <c r="D38" s="164"/>
      <c r="E38" s="3"/>
      <c r="F38" s="3"/>
      <c r="G38" s="3"/>
      <c r="H38" s="3"/>
      <c r="I38" s="3"/>
      <c r="J38" s="3"/>
    </row>
    <row r="39" spans="1:10">
      <c r="A39" s="181" t="s">
        <v>191</v>
      </c>
      <c r="B39" s="180"/>
      <c r="C39" s="179"/>
      <c r="D39" s="164"/>
      <c r="E39" s="3"/>
      <c r="F39" s="3"/>
      <c r="G39" s="3"/>
      <c r="H39" s="3"/>
      <c r="I39" s="3"/>
      <c r="J39" s="3"/>
    </row>
    <row r="40" spans="1:10">
      <c r="A40" s="167" t="s">
        <v>36</v>
      </c>
      <c r="B40" s="166" t="s">
        <v>197</v>
      </c>
      <c r="C40" s="165"/>
      <c r="D40" s="164"/>
      <c r="E40" s="3"/>
      <c r="F40" s="3"/>
      <c r="G40" s="3"/>
      <c r="H40" s="3"/>
      <c r="I40" s="3"/>
      <c r="J40" s="3"/>
    </row>
    <row r="41" spans="1:10" ht="15" thickBot="1">
      <c r="A41" s="3"/>
      <c r="B41" s="164"/>
      <c r="C41" s="164" t="s">
        <v>187</v>
      </c>
      <c r="D41" s="164"/>
      <c r="E41" s="3"/>
      <c r="F41" s="3"/>
      <c r="G41" s="3"/>
      <c r="H41" s="3"/>
      <c r="I41" s="3"/>
      <c r="J41" s="3"/>
    </row>
    <row r="42" spans="1:10">
      <c r="A42" s="178" t="s">
        <v>177</v>
      </c>
      <c r="B42" s="177" t="s">
        <v>178</v>
      </c>
      <c r="C42" s="177" t="s">
        <v>119</v>
      </c>
      <c r="D42" s="177" t="s">
        <v>123</v>
      </c>
      <c r="E42" s="177" t="s">
        <v>127</v>
      </c>
      <c r="F42" s="176" t="s">
        <v>118</v>
      </c>
      <c r="G42" s="3"/>
      <c r="H42" s="3"/>
      <c r="I42" s="3"/>
      <c r="J42" s="3"/>
    </row>
    <row r="43" spans="1:10">
      <c r="A43" s="175" t="s">
        <v>181</v>
      </c>
      <c r="B43" s="3">
        <v>1570</v>
      </c>
      <c r="C43" s="3">
        <v>362</v>
      </c>
      <c r="D43" s="3">
        <v>408</v>
      </c>
      <c r="E43" s="3">
        <v>440</v>
      </c>
      <c r="F43" s="174">
        <v>360</v>
      </c>
      <c r="G43" s="3"/>
      <c r="H43" s="3"/>
      <c r="I43" s="3"/>
      <c r="J43" s="3"/>
    </row>
    <row r="44" spans="1:10">
      <c r="A44" s="175" t="s">
        <v>182</v>
      </c>
      <c r="B44" s="3">
        <v>262</v>
      </c>
      <c r="C44" s="3">
        <v>81</v>
      </c>
      <c r="D44" s="3">
        <v>63</v>
      </c>
      <c r="E44" s="3">
        <v>58</v>
      </c>
      <c r="F44" s="174">
        <v>60</v>
      </c>
      <c r="G44" s="3"/>
      <c r="H44" s="3"/>
      <c r="I44" s="3"/>
      <c r="J44" s="3"/>
    </row>
    <row r="45" spans="1:10" ht="15" thickBot="1">
      <c r="A45" s="173" t="s">
        <v>183</v>
      </c>
      <c r="B45" s="172">
        <v>20</v>
      </c>
      <c r="C45" s="172">
        <v>20</v>
      </c>
      <c r="D45" s="172">
        <v>0</v>
      </c>
      <c r="E45" s="172">
        <v>0</v>
      </c>
      <c r="F45" s="171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70" t="s">
        <v>41</v>
      </c>
      <c r="B47" s="169"/>
      <c r="C47" s="168"/>
      <c r="D47" s="164"/>
      <c r="E47" s="3"/>
      <c r="F47" s="3"/>
      <c r="G47" s="3"/>
      <c r="H47" s="3"/>
      <c r="I47" s="3"/>
      <c r="J47" s="3"/>
    </row>
    <row r="48" spans="1:10">
      <c r="A48" s="167"/>
      <c r="B48" s="166"/>
      <c r="C48" s="165"/>
      <c r="D48" s="164"/>
      <c r="E48" s="3"/>
      <c r="F48" s="3"/>
      <c r="G48" s="3"/>
      <c r="H48" s="3"/>
      <c r="I48" s="3"/>
      <c r="J48" s="3"/>
    </row>
    <row r="49" spans="1:10">
      <c r="A49" s="3"/>
      <c r="B49" s="164"/>
      <c r="C49" s="164"/>
      <c r="D49" s="164"/>
      <c r="E49" s="3"/>
      <c r="F49" s="3"/>
      <c r="G49" s="3"/>
      <c r="H49" s="3"/>
      <c r="I49" s="3"/>
      <c r="J49" s="3"/>
    </row>
    <row r="50" spans="1:10">
      <c r="A50" s="10" t="s">
        <v>42</v>
      </c>
      <c r="B50" s="211">
        <v>40779</v>
      </c>
      <c r="C50" s="164"/>
      <c r="D50" s="164"/>
      <c r="E50" s="3"/>
      <c r="F50" s="3"/>
      <c r="G50" s="3"/>
      <c r="H50" s="3"/>
      <c r="I50" s="3"/>
      <c r="J50" s="3"/>
    </row>
    <row r="51" spans="1:10">
      <c r="A51" s="10" t="s">
        <v>43</v>
      </c>
      <c r="B51" s="211">
        <v>41117</v>
      </c>
      <c r="C51" s="164"/>
      <c r="D51" s="164"/>
      <c r="E51" s="3"/>
      <c r="F51" s="3"/>
      <c r="G51" s="3"/>
      <c r="H51" s="3"/>
      <c r="I51" s="3"/>
      <c r="J51" s="3"/>
    </row>
    <row r="52" spans="1:10">
      <c r="A52" s="10" t="s">
        <v>44</v>
      </c>
      <c r="B52" s="213" t="s">
        <v>267</v>
      </c>
      <c r="C52" s="164"/>
      <c r="D52" s="164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47"/>
  </cols>
  <sheetData>
    <row r="1" spans="1:10">
      <c r="A1" s="10" t="s">
        <v>129</v>
      </c>
      <c r="B1" s="164"/>
      <c r="C1" s="164"/>
      <c r="D1" s="164"/>
      <c r="E1" s="3"/>
      <c r="F1" s="3"/>
      <c r="G1" s="3"/>
      <c r="H1" s="3"/>
      <c r="I1" s="3"/>
      <c r="J1" s="3"/>
    </row>
    <row r="2" spans="1:10">
      <c r="A2" s="201" t="s">
        <v>0</v>
      </c>
      <c r="B2" s="203" t="s">
        <v>236</v>
      </c>
      <c r="C2" s="164"/>
      <c r="D2" s="164"/>
      <c r="E2" s="3"/>
      <c r="F2" s="3"/>
      <c r="G2" s="3"/>
      <c r="H2" s="3"/>
      <c r="I2" s="3"/>
      <c r="J2" s="3"/>
    </row>
    <row r="3" spans="1:10">
      <c r="A3" s="3"/>
      <c r="B3" s="164"/>
      <c r="C3" s="164"/>
      <c r="D3" s="164"/>
      <c r="E3" s="3"/>
      <c r="F3" s="3"/>
      <c r="G3" s="3"/>
      <c r="H3" s="3"/>
      <c r="I3" s="3"/>
      <c r="J3" s="3"/>
    </row>
    <row r="4" spans="1:10">
      <c r="A4" s="202" t="s">
        <v>1</v>
      </c>
      <c r="B4" s="197" t="s">
        <v>3</v>
      </c>
      <c r="C4" s="164"/>
      <c r="D4" s="164"/>
      <c r="E4" s="3"/>
      <c r="F4" s="3"/>
      <c r="G4" s="3"/>
      <c r="H4" s="201" t="s">
        <v>10</v>
      </c>
      <c r="I4" s="200"/>
      <c r="J4" s="199"/>
    </row>
    <row r="5" spans="1:10">
      <c r="A5" s="193" t="s">
        <v>2</v>
      </c>
      <c r="B5" s="198" t="s">
        <v>4</v>
      </c>
      <c r="C5" s="197" t="s">
        <v>5</v>
      </c>
      <c r="D5" s="197" t="s">
        <v>6</v>
      </c>
      <c r="E5" s="3"/>
      <c r="F5" s="3"/>
      <c r="G5" s="3"/>
      <c r="H5" s="196" t="s">
        <v>4</v>
      </c>
      <c r="I5" s="195" t="s">
        <v>5</v>
      </c>
      <c r="J5" s="195" t="s">
        <v>6</v>
      </c>
    </row>
    <row r="6" spans="1:10">
      <c r="A6" s="193" t="s">
        <v>8</v>
      </c>
      <c r="B6" s="192"/>
      <c r="C6" s="192"/>
      <c r="D6" s="179">
        <v>0</v>
      </c>
      <c r="E6" s="3"/>
      <c r="F6" s="3"/>
      <c r="G6" s="3"/>
      <c r="H6" s="208"/>
      <c r="I6" s="209"/>
      <c r="J6" s="210"/>
    </row>
    <row r="7" spans="1:10">
      <c r="A7" s="193" t="s">
        <v>9</v>
      </c>
      <c r="B7" s="192"/>
      <c r="C7" s="192"/>
      <c r="D7" s="179">
        <v>0</v>
      </c>
      <c r="E7" s="3"/>
      <c r="F7" s="3"/>
      <c r="G7" s="3"/>
      <c r="H7" s="167">
        <v>7129</v>
      </c>
      <c r="I7" s="191">
        <v>6091</v>
      </c>
      <c r="J7" s="190">
        <v>1038.06</v>
      </c>
    </row>
    <row r="8" spans="1:10">
      <c r="A8" s="167"/>
      <c r="B8" s="165"/>
      <c r="C8" s="164"/>
      <c r="D8" s="164"/>
      <c r="E8" s="3"/>
      <c r="F8" s="3"/>
      <c r="G8" s="3"/>
      <c r="H8" s="3"/>
      <c r="I8" s="3"/>
      <c r="J8" s="3"/>
    </row>
    <row r="9" spans="1:10">
      <c r="A9" s="189" t="s">
        <v>11</v>
      </c>
      <c r="B9" s="71"/>
      <c r="C9" s="164"/>
      <c r="D9" s="164"/>
      <c r="E9" s="3"/>
      <c r="F9" s="3"/>
      <c r="G9" s="3"/>
      <c r="H9" s="3"/>
      <c r="I9" s="3"/>
      <c r="J9" s="3"/>
    </row>
    <row r="10" spans="1:10">
      <c r="A10" s="51" t="s">
        <v>12</v>
      </c>
      <c r="B10" s="71">
        <v>1961</v>
      </c>
      <c r="C10" s="164"/>
      <c r="D10" s="164"/>
      <c r="E10" s="3"/>
      <c r="F10" s="3"/>
      <c r="G10" s="3"/>
      <c r="H10" s="3"/>
      <c r="I10" s="3"/>
      <c r="J10" s="3"/>
    </row>
    <row r="11" spans="1:10">
      <c r="A11" s="51" t="s">
        <v>13</v>
      </c>
      <c r="B11" s="71">
        <v>91724</v>
      </c>
      <c r="C11" s="164"/>
      <c r="D11" s="164"/>
      <c r="E11" s="3"/>
      <c r="F11" s="3"/>
      <c r="G11" s="3"/>
      <c r="H11" s="3"/>
      <c r="I11" s="3"/>
      <c r="J11" s="3"/>
    </row>
    <row r="12" spans="1:10">
      <c r="A12" s="51" t="s">
        <v>14</v>
      </c>
      <c r="B12" s="71">
        <v>9</v>
      </c>
      <c r="C12" s="164"/>
      <c r="D12" s="164"/>
      <c r="E12" s="3"/>
      <c r="F12" s="3"/>
      <c r="G12" s="3"/>
      <c r="H12" s="3"/>
      <c r="I12" s="3"/>
      <c r="J12" s="3"/>
    </row>
    <row r="13" spans="1:10">
      <c r="A13" s="51" t="s">
        <v>159</v>
      </c>
      <c r="B13" s="71">
        <v>1380</v>
      </c>
      <c r="C13" s="164"/>
      <c r="D13" s="164"/>
      <c r="E13" s="3"/>
      <c r="F13" s="3"/>
      <c r="G13" s="3"/>
      <c r="H13" s="3"/>
      <c r="I13" s="3"/>
      <c r="J13" s="3"/>
    </row>
    <row r="14" spans="1:10">
      <c r="A14" s="51" t="s">
        <v>160</v>
      </c>
      <c r="B14" s="71">
        <v>11040</v>
      </c>
      <c r="C14" s="164"/>
      <c r="D14" s="164"/>
      <c r="E14" s="3"/>
      <c r="F14" s="3"/>
      <c r="G14" s="3"/>
      <c r="H14" s="3"/>
      <c r="I14" s="3"/>
      <c r="J14" s="3"/>
    </row>
    <row r="15" spans="1:10">
      <c r="A15" s="51" t="s">
        <v>15</v>
      </c>
      <c r="B15" s="71">
        <v>1</v>
      </c>
      <c r="C15" s="164"/>
      <c r="D15" s="164"/>
      <c r="E15" s="3"/>
      <c r="F15" s="3"/>
      <c r="G15" s="3"/>
      <c r="H15" s="3"/>
      <c r="I15" s="3"/>
      <c r="J15" s="3"/>
    </row>
    <row r="16" spans="1:10">
      <c r="A16" s="51" t="s">
        <v>161</v>
      </c>
      <c r="B16" s="71">
        <v>8</v>
      </c>
      <c r="C16" s="164"/>
      <c r="D16" s="164"/>
      <c r="E16" s="3"/>
      <c r="F16" s="3"/>
      <c r="G16" s="3"/>
      <c r="H16" s="3"/>
      <c r="I16" s="3"/>
      <c r="J16" s="3"/>
    </row>
    <row r="17" spans="1:10">
      <c r="A17" s="51" t="s">
        <v>16</v>
      </c>
      <c r="B17" s="71">
        <v>4</v>
      </c>
      <c r="C17" s="164"/>
      <c r="D17" s="164"/>
      <c r="E17" s="3"/>
      <c r="F17" s="3"/>
      <c r="G17" s="3"/>
      <c r="H17" s="3"/>
      <c r="I17" s="3"/>
      <c r="J17" s="3"/>
    </row>
    <row r="18" spans="1:10">
      <c r="A18" s="51" t="s">
        <v>17</v>
      </c>
      <c r="B18" s="71" t="s">
        <v>119</v>
      </c>
      <c r="C18" s="164"/>
      <c r="D18" s="164"/>
      <c r="E18" s="3"/>
      <c r="F18" s="3"/>
      <c r="G18" s="3"/>
      <c r="H18" s="3"/>
      <c r="I18" s="3"/>
      <c r="J18" s="3"/>
    </row>
    <row r="19" spans="1:10">
      <c r="A19" s="51" t="s">
        <v>18</v>
      </c>
      <c r="B19" s="71" t="s">
        <v>124</v>
      </c>
      <c r="C19" s="164"/>
      <c r="D19" s="164"/>
      <c r="E19" s="3"/>
      <c r="F19" s="3"/>
      <c r="G19" s="3"/>
      <c r="H19" s="3"/>
      <c r="I19" s="3"/>
      <c r="J19" s="3"/>
    </row>
    <row r="20" spans="1:10">
      <c r="A20" s="167" t="s">
        <v>19</v>
      </c>
      <c r="B20" s="165" t="s">
        <v>163</v>
      </c>
      <c r="C20" s="164"/>
      <c r="D20" s="164"/>
      <c r="E20" s="3"/>
      <c r="F20" s="3"/>
      <c r="G20" s="3"/>
      <c r="H20" s="3"/>
      <c r="I20" s="3"/>
      <c r="J20" s="3"/>
    </row>
    <row r="21" spans="1:10">
      <c r="A21" s="3"/>
      <c r="B21" s="164"/>
      <c r="C21" s="164"/>
      <c r="D21" s="164"/>
      <c r="E21" s="3"/>
      <c r="F21" s="3"/>
      <c r="G21" s="3"/>
      <c r="H21" s="3"/>
      <c r="I21" s="3"/>
      <c r="J21" s="3"/>
    </row>
    <row r="22" spans="1:10">
      <c r="A22" s="170" t="s">
        <v>24</v>
      </c>
      <c r="B22" s="188" t="s">
        <v>29</v>
      </c>
      <c r="C22" s="187" t="s">
        <v>30</v>
      </c>
      <c r="D22" s="164"/>
      <c r="E22" s="3"/>
      <c r="F22" s="3"/>
      <c r="G22" s="3"/>
      <c r="H22" s="3"/>
      <c r="I22" s="3"/>
      <c r="J22" s="3"/>
    </row>
    <row r="23" spans="1:10">
      <c r="A23" s="51" t="s">
        <v>25</v>
      </c>
      <c r="B23" s="164">
        <v>0.78</v>
      </c>
      <c r="C23" s="71"/>
      <c r="D23" s="164"/>
      <c r="E23" s="3"/>
      <c r="F23" s="3"/>
      <c r="G23" s="3"/>
      <c r="H23" s="3"/>
      <c r="I23" s="3"/>
      <c r="J23" s="3"/>
    </row>
    <row r="24" spans="1:10">
      <c r="A24" s="51" t="s">
        <v>26</v>
      </c>
      <c r="B24" s="164">
        <v>13</v>
      </c>
      <c r="C24" s="71"/>
      <c r="D24" s="164"/>
      <c r="E24" s="3"/>
      <c r="F24" s="3"/>
      <c r="G24" s="3"/>
      <c r="H24" s="3"/>
      <c r="I24" s="3"/>
      <c r="J24" s="3"/>
    </row>
    <row r="25" spans="1:10">
      <c r="A25" s="51" t="s">
        <v>27</v>
      </c>
      <c r="B25" s="164" t="s">
        <v>228</v>
      </c>
      <c r="C25" s="71" t="s">
        <v>229</v>
      </c>
      <c r="D25" s="164"/>
      <c r="E25" s="3"/>
      <c r="F25" s="3"/>
      <c r="G25" s="3"/>
      <c r="H25" s="3"/>
      <c r="I25" s="3"/>
      <c r="J25" s="3"/>
    </row>
    <row r="26" spans="1:10">
      <c r="A26" s="51" t="s">
        <v>192</v>
      </c>
      <c r="B26" s="164" t="s">
        <v>230</v>
      </c>
      <c r="C26" s="71">
        <v>177</v>
      </c>
      <c r="D26" s="262" t="s">
        <v>232</v>
      </c>
      <c r="E26" s="263"/>
      <c r="F26" s="3"/>
      <c r="G26" s="3"/>
      <c r="H26" s="3"/>
      <c r="I26" s="3"/>
      <c r="J26" s="3"/>
    </row>
    <row r="27" spans="1:10">
      <c r="A27" s="167" t="s">
        <v>28</v>
      </c>
      <c r="B27" s="166" t="s">
        <v>231</v>
      </c>
      <c r="C27" s="165"/>
      <c r="D27" s="164"/>
      <c r="E27" s="3"/>
      <c r="F27" s="3"/>
      <c r="G27" s="3"/>
      <c r="H27" s="3"/>
      <c r="I27" s="3"/>
      <c r="J27" s="3"/>
    </row>
    <row r="28" spans="1:10">
      <c r="A28" s="3"/>
      <c r="B28" s="164"/>
      <c r="C28" s="164"/>
      <c r="D28" s="164"/>
      <c r="E28" s="3"/>
      <c r="F28" s="3"/>
      <c r="G28" s="3"/>
      <c r="H28" s="3"/>
      <c r="I28" s="3"/>
      <c r="J28" s="3"/>
    </row>
    <row r="29" spans="1:10">
      <c r="A29" s="170" t="s">
        <v>33</v>
      </c>
      <c r="B29" s="188" t="s">
        <v>29</v>
      </c>
      <c r="C29" s="187" t="s">
        <v>30</v>
      </c>
      <c r="D29" s="164"/>
      <c r="E29" s="3"/>
      <c r="F29" s="3"/>
      <c r="G29" s="3"/>
      <c r="H29" s="3"/>
      <c r="I29" s="3"/>
      <c r="J29" s="3"/>
    </row>
    <row r="30" spans="1:10">
      <c r="A30" s="51" t="s">
        <v>34</v>
      </c>
      <c r="B30" s="164" t="s">
        <v>233</v>
      </c>
      <c r="C30" s="71">
        <v>2283</v>
      </c>
      <c r="D30" s="262" t="s">
        <v>232</v>
      </c>
      <c r="E30" s="263"/>
      <c r="F30" s="3"/>
      <c r="G30" s="3"/>
      <c r="H30" s="3"/>
      <c r="I30" s="3"/>
      <c r="J30" s="3"/>
    </row>
    <row r="31" spans="1:10">
      <c r="A31" s="51" t="s">
        <v>154</v>
      </c>
      <c r="B31" s="164" t="s">
        <v>226</v>
      </c>
      <c r="C31" s="71"/>
      <c r="D31" s="164"/>
      <c r="E31" s="3"/>
      <c r="F31" s="3"/>
      <c r="G31" s="3"/>
      <c r="H31" s="3"/>
      <c r="I31" s="3"/>
      <c r="J31" s="3"/>
    </row>
    <row r="32" spans="1:10">
      <c r="A32" s="51" t="s">
        <v>155</v>
      </c>
      <c r="B32" s="164"/>
      <c r="C32" s="71"/>
      <c r="D32" s="164"/>
      <c r="E32" s="3"/>
      <c r="F32" s="3"/>
      <c r="G32" s="3"/>
      <c r="H32" s="3"/>
      <c r="I32" s="3"/>
      <c r="J32" s="3"/>
    </row>
    <row r="33" spans="1:10">
      <c r="A33" s="51" t="s">
        <v>153</v>
      </c>
      <c r="B33" s="164" t="s">
        <v>137</v>
      </c>
      <c r="C33" s="71"/>
      <c r="D33" s="164"/>
      <c r="E33" s="3"/>
      <c r="F33" s="3"/>
      <c r="G33" s="3"/>
      <c r="H33" s="3"/>
      <c r="I33" s="3"/>
      <c r="J33" s="3"/>
    </row>
    <row r="34" spans="1:10">
      <c r="A34" s="51" t="s">
        <v>158</v>
      </c>
      <c r="B34" s="164">
        <v>1380</v>
      </c>
      <c r="C34" s="71">
        <v>1380</v>
      </c>
      <c r="D34" s="164"/>
      <c r="E34" s="3"/>
      <c r="F34" s="3"/>
      <c r="G34" s="3"/>
      <c r="H34" s="3"/>
      <c r="I34" s="3"/>
      <c r="J34" s="3"/>
    </row>
    <row r="35" spans="1:10">
      <c r="A35" s="51" t="s">
        <v>157</v>
      </c>
      <c r="B35" s="186" t="s">
        <v>226</v>
      </c>
      <c r="C35" s="185" t="s">
        <v>227</v>
      </c>
      <c r="D35" s="164"/>
      <c r="E35" s="94"/>
      <c r="F35" s="3"/>
      <c r="G35" s="3"/>
      <c r="H35" s="3"/>
      <c r="I35" s="3"/>
      <c r="J35" s="3"/>
    </row>
    <row r="36" spans="1:10">
      <c r="A36" s="51" t="s">
        <v>35</v>
      </c>
      <c r="B36" s="164" t="s">
        <v>137</v>
      </c>
      <c r="C36" s="71"/>
      <c r="D36" s="164"/>
      <c r="E36" s="3"/>
      <c r="F36" s="3"/>
      <c r="G36" s="3"/>
      <c r="H36" s="3"/>
      <c r="I36" s="3"/>
      <c r="J36" s="3"/>
    </row>
    <row r="37" spans="1:10">
      <c r="A37" s="51" t="s">
        <v>156</v>
      </c>
      <c r="B37" s="164" t="s">
        <v>226</v>
      </c>
      <c r="C37" s="71"/>
      <c r="D37" s="164"/>
      <c r="E37" s="3"/>
      <c r="F37" s="3"/>
      <c r="G37" s="3"/>
      <c r="H37" s="3"/>
      <c r="I37" s="3"/>
      <c r="J37" s="3"/>
    </row>
    <row r="38" spans="1:10">
      <c r="A38" s="184" t="s">
        <v>190</v>
      </c>
      <c r="B38" s="183"/>
      <c r="C38" s="182"/>
      <c r="D38" s="164"/>
      <c r="E38" s="3"/>
      <c r="F38" s="3"/>
      <c r="G38" s="3"/>
      <c r="H38" s="3"/>
      <c r="I38" s="3"/>
      <c r="J38" s="3"/>
    </row>
    <row r="39" spans="1:10">
      <c r="A39" s="181" t="s">
        <v>191</v>
      </c>
      <c r="B39" s="180"/>
      <c r="C39" s="179"/>
      <c r="D39" s="164"/>
      <c r="E39" s="3"/>
      <c r="F39" s="3"/>
      <c r="G39" s="3"/>
      <c r="H39" s="3"/>
      <c r="I39" s="3"/>
      <c r="J39" s="3"/>
    </row>
    <row r="40" spans="1:10">
      <c r="A40" s="167" t="s">
        <v>36</v>
      </c>
      <c r="B40" s="166" t="s">
        <v>196</v>
      </c>
      <c r="C40" s="165" t="s">
        <v>234</v>
      </c>
      <c r="D40" s="262" t="s">
        <v>235</v>
      </c>
      <c r="E40" s="263"/>
      <c r="F40" s="3"/>
      <c r="G40" s="3"/>
      <c r="H40" s="3"/>
      <c r="I40" s="3"/>
      <c r="J40" s="3"/>
    </row>
    <row r="41" spans="1:10" ht="15" thickBot="1">
      <c r="A41" s="3"/>
      <c r="B41" s="164"/>
      <c r="C41" s="164" t="s">
        <v>187</v>
      </c>
      <c r="D41" s="164"/>
      <c r="E41" s="3"/>
      <c r="F41" s="3"/>
      <c r="G41" s="3"/>
      <c r="H41" s="3"/>
      <c r="I41" s="3"/>
      <c r="J41" s="3"/>
    </row>
    <row r="42" spans="1:10">
      <c r="A42" s="178" t="s">
        <v>177</v>
      </c>
      <c r="B42" s="177" t="s">
        <v>178</v>
      </c>
      <c r="C42" s="177" t="s">
        <v>119</v>
      </c>
      <c r="D42" s="177" t="s">
        <v>123</v>
      </c>
      <c r="E42" s="177" t="s">
        <v>127</v>
      </c>
      <c r="F42" s="176" t="s">
        <v>118</v>
      </c>
      <c r="G42" s="3"/>
      <c r="H42" s="3"/>
      <c r="I42" s="3"/>
      <c r="J42" s="3"/>
    </row>
    <row r="43" spans="1:10">
      <c r="A43" s="175" t="s">
        <v>181</v>
      </c>
      <c r="B43" s="3">
        <v>1376</v>
      </c>
      <c r="C43" s="3">
        <v>432</v>
      </c>
      <c r="D43" s="3">
        <v>256</v>
      </c>
      <c r="E43" s="3">
        <v>432</v>
      </c>
      <c r="F43" s="174">
        <v>256</v>
      </c>
      <c r="G43" s="3"/>
      <c r="H43" s="3"/>
      <c r="I43" s="3"/>
      <c r="J43" s="3"/>
    </row>
    <row r="44" spans="1:10">
      <c r="A44" s="175" t="s">
        <v>182</v>
      </c>
      <c r="B44" s="3">
        <v>258</v>
      </c>
      <c r="C44" s="3">
        <v>64</v>
      </c>
      <c r="D44" s="3">
        <v>48</v>
      </c>
      <c r="E44" s="3">
        <v>108</v>
      </c>
      <c r="F44" s="174">
        <v>38</v>
      </c>
      <c r="G44" s="3"/>
      <c r="H44" s="3"/>
      <c r="I44" s="3"/>
      <c r="J44" s="3"/>
    </row>
    <row r="45" spans="1:10" ht="15" thickBot="1">
      <c r="A45" s="173" t="s">
        <v>183</v>
      </c>
      <c r="B45" s="172">
        <v>20</v>
      </c>
      <c r="C45" s="172">
        <v>20</v>
      </c>
      <c r="D45" s="172">
        <v>0</v>
      </c>
      <c r="E45" s="172">
        <v>0</v>
      </c>
      <c r="F45" s="171">
        <v>0</v>
      </c>
      <c r="G45" s="3"/>
      <c r="H45" s="3"/>
      <c r="I45" s="3"/>
      <c r="J45" s="3"/>
    </row>
    <row r="46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170" t="s">
        <v>41</v>
      </c>
      <c r="B47" s="169"/>
      <c r="C47" s="168"/>
      <c r="D47" s="164"/>
      <c r="E47" s="3"/>
      <c r="F47" s="3"/>
      <c r="G47" s="3"/>
      <c r="H47" s="3"/>
      <c r="I47" s="3"/>
      <c r="J47" s="3"/>
    </row>
    <row r="48" spans="1:10">
      <c r="A48" s="167"/>
      <c r="B48" s="166"/>
      <c r="C48" s="165"/>
      <c r="D48" s="164"/>
      <c r="E48" s="3"/>
      <c r="F48" s="3"/>
      <c r="G48" s="3"/>
      <c r="H48" s="3"/>
      <c r="I48" s="3"/>
      <c r="J48" s="3"/>
    </row>
    <row r="49" spans="1:10">
      <c r="A49" s="3"/>
      <c r="B49" s="164"/>
      <c r="C49" s="164"/>
      <c r="D49" s="164"/>
      <c r="E49" s="3"/>
      <c r="F49" s="3"/>
      <c r="G49" s="3"/>
      <c r="H49" s="3"/>
      <c r="I49" s="3"/>
      <c r="J49" s="3"/>
    </row>
    <row r="50" spans="1:10">
      <c r="A50" s="10" t="s">
        <v>42</v>
      </c>
      <c r="B50" s="211">
        <v>40826</v>
      </c>
      <c r="C50" s="164"/>
      <c r="D50" s="164"/>
      <c r="E50" s="3"/>
      <c r="F50" s="3"/>
      <c r="G50" s="3"/>
      <c r="H50" s="3"/>
      <c r="I50" s="3"/>
      <c r="J50" s="3"/>
    </row>
    <row r="51" spans="1:10">
      <c r="A51" s="10" t="s">
        <v>43</v>
      </c>
      <c r="B51" s="211">
        <v>41092</v>
      </c>
      <c r="C51" s="164"/>
      <c r="D51" s="164"/>
      <c r="E51" s="3"/>
      <c r="F51" s="3"/>
      <c r="G51" s="3"/>
      <c r="H51" s="3"/>
      <c r="I51" s="3"/>
      <c r="J51" s="3"/>
    </row>
    <row r="52" spans="1:10">
      <c r="A52" s="10" t="s">
        <v>44</v>
      </c>
      <c r="B52" s="213" t="s">
        <v>130</v>
      </c>
      <c r="C52" s="164"/>
      <c r="D52" s="164"/>
      <c r="E52" s="3"/>
      <c r="F52" s="3"/>
      <c r="G52" s="3"/>
      <c r="H52" s="3"/>
      <c r="I52" s="3"/>
      <c r="J52" s="3"/>
    </row>
  </sheetData>
  <mergeCells count="3">
    <mergeCell ref="D40:E40"/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81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433</v>
      </c>
      <c r="I6" s="38">
        <v>411</v>
      </c>
      <c r="J6" s="44">
        <f>H6-I6</f>
        <v>22</v>
      </c>
    </row>
    <row r="7" spans="1:10">
      <c r="A7" s="32" t="s">
        <v>9</v>
      </c>
      <c r="B7" s="102"/>
      <c r="C7" s="102"/>
      <c r="D7" s="62">
        <f>B7-C7</f>
        <v>0</v>
      </c>
      <c r="H7" s="47">
        <v>0</v>
      </c>
      <c r="I7" s="40">
        <v>0</v>
      </c>
      <c r="J7" s="41"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82</v>
      </c>
    </row>
    <row r="11" spans="1:10">
      <c r="A11" s="36" t="s">
        <v>13</v>
      </c>
      <c r="B11" s="66">
        <v>91107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66">
        <v>1800</v>
      </c>
    </row>
    <row r="14" spans="1:10">
      <c r="A14" s="36" t="s">
        <v>160</v>
      </c>
      <c r="B14" s="66">
        <v>14400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119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0.9</v>
      </c>
      <c r="C23" s="66">
        <v>0.9</v>
      </c>
    </row>
    <row r="24" spans="1:3">
      <c r="A24" s="36" t="s">
        <v>26</v>
      </c>
      <c r="B24" s="81">
        <v>10</v>
      </c>
      <c r="C24" s="78">
        <v>13</v>
      </c>
    </row>
    <row r="25" spans="1:3">
      <c r="A25" s="36" t="s">
        <v>27</v>
      </c>
      <c r="B25" s="81" t="s">
        <v>83</v>
      </c>
      <c r="C25" s="78" t="s">
        <v>83</v>
      </c>
    </row>
    <row r="26" spans="1:3">
      <c r="A26" s="36" t="s">
        <v>192</v>
      </c>
      <c r="B26" s="81" t="s">
        <v>84</v>
      </c>
      <c r="C26" s="78">
        <v>120</v>
      </c>
    </row>
    <row r="27" spans="1:3">
      <c r="A27" s="37" t="s">
        <v>28</v>
      </c>
      <c r="B27" s="84" t="s">
        <v>174</v>
      </c>
      <c r="C27" s="85" t="s">
        <v>32</v>
      </c>
    </row>
    <row r="28" spans="1:3">
      <c r="B28" s="80"/>
      <c r="C28" s="80"/>
    </row>
    <row r="29" spans="1:3">
      <c r="A29" s="34" t="s">
        <v>33</v>
      </c>
      <c r="B29" s="82" t="s">
        <v>29</v>
      </c>
      <c r="C29" s="83" t="s">
        <v>30</v>
      </c>
    </row>
    <row r="30" spans="1:3">
      <c r="A30" s="36" t="s">
        <v>34</v>
      </c>
      <c r="B30" s="81">
        <v>3373</v>
      </c>
      <c r="C30" s="78" t="s">
        <v>86</v>
      </c>
    </row>
    <row r="31" spans="1:3">
      <c r="A31" s="36" t="s">
        <v>154</v>
      </c>
      <c r="B31" s="81">
        <v>0</v>
      </c>
      <c r="C31" s="78">
        <v>19</v>
      </c>
    </row>
    <row r="32" spans="1:3">
      <c r="A32" s="36" t="s">
        <v>155</v>
      </c>
      <c r="B32" s="81" t="s">
        <v>136</v>
      </c>
      <c r="C32" s="78"/>
    </row>
    <row r="33" spans="1:6">
      <c r="A33" s="36" t="s">
        <v>153</v>
      </c>
      <c r="B33" s="81" t="s">
        <v>137</v>
      </c>
      <c r="C33" s="78" t="s">
        <v>32</v>
      </c>
    </row>
    <row r="34" spans="1:6">
      <c r="A34" s="36" t="s">
        <v>158</v>
      </c>
      <c r="B34" s="157">
        <v>1800</v>
      </c>
      <c r="C34" s="78" t="s">
        <v>32</v>
      </c>
    </row>
    <row r="35" spans="1:6">
      <c r="A35" s="36" t="s">
        <v>157</v>
      </c>
      <c r="B35" s="81" t="s">
        <v>85</v>
      </c>
      <c r="C35" s="78" t="s">
        <v>80</v>
      </c>
    </row>
    <row r="36" spans="1:6">
      <c r="A36" s="36" t="s">
        <v>35</v>
      </c>
      <c r="B36" s="81" t="s">
        <v>37</v>
      </c>
      <c r="C36" s="78" t="s">
        <v>32</v>
      </c>
    </row>
    <row r="37" spans="1:6">
      <c r="A37" s="36" t="s">
        <v>156</v>
      </c>
      <c r="B37" s="81" t="s">
        <v>126</v>
      </c>
      <c r="C37" s="78" t="s">
        <v>87</v>
      </c>
    </row>
    <row r="38" spans="1:6">
      <c r="A38" s="37" t="s">
        <v>36</v>
      </c>
      <c r="B38" s="74" t="s">
        <v>197</v>
      </c>
      <c r="C38" s="67" t="s">
        <v>32</v>
      </c>
    </row>
    <row r="39" spans="1:6" ht="15" thickBot="1">
      <c r="C39" s="130" t="s">
        <v>187</v>
      </c>
    </row>
    <row r="40" spans="1:6">
      <c r="A40" s="113" t="s">
        <v>177</v>
      </c>
      <c r="B40" s="120" t="s">
        <v>178</v>
      </c>
      <c r="C40" s="120" t="s">
        <v>119</v>
      </c>
      <c r="D40" s="120" t="s">
        <v>123</v>
      </c>
      <c r="E40" s="120" t="s">
        <v>127</v>
      </c>
      <c r="F40" s="121" t="s">
        <v>118</v>
      </c>
    </row>
    <row r="41" spans="1:6">
      <c r="A41" s="114" t="s">
        <v>181</v>
      </c>
      <c r="B41" s="112">
        <v>1448</v>
      </c>
      <c r="C41" s="112">
        <v>80</v>
      </c>
      <c r="D41" s="112">
        <v>536</v>
      </c>
      <c r="E41" s="112">
        <v>296</v>
      </c>
      <c r="F41" s="115">
        <v>536</v>
      </c>
    </row>
    <row r="42" spans="1:6">
      <c r="A42" s="114" t="s">
        <v>182</v>
      </c>
      <c r="B42" s="112">
        <v>342.5</v>
      </c>
      <c r="C42" s="112">
        <v>1.5</v>
      </c>
      <c r="D42" s="112">
        <v>117</v>
      </c>
      <c r="E42" s="112">
        <v>100</v>
      </c>
      <c r="F42" s="115">
        <v>124</v>
      </c>
    </row>
    <row r="43" spans="1:6" ht="15" thickBot="1">
      <c r="A43" s="116" t="s">
        <v>183</v>
      </c>
      <c r="B43" s="117">
        <v>28</v>
      </c>
      <c r="C43" s="117">
        <v>28</v>
      </c>
      <c r="D43" s="117">
        <v>0</v>
      </c>
      <c r="E43" s="117">
        <v>0</v>
      </c>
      <c r="F43" s="118">
        <v>0</v>
      </c>
    </row>
    <row r="44" spans="1:6">
      <c r="A44" s="112"/>
      <c r="B44" s="112"/>
      <c r="C44" s="112"/>
      <c r="D44" s="112"/>
      <c r="E44" s="112"/>
      <c r="F44" s="112"/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6" t="s">
        <v>50</v>
      </c>
    </row>
    <row r="49" spans="1:2">
      <c r="A49" s="1" t="s">
        <v>43</v>
      </c>
      <c r="B49" s="216" t="s">
        <v>51</v>
      </c>
    </row>
    <row r="50" spans="1:2">
      <c r="A50" s="1" t="s">
        <v>44</v>
      </c>
      <c r="B50" t="s">
        <v>130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88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600</v>
      </c>
      <c r="I6" s="38">
        <v>370</v>
      </c>
      <c r="J6" s="44">
        <f>H6-I6</f>
        <v>230</v>
      </c>
    </row>
    <row r="7" spans="1:10">
      <c r="A7" s="103" t="s">
        <v>9</v>
      </c>
      <c r="B7" s="104"/>
      <c r="C7" s="102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106"/>
      <c r="B8" s="107"/>
    </row>
    <row r="9" spans="1:10">
      <c r="A9" s="105" t="s">
        <v>11</v>
      </c>
      <c r="B9" s="66"/>
    </row>
    <row r="10" spans="1:10">
      <c r="A10" s="36" t="s">
        <v>12</v>
      </c>
      <c r="B10" s="66" t="s">
        <v>89</v>
      </c>
    </row>
    <row r="11" spans="1:10">
      <c r="A11" s="36" t="s">
        <v>13</v>
      </c>
      <c r="B11" s="66">
        <v>91423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66">
        <v>1390</v>
      </c>
    </row>
    <row r="14" spans="1:10">
      <c r="A14" s="36" t="s">
        <v>160</v>
      </c>
      <c r="B14" s="154">
        <v>11120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123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0.95</v>
      </c>
    </row>
    <row r="24" spans="1:3">
      <c r="A24" s="36" t="s">
        <v>26</v>
      </c>
      <c r="B24" s="81">
        <v>10</v>
      </c>
      <c r="C24" s="78">
        <v>15</v>
      </c>
    </row>
    <row r="25" spans="1:3">
      <c r="A25" s="36" t="s">
        <v>27</v>
      </c>
      <c r="B25" s="81" t="s">
        <v>90</v>
      </c>
      <c r="C25" s="78" t="s">
        <v>20</v>
      </c>
    </row>
    <row r="26" spans="1:3">
      <c r="A26" s="36" t="s">
        <v>192</v>
      </c>
      <c r="B26" s="81" t="s">
        <v>91</v>
      </c>
      <c r="C26" s="78">
        <v>70</v>
      </c>
    </row>
    <row r="27" spans="1:3">
      <c r="A27" s="37" t="s">
        <v>28</v>
      </c>
      <c r="B27" s="84" t="s">
        <v>174</v>
      </c>
      <c r="C27" s="85" t="s">
        <v>32</v>
      </c>
    </row>
    <row r="28" spans="1:3">
      <c r="B28" s="80"/>
      <c r="C28" s="80"/>
    </row>
    <row r="29" spans="1:3">
      <c r="A29" s="34" t="s">
        <v>33</v>
      </c>
      <c r="B29" s="82" t="s">
        <v>29</v>
      </c>
      <c r="C29" s="83" t="s">
        <v>30</v>
      </c>
    </row>
    <row r="30" spans="1:3">
      <c r="A30" s="36" t="s">
        <v>34</v>
      </c>
      <c r="B30" s="81">
        <v>2524</v>
      </c>
      <c r="C30" s="78" t="s">
        <v>62</v>
      </c>
    </row>
    <row r="31" spans="1:3">
      <c r="A31" s="36" t="s">
        <v>154</v>
      </c>
      <c r="B31" s="81">
        <v>0</v>
      </c>
      <c r="C31" s="78">
        <v>19</v>
      </c>
    </row>
    <row r="32" spans="1:3">
      <c r="A32" s="36" t="s">
        <v>155</v>
      </c>
      <c r="B32" s="81" t="s">
        <v>136</v>
      </c>
      <c r="C32" s="78"/>
    </row>
    <row r="33" spans="1:6">
      <c r="A33" s="36" t="s">
        <v>153</v>
      </c>
      <c r="B33" s="81" t="s">
        <v>162</v>
      </c>
      <c r="C33" s="78" t="s">
        <v>32</v>
      </c>
    </row>
    <row r="34" spans="1:6">
      <c r="A34" s="36" t="s">
        <v>158</v>
      </c>
      <c r="B34" s="81">
        <v>1390</v>
      </c>
      <c r="C34" s="78" t="s">
        <v>32</v>
      </c>
    </row>
    <row r="35" spans="1:6">
      <c r="A35" s="36" t="s">
        <v>157</v>
      </c>
      <c r="B35" s="81" t="s">
        <v>79</v>
      </c>
      <c r="C35" s="78" t="s">
        <v>80</v>
      </c>
    </row>
    <row r="36" spans="1:6">
      <c r="A36" s="36" t="s">
        <v>35</v>
      </c>
      <c r="B36" s="81" t="s">
        <v>37</v>
      </c>
      <c r="C36" s="78" t="s">
        <v>32</v>
      </c>
    </row>
    <row r="37" spans="1:6">
      <c r="A37" s="36" t="s">
        <v>156</v>
      </c>
      <c r="B37" s="81" t="s">
        <v>117</v>
      </c>
      <c r="C37" s="78"/>
    </row>
    <row r="38" spans="1:6">
      <c r="A38" s="37" t="s">
        <v>36</v>
      </c>
      <c r="B38" s="74" t="s">
        <v>198</v>
      </c>
      <c r="C38" s="67" t="s">
        <v>32</v>
      </c>
    </row>
    <row r="39" spans="1:6" ht="15" thickBot="1">
      <c r="C39" s="130" t="s">
        <v>187</v>
      </c>
    </row>
    <row r="40" spans="1:6">
      <c r="A40" s="113" t="s">
        <v>177</v>
      </c>
      <c r="B40" s="120" t="s">
        <v>178</v>
      </c>
      <c r="C40" s="120" t="s">
        <v>123</v>
      </c>
      <c r="D40" s="120" t="s">
        <v>127</v>
      </c>
      <c r="E40" s="120" t="s">
        <v>118</v>
      </c>
      <c r="F40" s="121" t="s">
        <v>119</v>
      </c>
    </row>
    <row r="41" spans="1:6">
      <c r="A41" s="114" t="s">
        <v>181</v>
      </c>
      <c r="B41" s="112">
        <v>1456</v>
      </c>
      <c r="C41" s="112">
        <v>280</v>
      </c>
      <c r="D41" s="145">
        <v>448</v>
      </c>
      <c r="E41" s="146">
        <v>280</v>
      </c>
      <c r="F41" s="141">
        <v>448</v>
      </c>
    </row>
    <row r="42" spans="1:6">
      <c r="A42" s="114" t="s">
        <v>182</v>
      </c>
      <c r="B42" s="112">
        <v>233</v>
      </c>
      <c r="C42" s="112">
        <v>54</v>
      </c>
      <c r="D42" s="145">
        <v>67.5</v>
      </c>
      <c r="E42" s="146">
        <v>55</v>
      </c>
      <c r="F42" s="141">
        <v>56.5</v>
      </c>
    </row>
    <row r="43" spans="1:6" ht="15" thickBot="1">
      <c r="A43" s="116" t="s">
        <v>183</v>
      </c>
      <c r="B43" s="117">
        <v>63</v>
      </c>
      <c r="C43" s="117">
        <v>21</v>
      </c>
      <c r="D43" s="139">
        <v>21</v>
      </c>
      <c r="E43" s="117">
        <v>21</v>
      </c>
      <c r="F43" s="138">
        <v>0</v>
      </c>
    </row>
    <row r="44" spans="1:6">
      <c r="A44" s="112"/>
      <c r="B44" s="112"/>
      <c r="C44" s="112"/>
      <c r="D44" s="112"/>
      <c r="E44" s="112"/>
      <c r="F44" s="112"/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7">
        <v>40703</v>
      </c>
    </row>
    <row r="49" spans="1:2">
      <c r="A49" s="1" t="s">
        <v>43</v>
      </c>
      <c r="B49" s="217">
        <v>40710</v>
      </c>
    </row>
    <row r="50" spans="1:2">
      <c r="A50" s="1" t="s">
        <v>44</v>
      </c>
      <c r="B50" s="58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31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95">
        <v>0</v>
      </c>
      <c r="I6" s="96">
        <v>0</v>
      </c>
      <c r="J6" s="93">
        <f>H6-I6</f>
        <v>0</v>
      </c>
    </row>
    <row r="7" spans="1:10">
      <c r="A7" s="32" t="s">
        <v>9</v>
      </c>
      <c r="B7" s="102"/>
      <c r="C7" s="102"/>
      <c r="D7" s="62">
        <f>B7-C7</f>
        <v>0</v>
      </c>
      <c r="H7" s="37">
        <v>8517</v>
      </c>
      <c r="I7" s="98">
        <v>6903</v>
      </c>
      <c r="J7" s="42">
        <f>H7-I7</f>
        <v>1614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92</v>
      </c>
    </row>
    <row r="11" spans="1:10">
      <c r="A11" s="36" t="s">
        <v>13</v>
      </c>
      <c r="B11" s="66">
        <v>91790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66">
        <v>1386</v>
      </c>
    </row>
    <row r="14" spans="1:10">
      <c r="A14" s="36" t="s">
        <v>160</v>
      </c>
      <c r="B14" s="66">
        <v>11088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119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0.95</v>
      </c>
    </row>
    <row r="24" spans="1:3">
      <c r="A24" s="36" t="s">
        <v>26</v>
      </c>
      <c r="B24" s="72" t="s">
        <v>125</v>
      </c>
      <c r="C24" s="66" t="s">
        <v>125</v>
      </c>
    </row>
    <row r="25" spans="1:3">
      <c r="A25" s="36" t="s">
        <v>27</v>
      </c>
      <c r="B25" s="72">
        <v>2</v>
      </c>
      <c r="C25" s="66">
        <v>6</v>
      </c>
    </row>
    <row r="26" spans="1:3">
      <c r="A26" s="36" t="s">
        <v>192</v>
      </c>
      <c r="B26" s="72">
        <v>254</v>
      </c>
      <c r="C26" s="66">
        <v>112</v>
      </c>
    </row>
    <row r="27" spans="1:3">
      <c r="A27" s="37" t="s">
        <v>28</v>
      </c>
      <c r="B27" s="74" t="s">
        <v>93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81">
        <v>2555</v>
      </c>
      <c r="C30" s="78" t="s">
        <v>95</v>
      </c>
    </row>
    <row r="31" spans="1:3">
      <c r="A31" s="36" t="s">
        <v>154</v>
      </c>
      <c r="B31" s="81">
        <v>0</v>
      </c>
      <c r="C31" s="78">
        <v>19</v>
      </c>
    </row>
    <row r="32" spans="1:3">
      <c r="A32" s="36" t="s">
        <v>155</v>
      </c>
      <c r="B32" s="81" t="s">
        <v>136</v>
      </c>
      <c r="C32" s="78" t="s">
        <v>120</v>
      </c>
    </row>
    <row r="33" spans="1:7">
      <c r="A33" s="36" t="s">
        <v>153</v>
      </c>
      <c r="B33" s="81" t="s">
        <v>137</v>
      </c>
      <c r="C33" s="78" t="s">
        <v>32</v>
      </c>
    </row>
    <row r="34" spans="1:7">
      <c r="A34" s="36" t="s">
        <v>158</v>
      </c>
      <c r="B34" s="81">
        <v>1386</v>
      </c>
      <c r="C34" s="78" t="s">
        <v>32</v>
      </c>
    </row>
    <row r="35" spans="1:7">
      <c r="A35" s="36" t="s">
        <v>157</v>
      </c>
      <c r="B35" s="81" t="s">
        <v>94</v>
      </c>
      <c r="C35" s="78" t="s">
        <v>96</v>
      </c>
    </row>
    <row r="36" spans="1:7">
      <c r="A36" s="36" t="s">
        <v>35</v>
      </c>
      <c r="B36" s="81" t="s">
        <v>37</v>
      </c>
      <c r="C36" s="78" t="s">
        <v>32</v>
      </c>
    </row>
    <row r="37" spans="1:7">
      <c r="A37" s="36" t="s">
        <v>156</v>
      </c>
      <c r="B37" s="81" t="s">
        <v>126</v>
      </c>
      <c r="C37" s="154" t="s">
        <v>195</v>
      </c>
      <c r="D37" s="58" t="s">
        <v>193</v>
      </c>
    </row>
    <row r="38" spans="1:7">
      <c r="A38" s="37" t="s">
        <v>36</v>
      </c>
      <c r="B38" s="84" t="s">
        <v>199</v>
      </c>
      <c r="C38" s="85" t="s">
        <v>32</v>
      </c>
    </row>
    <row r="39" spans="1:7" ht="15" thickBot="1">
      <c r="C39" s="130" t="s">
        <v>187</v>
      </c>
    </row>
    <row r="40" spans="1:7">
      <c r="A40" s="113" t="s">
        <v>177</v>
      </c>
      <c r="B40" s="120" t="s">
        <v>178</v>
      </c>
      <c r="C40" s="120" t="s">
        <v>119</v>
      </c>
      <c r="D40" s="120" t="s">
        <v>123</v>
      </c>
      <c r="E40" s="120" t="s">
        <v>127</v>
      </c>
      <c r="F40" s="121" t="s">
        <v>118</v>
      </c>
      <c r="G40" s="140" t="s">
        <v>194</v>
      </c>
    </row>
    <row r="41" spans="1:7">
      <c r="A41" s="114" t="s">
        <v>181</v>
      </c>
      <c r="B41" s="112">
        <v>1232</v>
      </c>
      <c r="C41" s="112">
        <v>296</v>
      </c>
      <c r="D41" s="112">
        <v>256</v>
      </c>
      <c r="E41" s="112">
        <v>312</v>
      </c>
      <c r="F41" s="115">
        <v>368</v>
      </c>
      <c r="G41">
        <v>144</v>
      </c>
    </row>
    <row r="42" spans="1:7">
      <c r="A42" s="114" t="s">
        <v>182</v>
      </c>
      <c r="B42" s="112">
        <v>167.5</v>
      </c>
      <c r="C42" s="112">
        <v>79.2</v>
      </c>
      <c r="D42" s="112">
        <v>16</v>
      </c>
      <c r="E42" s="112">
        <v>27.8</v>
      </c>
      <c r="F42" s="115">
        <v>44.5</v>
      </c>
      <c r="G42">
        <v>0</v>
      </c>
    </row>
    <row r="43" spans="1:7" ht="15" thickBot="1">
      <c r="A43" s="116" t="s">
        <v>183</v>
      </c>
      <c r="B43" s="117">
        <v>56</v>
      </c>
      <c r="C43" s="117">
        <v>20</v>
      </c>
      <c r="D43" s="117">
        <v>18</v>
      </c>
      <c r="E43" s="117">
        <v>18</v>
      </c>
      <c r="F43" s="118">
        <v>0</v>
      </c>
      <c r="G43">
        <v>0</v>
      </c>
    </row>
    <row r="44" spans="1:7">
      <c r="A44" s="112"/>
      <c r="B44" s="112"/>
      <c r="C44" s="112"/>
      <c r="D44" s="112"/>
      <c r="E44" s="112"/>
      <c r="F44" s="112"/>
    </row>
    <row r="45" spans="1:7">
      <c r="A45" s="34" t="s">
        <v>41</v>
      </c>
      <c r="B45" s="75"/>
      <c r="C45" s="64"/>
    </row>
    <row r="46" spans="1:7">
      <c r="A46" s="37" t="s">
        <v>32</v>
      </c>
      <c r="B46" s="74"/>
      <c r="C46" s="67"/>
    </row>
    <row r="48" spans="1:7">
      <c r="A48" s="1" t="s">
        <v>42</v>
      </c>
      <c r="B48" s="58" t="s">
        <v>60</v>
      </c>
    </row>
    <row r="49" spans="1:2">
      <c r="A49" s="1" t="s">
        <v>43</v>
      </c>
      <c r="B49" s="58" t="s">
        <v>61</v>
      </c>
    </row>
    <row r="50" spans="1:2">
      <c r="A50" s="1" t="s">
        <v>44</v>
      </c>
      <c r="B50" t="s">
        <v>130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97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95">
        <v>0</v>
      </c>
      <c r="I6" s="96">
        <v>0</v>
      </c>
      <c r="J6" s="93">
        <f>H6-I6</f>
        <v>0</v>
      </c>
    </row>
    <row r="7" spans="1:10">
      <c r="A7" s="32" t="s">
        <v>9</v>
      </c>
      <c r="B7" s="102"/>
      <c r="C7" s="102"/>
      <c r="D7" s="62">
        <f>B7-C7</f>
        <v>0</v>
      </c>
      <c r="H7" s="37">
        <v>9624</v>
      </c>
      <c r="I7" s="98">
        <v>8280</v>
      </c>
      <c r="J7" s="42">
        <f>H7-I7</f>
        <v>1344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98</v>
      </c>
    </row>
    <row r="11" spans="1:10">
      <c r="A11" s="36" t="s">
        <v>13</v>
      </c>
      <c r="B11" s="66">
        <v>91321</v>
      </c>
    </row>
    <row r="12" spans="1:10">
      <c r="A12" s="36" t="s">
        <v>14</v>
      </c>
      <c r="B12" s="66">
        <v>9</v>
      </c>
    </row>
    <row r="13" spans="1:10">
      <c r="A13" s="36" t="s">
        <v>159</v>
      </c>
      <c r="B13" s="58">
        <v>1794</v>
      </c>
      <c r="C13" s="108"/>
    </row>
    <row r="14" spans="1:10">
      <c r="A14" s="36" t="s">
        <v>160</v>
      </c>
      <c r="B14" s="66">
        <v>14352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20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119</v>
      </c>
    </row>
    <row r="19" spans="1:3">
      <c r="A19" s="36" t="s">
        <v>18</v>
      </c>
      <c r="B19" s="66" t="s">
        <v>99</v>
      </c>
    </row>
    <row r="20" spans="1:3">
      <c r="A20" s="37" t="s">
        <v>19</v>
      </c>
      <c r="B20" s="67" t="s">
        <v>164</v>
      </c>
    </row>
    <row r="22" spans="1:3">
      <c r="A22" s="52" t="s">
        <v>24</v>
      </c>
      <c r="B22" s="82" t="s">
        <v>29</v>
      </c>
      <c r="C22" s="83" t="s">
        <v>30</v>
      </c>
    </row>
    <row r="23" spans="1:3">
      <c r="A23" s="53" t="s">
        <v>25</v>
      </c>
      <c r="B23" s="81">
        <v>0.8</v>
      </c>
      <c r="C23" s="78">
        <v>0.95</v>
      </c>
    </row>
    <row r="24" spans="1:3">
      <c r="A24" s="53" t="s">
        <v>26</v>
      </c>
      <c r="B24" s="81">
        <v>8</v>
      </c>
      <c r="C24" s="78">
        <v>15</v>
      </c>
    </row>
    <row r="25" spans="1:3">
      <c r="A25" s="53" t="s">
        <v>27</v>
      </c>
      <c r="B25" s="80">
        <v>1</v>
      </c>
      <c r="C25" s="78">
        <v>6</v>
      </c>
    </row>
    <row r="26" spans="1:3">
      <c r="A26" s="53" t="s">
        <v>192</v>
      </c>
      <c r="B26" s="81">
        <v>190</v>
      </c>
      <c r="C26" s="78">
        <v>80</v>
      </c>
    </row>
    <row r="27" spans="1:3">
      <c r="A27" s="54" t="s">
        <v>28</v>
      </c>
      <c r="B27" s="84" t="s">
        <v>174</v>
      </c>
      <c r="C27" s="85" t="s">
        <v>32</v>
      </c>
    </row>
    <row r="28" spans="1:3">
      <c r="A28" s="48"/>
      <c r="B28" s="80"/>
      <c r="C28" s="80"/>
    </row>
    <row r="29" spans="1:3">
      <c r="A29" s="52" t="s">
        <v>33</v>
      </c>
      <c r="B29" s="82" t="s">
        <v>29</v>
      </c>
      <c r="C29" s="83" t="s">
        <v>30</v>
      </c>
    </row>
    <row r="30" spans="1:3">
      <c r="A30" s="53" t="s">
        <v>34</v>
      </c>
      <c r="B30" s="80">
        <v>2301</v>
      </c>
      <c r="C30" s="78">
        <v>2145</v>
      </c>
    </row>
    <row r="31" spans="1:3">
      <c r="A31" s="53" t="s">
        <v>154</v>
      </c>
      <c r="B31" s="81">
        <v>0</v>
      </c>
      <c r="C31" s="78">
        <v>0</v>
      </c>
    </row>
    <row r="32" spans="1:3">
      <c r="A32" s="53" t="s">
        <v>155</v>
      </c>
      <c r="B32" s="81" t="s">
        <v>136</v>
      </c>
      <c r="C32" s="78" t="s">
        <v>120</v>
      </c>
    </row>
    <row r="33" spans="1:7">
      <c r="A33" s="53" t="s">
        <v>153</v>
      </c>
      <c r="B33" s="81" t="s">
        <v>137</v>
      </c>
      <c r="C33" s="78" t="s">
        <v>32</v>
      </c>
    </row>
    <row r="34" spans="1:7">
      <c r="A34" s="53" t="s">
        <v>158</v>
      </c>
      <c r="B34" s="157">
        <v>988</v>
      </c>
      <c r="C34" s="78" t="s">
        <v>32</v>
      </c>
    </row>
    <row r="35" spans="1:7">
      <c r="A35" s="53" t="s">
        <v>157</v>
      </c>
      <c r="B35" s="81">
        <v>19</v>
      </c>
      <c r="C35" s="78">
        <v>38</v>
      </c>
    </row>
    <row r="36" spans="1:7">
      <c r="A36" s="53" t="s">
        <v>35</v>
      </c>
      <c r="B36" s="81" t="s">
        <v>37</v>
      </c>
      <c r="C36" s="78" t="s">
        <v>32</v>
      </c>
    </row>
    <row r="37" spans="1:7">
      <c r="A37" s="53" t="s">
        <v>156</v>
      </c>
      <c r="B37" s="81" t="s">
        <v>117</v>
      </c>
      <c r="C37" s="78"/>
    </row>
    <row r="38" spans="1:7">
      <c r="A38" s="54" t="s">
        <v>36</v>
      </c>
      <c r="B38" s="84" t="s">
        <v>200</v>
      </c>
      <c r="C38" s="85" t="s">
        <v>32</v>
      </c>
    </row>
    <row r="39" spans="1:7" ht="15" thickBot="1">
      <c r="C39" s="130" t="s">
        <v>187</v>
      </c>
    </row>
    <row r="40" spans="1:7">
      <c r="A40" s="113" t="s">
        <v>177</v>
      </c>
      <c r="B40" s="120" t="s">
        <v>178</v>
      </c>
      <c r="C40" s="120" t="s">
        <v>119</v>
      </c>
      <c r="D40" s="120" t="s">
        <v>123</v>
      </c>
      <c r="E40" s="120" t="s">
        <v>127</v>
      </c>
      <c r="F40" s="121" t="s">
        <v>118</v>
      </c>
      <c r="G40" s="140" t="s">
        <v>194</v>
      </c>
    </row>
    <row r="41" spans="1:7">
      <c r="A41" s="114" t="s">
        <v>181</v>
      </c>
      <c r="B41" s="135">
        <v>1728</v>
      </c>
      <c r="C41" s="135">
        <v>552</v>
      </c>
      <c r="D41" s="135">
        <v>208</v>
      </c>
      <c r="E41" s="135">
        <v>552</v>
      </c>
      <c r="F41" s="115">
        <v>416</v>
      </c>
      <c r="G41">
        <v>208</v>
      </c>
    </row>
    <row r="42" spans="1:7">
      <c r="A42" s="114" t="s">
        <v>182</v>
      </c>
      <c r="B42" s="135">
        <v>216</v>
      </c>
      <c r="C42" s="135">
        <v>108</v>
      </c>
      <c r="D42" s="135">
        <v>0</v>
      </c>
      <c r="E42" s="135">
        <v>108</v>
      </c>
      <c r="F42" s="115">
        <v>0</v>
      </c>
      <c r="G42">
        <v>0</v>
      </c>
    </row>
    <row r="43" spans="1:7" ht="15" thickBot="1">
      <c r="A43" s="116" t="s">
        <v>183</v>
      </c>
      <c r="B43" s="117">
        <v>33.299999999999997</v>
      </c>
      <c r="C43" s="117">
        <v>33.299999999999997</v>
      </c>
      <c r="D43" s="117">
        <v>0</v>
      </c>
      <c r="E43" s="117">
        <v>0</v>
      </c>
      <c r="F43" s="118">
        <v>0</v>
      </c>
      <c r="G43">
        <v>0</v>
      </c>
    </row>
    <row r="44" spans="1:7">
      <c r="A44" s="135"/>
      <c r="B44" s="135"/>
      <c r="C44" s="135"/>
      <c r="D44" s="135"/>
      <c r="E44" s="135"/>
      <c r="F44" s="135"/>
    </row>
    <row r="45" spans="1:7">
      <c r="A45" s="34" t="s">
        <v>41</v>
      </c>
      <c r="B45" s="75"/>
      <c r="C45" s="64"/>
    </row>
    <row r="46" spans="1:7">
      <c r="A46" s="37" t="s">
        <v>32</v>
      </c>
      <c r="B46" s="74"/>
      <c r="C46" s="67"/>
    </row>
    <row r="48" spans="1:7">
      <c r="A48" s="1" t="s">
        <v>42</v>
      </c>
      <c r="B48" s="77">
        <v>40878</v>
      </c>
    </row>
    <row r="49" spans="1:2">
      <c r="A49" s="1" t="s">
        <v>43</v>
      </c>
      <c r="B49" s="77">
        <v>40954</v>
      </c>
    </row>
    <row r="50" spans="1:2">
      <c r="A50" s="1" t="s">
        <v>44</v>
      </c>
      <c r="B50" s="58" t="s">
        <v>131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100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287</v>
      </c>
      <c r="I6" s="38">
        <v>261</v>
      </c>
      <c r="J6" s="44">
        <f>H6-I6</f>
        <v>26</v>
      </c>
    </row>
    <row r="7" spans="1:10">
      <c r="A7" s="32" t="s">
        <v>9</v>
      </c>
      <c r="B7" s="102"/>
      <c r="C7" s="102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>
        <v>1974</v>
      </c>
    </row>
    <row r="11" spans="1:10">
      <c r="A11" s="36" t="s">
        <v>13</v>
      </c>
      <c r="B11" s="66">
        <v>92128</v>
      </c>
    </row>
    <row r="12" spans="1:10">
      <c r="A12" s="36" t="s">
        <v>14</v>
      </c>
      <c r="B12" s="66">
        <v>10</v>
      </c>
    </row>
    <row r="13" spans="1:10">
      <c r="A13" s="36" t="s">
        <v>159</v>
      </c>
      <c r="B13" s="66">
        <v>1457</v>
      </c>
    </row>
    <row r="14" spans="1:10">
      <c r="A14" s="36" t="s">
        <v>160</v>
      </c>
      <c r="B14" s="66">
        <v>14570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 t="s">
        <v>49</v>
      </c>
    </row>
    <row r="17" spans="1:5">
      <c r="A17" s="36" t="s">
        <v>16</v>
      </c>
      <c r="B17" s="66" t="s">
        <v>21</v>
      </c>
      <c r="E17" s="48"/>
    </row>
    <row r="18" spans="1:5">
      <c r="A18" s="36" t="s">
        <v>17</v>
      </c>
      <c r="B18" s="66" t="s">
        <v>149</v>
      </c>
      <c r="E18" s="48"/>
    </row>
    <row r="19" spans="1:5">
      <c r="A19" s="36" t="s">
        <v>18</v>
      </c>
      <c r="B19" s="66" t="s">
        <v>23</v>
      </c>
      <c r="E19" s="48"/>
    </row>
    <row r="20" spans="1:5">
      <c r="A20" s="37" t="s">
        <v>19</v>
      </c>
      <c r="B20" s="67" t="s">
        <v>164</v>
      </c>
      <c r="E20" s="48"/>
    </row>
    <row r="21" spans="1:5">
      <c r="E21" s="48"/>
    </row>
    <row r="22" spans="1:5">
      <c r="A22" s="34" t="s">
        <v>24</v>
      </c>
      <c r="B22" s="68" t="s">
        <v>29</v>
      </c>
      <c r="C22" s="69" t="s">
        <v>30</v>
      </c>
      <c r="E22" s="48"/>
    </row>
    <row r="23" spans="1:5">
      <c r="A23" s="36" t="s">
        <v>25</v>
      </c>
      <c r="B23" s="81">
        <v>0.8</v>
      </c>
      <c r="C23" s="78">
        <v>0.8</v>
      </c>
      <c r="E23" s="48"/>
    </row>
    <row r="24" spans="1:5">
      <c r="A24" s="36" t="s">
        <v>26</v>
      </c>
      <c r="B24" s="81">
        <v>10</v>
      </c>
      <c r="C24" s="78">
        <v>10</v>
      </c>
      <c r="E24" s="48"/>
    </row>
    <row r="25" spans="1:5">
      <c r="A25" s="36" t="s">
        <v>27</v>
      </c>
      <c r="B25" s="81">
        <v>4.2</v>
      </c>
      <c r="C25" s="78">
        <v>6</v>
      </c>
      <c r="E25" s="48"/>
    </row>
    <row r="26" spans="1:5">
      <c r="A26" s="36" t="s">
        <v>192</v>
      </c>
      <c r="B26" s="81">
        <v>300</v>
      </c>
      <c r="C26" s="78">
        <v>228</v>
      </c>
      <c r="E26" s="48"/>
    </row>
    <row r="27" spans="1:5">
      <c r="A27" s="37" t="s">
        <v>28</v>
      </c>
      <c r="B27" s="84" t="s">
        <v>174</v>
      </c>
      <c r="C27" s="85" t="s">
        <v>32</v>
      </c>
      <c r="E27" s="48"/>
    </row>
    <row r="28" spans="1:5">
      <c r="B28" s="80"/>
      <c r="C28" s="80"/>
      <c r="E28" s="48"/>
    </row>
    <row r="29" spans="1:5">
      <c r="A29" s="34" t="s">
        <v>33</v>
      </c>
      <c r="B29" s="82" t="s">
        <v>29</v>
      </c>
      <c r="C29" s="83" t="s">
        <v>30</v>
      </c>
      <c r="E29" s="48"/>
    </row>
    <row r="30" spans="1:5">
      <c r="A30" s="36" t="s">
        <v>34</v>
      </c>
      <c r="B30" s="81">
        <v>2630</v>
      </c>
      <c r="C30" s="78">
        <v>1546</v>
      </c>
      <c r="E30" s="48"/>
    </row>
    <row r="31" spans="1:5">
      <c r="A31" s="36" t="s">
        <v>154</v>
      </c>
      <c r="B31" s="81">
        <v>0</v>
      </c>
      <c r="C31" s="78"/>
      <c r="E31" s="48"/>
    </row>
    <row r="32" spans="1:5">
      <c r="A32" s="36" t="s">
        <v>155</v>
      </c>
      <c r="B32" s="81" t="s">
        <v>32</v>
      </c>
      <c r="C32" s="78" t="s">
        <v>32</v>
      </c>
      <c r="E32" s="48"/>
    </row>
    <row r="33" spans="1:6">
      <c r="A33" s="36" t="s">
        <v>153</v>
      </c>
      <c r="B33" s="81" t="s">
        <v>137</v>
      </c>
      <c r="C33" s="78"/>
      <c r="E33" s="48"/>
    </row>
    <row r="34" spans="1:6">
      <c r="A34" s="36" t="s">
        <v>158</v>
      </c>
      <c r="B34" s="157">
        <v>600</v>
      </c>
      <c r="C34" s="78" t="s">
        <v>32</v>
      </c>
      <c r="E34" s="48"/>
    </row>
    <row r="35" spans="1:6">
      <c r="A35" s="36" t="s">
        <v>157</v>
      </c>
      <c r="B35" s="72">
        <v>15</v>
      </c>
      <c r="C35" s="66">
        <v>38</v>
      </c>
      <c r="E35" s="48"/>
    </row>
    <row r="36" spans="1:6" s="131" customFormat="1">
      <c r="A36" s="128" t="s">
        <v>188</v>
      </c>
      <c r="B36" s="127">
        <v>857</v>
      </c>
      <c r="C36" s="126"/>
      <c r="D36" s="133"/>
      <c r="E36" s="132"/>
    </row>
    <row r="37" spans="1:6" s="131" customFormat="1">
      <c r="A37" s="128" t="s">
        <v>189</v>
      </c>
      <c r="B37" s="127">
        <v>19</v>
      </c>
      <c r="C37" s="126">
        <v>19</v>
      </c>
      <c r="D37" s="133"/>
      <c r="E37" s="132"/>
    </row>
    <row r="38" spans="1:6">
      <c r="A38" s="36" t="s">
        <v>35</v>
      </c>
      <c r="B38" s="72" t="s">
        <v>37</v>
      </c>
      <c r="C38" s="66"/>
      <c r="E38" s="48"/>
    </row>
    <row r="39" spans="1:6">
      <c r="A39" s="36" t="s">
        <v>156</v>
      </c>
      <c r="B39" s="72" t="s">
        <v>117</v>
      </c>
      <c r="C39" s="66"/>
      <c r="E39" s="48"/>
    </row>
    <row r="40" spans="1:6" s="147" customFormat="1">
      <c r="A40" s="148" t="s">
        <v>201</v>
      </c>
      <c r="B40" s="153" t="s">
        <v>202</v>
      </c>
      <c r="C40" s="152"/>
      <c r="D40" s="151"/>
      <c r="E40" s="150"/>
    </row>
    <row r="41" spans="1:6" ht="41" customHeight="1">
      <c r="A41" s="37" t="s">
        <v>203</v>
      </c>
      <c r="B41" s="76" t="s">
        <v>173</v>
      </c>
      <c r="C41" s="67"/>
      <c r="E41" s="48"/>
    </row>
    <row r="42" spans="1:6" ht="15" thickBot="1">
      <c r="C42" s="130" t="s">
        <v>187</v>
      </c>
      <c r="E42" s="48"/>
    </row>
    <row r="43" spans="1:6">
      <c r="A43" s="113" t="s">
        <v>177</v>
      </c>
      <c r="B43" s="120" t="s">
        <v>178</v>
      </c>
      <c r="C43" s="120" t="s">
        <v>149</v>
      </c>
      <c r="D43" s="120" t="s">
        <v>22</v>
      </c>
      <c r="E43" s="120" t="s">
        <v>180</v>
      </c>
      <c r="F43" s="121" t="s">
        <v>179</v>
      </c>
    </row>
    <row r="44" spans="1:6">
      <c r="A44" s="114" t="s">
        <v>181</v>
      </c>
      <c r="B44" s="112">
        <v>1926</v>
      </c>
      <c r="C44" s="112">
        <v>333</v>
      </c>
      <c r="D44" s="112">
        <v>630</v>
      </c>
      <c r="E44" s="112">
        <v>333</v>
      </c>
      <c r="F44" s="115">
        <v>630</v>
      </c>
    </row>
    <row r="45" spans="1:6">
      <c r="A45" s="114" t="s">
        <v>182</v>
      </c>
      <c r="B45" s="112">
        <v>305</v>
      </c>
      <c r="C45" s="112">
        <v>42</v>
      </c>
      <c r="D45" s="112">
        <v>129</v>
      </c>
      <c r="E45" s="112">
        <v>134</v>
      </c>
      <c r="F45" s="115"/>
    </row>
    <row r="46" spans="1:6" ht="15" thickBot="1">
      <c r="A46" s="116" t="s">
        <v>183</v>
      </c>
      <c r="B46" s="117">
        <v>21</v>
      </c>
      <c r="C46" s="117"/>
      <c r="D46" s="117">
        <v>21</v>
      </c>
      <c r="E46" s="117"/>
      <c r="F46" s="118"/>
    </row>
    <row r="47" spans="1:6">
      <c r="A47" s="112"/>
      <c r="B47" s="112"/>
      <c r="C47" s="112"/>
      <c r="D47" s="112"/>
      <c r="E47" s="112"/>
      <c r="F47" s="112"/>
    </row>
    <row r="48" spans="1:6">
      <c r="A48" s="34" t="s">
        <v>41</v>
      </c>
      <c r="B48" s="75"/>
      <c r="C48" s="64"/>
    </row>
    <row r="49" spans="1:3">
      <c r="A49" s="37"/>
      <c r="B49" s="74"/>
      <c r="C49" s="67"/>
    </row>
    <row r="51" spans="1:3">
      <c r="A51" s="1" t="s">
        <v>42</v>
      </c>
      <c r="B51" s="217">
        <v>41051</v>
      </c>
    </row>
    <row r="52" spans="1:3">
      <c r="A52" s="1" t="s">
        <v>43</v>
      </c>
      <c r="B52" s="217">
        <v>41079</v>
      </c>
    </row>
    <row r="53" spans="1:3">
      <c r="A53" s="1" t="s">
        <v>44</v>
      </c>
      <c r="B53" t="s">
        <v>172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0" sqref="A1:XFD1048576"/>
    </sheetView>
  </sheetViews>
  <sheetFormatPr baseColWidth="10" defaultColWidth="22" defaultRowHeight="14" x14ac:dyDescent="0"/>
  <cols>
    <col min="1" max="1" width="22" style="147"/>
    <col min="2" max="4" width="22" style="151"/>
    <col min="5" max="16384" width="22" style="147"/>
  </cols>
  <sheetData>
    <row r="1" spans="1:10">
      <c r="A1" s="10" t="s">
        <v>129</v>
      </c>
    </row>
    <row r="2" spans="1:10">
      <c r="A2" s="28" t="s">
        <v>0</v>
      </c>
      <c r="B2" s="59" t="s">
        <v>237</v>
      </c>
      <c r="D2" s="156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569</v>
      </c>
      <c r="I6" s="38">
        <v>535</v>
      </c>
      <c r="J6" s="44">
        <v>34.17004</v>
      </c>
    </row>
    <row r="7" spans="1:10">
      <c r="A7" s="32" t="s">
        <v>9</v>
      </c>
      <c r="B7" s="102"/>
      <c r="C7" s="102"/>
      <c r="D7" s="62">
        <f>B7-C7</f>
        <v>0</v>
      </c>
      <c r="H7" s="149">
        <v>7214</v>
      </c>
      <c r="I7" s="98">
        <v>6450</v>
      </c>
      <c r="J7" s="42">
        <v>764.59810000000004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51" t="s">
        <v>12</v>
      </c>
      <c r="B10" s="152">
        <v>1969</v>
      </c>
    </row>
    <row r="11" spans="1:10">
      <c r="A11" s="51" t="s">
        <v>13</v>
      </c>
      <c r="B11" s="152">
        <v>92040</v>
      </c>
    </row>
    <row r="12" spans="1:10">
      <c r="A12" s="51" t="s">
        <v>14</v>
      </c>
      <c r="B12" s="152">
        <v>10</v>
      </c>
    </row>
    <row r="13" spans="1:10">
      <c r="A13" s="51" t="s">
        <v>159</v>
      </c>
      <c r="B13" s="152">
        <v>2009</v>
      </c>
    </row>
    <row r="14" spans="1:10">
      <c r="A14" s="51" t="s">
        <v>160</v>
      </c>
      <c r="B14" s="152">
        <v>17077</v>
      </c>
    </row>
    <row r="15" spans="1:10">
      <c r="A15" s="51" t="s">
        <v>15</v>
      </c>
      <c r="B15" s="152">
        <v>2</v>
      </c>
    </row>
    <row r="16" spans="1:10">
      <c r="A16" s="51" t="s">
        <v>161</v>
      </c>
      <c r="B16" s="65">
        <v>8.5</v>
      </c>
      <c r="E16" s="150"/>
    </row>
    <row r="17" spans="1:5">
      <c r="A17" s="148" t="s">
        <v>16</v>
      </c>
      <c r="B17" s="65">
        <v>3</v>
      </c>
      <c r="E17" s="150"/>
    </row>
    <row r="18" spans="1:5">
      <c r="A18" s="148" t="s">
        <v>17</v>
      </c>
      <c r="B18" s="152" t="s">
        <v>123</v>
      </c>
      <c r="E18" s="150"/>
    </row>
    <row r="19" spans="1:5">
      <c r="A19" s="148" t="s">
        <v>18</v>
      </c>
      <c r="B19" s="152" t="s">
        <v>238</v>
      </c>
      <c r="E19" s="150"/>
    </row>
    <row r="20" spans="1:5">
      <c r="A20" s="149" t="s">
        <v>19</v>
      </c>
      <c r="B20" s="67" t="s">
        <v>163</v>
      </c>
      <c r="E20" s="150"/>
    </row>
    <row r="21" spans="1:5">
      <c r="E21" s="150"/>
    </row>
    <row r="22" spans="1:5">
      <c r="A22" s="34" t="s">
        <v>24</v>
      </c>
      <c r="B22" s="68" t="s">
        <v>29</v>
      </c>
      <c r="C22" s="69" t="s">
        <v>30</v>
      </c>
      <c r="E22" s="150"/>
    </row>
    <row r="23" spans="1:5">
      <c r="A23" s="148" t="s">
        <v>25</v>
      </c>
      <c r="B23" s="163">
        <v>0.8</v>
      </c>
      <c r="C23" s="154">
        <v>0.8</v>
      </c>
      <c r="E23" s="150"/>
    </row>
    <row r="24" spans="1:5">
      <c r="A24" s="148" t="s">
        <v>26</v>
      </c>
      <c r="B24" s="163">
        <v>10</v>
      </c>
      <c r="C24" s="154">
        <v>10</v>
      </c>
      <c r="E24" s="150"/>
    </row>
    <row r="25" spans="1:5">
      <c r="A25" s="148" t="s">
        <v>27</v>
      </c>
      <c r="B25" s="147">
        <v>4.2</v>
      </c>
      <c r="C25" s="154">
        <v>6</v>
      </c>
      <c r="E25" s="150"/>
    </row>
    <row r="26" spans="1:5">
      <c r="A26" s="148" t="s">
        <v>192</v>
      </c>
      <c r="B26" s="157">
        <v>666</v>
      </c>
      <c r="C26" s="152">
        <v>131</v>
      </c>
      <c r="D26" s="151" t="s">
        <v>239</v>
      </c>
      <c r="E26" s="150"/>
    </row>
    <row r="27" spans="1:5">
      <c r="A27" s="149" t="s">
        <v>28</v>
      </c>
      <c r="B27" s="74" t="s">
        <v>174</v>
      </c>
      <c r="C27" s="67" t="s">
        <v>32</v>
      </c>
      <c r="E27" s="150"/>
    </row>
    <row r="28" spans="1:5">
      <c r="A28" s="150"/>
      <c r="B28" s="156"/>
      <c r="C28" s="156"/>
      <c r="D28" s="156"/>
      <c r="E28" s="150"/>
    </row>
    <row r="29" spans="1:5">
      <c r="A29" s="52" t="s">
        <v>33</v>
      </c>
      <c r="B29" s="82" t="s">
        <v>29</v>
      </c>
      <c r="C29" s="83" t="s">
        <v>30</v>
      </c>
      <c r="D29" s="156"/>
      <c r="E29" s="150"/>
    </row>
    <row r="30" spans="1:5">
      <c r="A30" s="53" t="s">
        <v>34</v>
      </c>
      <c r="B30" s="147">
        <v>3684</v>
      </c>
      <c r="C30" s="154">
        <v>2317</v>
      </c>
      <c r="D30" s="156"/>
      <c r="E30" s="150"/>
    </row>
    <row r="31" spans="1:5">
      <c r="A31" s="53" t="s">
        <v>154</v>
      </c>
      <c r="B31" s="157">
        <v>0</v>
      </c>
      <c r="C31" s="154">
        <v>0</v>
      </c>
      <c r="D31" s="156"/>
      <c r="E31" s="150"/>
    </row>
    <row r="32" spans="1:5">
      <c r="A32" s="53" t="s">
        <v>155</v>
      </c>
      <c r="B32" s="157">
        <v>0</v>
      </c>
      <c r="C32" s="154">
        <v>0</v>
      </c>
      <c r="D32" s="156"/>
      <c r="E32" s="150"/>
    </row>
    <row r="33" spans="1:8">
      <c r="A33" s="53" t="s">
        <v>153</v>
      </c>
      <c r="B33" s="147" t="s">
        <v>147</v>
      </c>
      <c r="C33" s="154" t="s">
        <v>240</v>
      </c>
      <c r="D33" s="156"/>
      <c r="E33" s="150"/>
    </row>
    <row r="34" spans="1:8">
      <c r="A34" s="53" t="s">
        <v>158</v>
      </c>
      <c r="B34" s="157" t="s">
        <v>215</v>
      </c>
      <c r="C34" s="154" t="s">
        <v>240</v>
      </c>
      <c r="D34" s="156"/>
      <c r="E34" s="150"/>
    </row>
    <row r="35" spans="1:8" ht="42">
      <c r="A35" s="53" t="s">
        <v>157</v>
      </c>
      <c r="B35" s="109" t="s">
        <v>214</v>
      </c>
      <c r="C35" s="207" t="s">
        <v>213</v>
      </c>
      <c r="D35" s="156"/>
      <c r="E35" s="94"/>
    </row>
    <row r="36" spans="1:8">
      <c r="A36" s="53" t="s">
        <v>35</v>
      </c>
      <c r="B36" s="147" t="s">
        <v>212</v>
      </c>
      <c r="C36" s="154"/>
      <c r="D36" s="156"/>
      <c r="E36" s="150"/>
    </row>
    <row r="37" spans="1:8">
      <c r="A37" s="53" t="s">
        <v>156</v>
      </c>
      <c r="B37" s="157" t="s">
        <v>121</v>
      </c>
      <c r="C37" s="154">
        <v>13</v>
      </c>
      <c r="D37" s="156"/>
      <c r="E37" s="150"/>
    </row>
    <row r="38" spans="1:8">
      <c r="A38" s="143" t="s">
        <v>190</v>
      </c>
      <c r="B38" s="144">
        <v>140</v>
      </c>
      <c r="C38" s="142"/>
      <c r="D38" s="156"/>
      <c r="E38" s="150"/>
    </row>
    <row r="39" spans="1:8">
      <c r="A39" s="206" t="s">
        <v>191</v>
      </c>
      <c r="B39" s="205">
        <v>0</v>
      </c>
      <c r="C39" s="204">
        <v>0</v>
      </c>
      <c r="D39" s="156"/>
      <c r="E39" s="150"/>
    </row>
    <row r="40" spans="1:8">
      <c r="A40" s="54" t="s">
        <v>36</v>
      </c>
      <c r="B40" s="158" t="s">
        <v>241</v>
      </c>
      <c r="C40" s="159" t="s">
        <v>240</v>
      </c>
      <c r="D40" s="156"/>
      <c r="E40" s="150"/>
    </row>
    <row r="41" spans="1:8" ht="15" thickBot="1">
      <c r="A41" s="150"/>
      <c r="B41" s="156"/>
      <c r="C41" s="151" t="s">
        <v>187</v>
      </c>
      <c r="D41" s="156"/>
      <c r="E41" s="150"/>
    </row>
    <row r="42" spans="1:8">
      <c r="A42" s="113" t="s">
        <v>177</v>
      </c>
      <c r="B42" s="120" t="s">
        <v>178</v>
      </c>
      <c r="C42" s="120" t="s">
        <v>119</v>
      </c>
      <c r="D42" s="120" t="s">
        <v>123</v>
      </c>
      <c r="E42" s="120" t="s">
        <v>127</v>
      </c>
      <c r="F42" s="121" t="s">
        <v>118</v>
      </c>
      <c r="G42" s="264" t="s">
        <v>242</v>
      </c>
      <c r="H42" s="265"/>
    </row>
    <row r="43" spans="1:8">
      <c r="A43" s="114" t="s">
        <v>181</v>
      </c>
      <c r="B43" s="146">
        <v>1864</v>
      </c>
      <c r="C43" s="146">
        <v>380</v>
      </c>
      <c r="D43" s="146">
        <v>552</v>
      </c>
      <c r="E43" s="146">
        <v>380</v>
      </c>
      <c r="F43" s="115">
        <v>552</v>
      </c>
      <c r="G43" s="147">
        <v>140</v>
      </c>
    </row>
    <row r="44" spans="1:8">
      <c r="A44" s="114" t="s">
        <v>182</v>
      </c>
      <c r="B44" s="146">
        <v>247</v>
      </c>
      <c r="C44" s="146">
        <v>37</v>
      </c>
      <c r="D44" s="146">
        <v>62</v>
      </c>
      <c r="E44" s="146">
        <v>36</v>
      </c>
      <c r="F44" s="115">
        <v>112</v>
      </c>
    </row>
    <row r="45" spans="1:8" ht="15" thickBot="1">
      <c r="A45" s="116" t="s">
        <v>183</v>
      </c>
      <c r="B45" s="117"/>
      <c r="C45" s="117"/>
      <c r="D45" s="117"/>
      <c r="E45" s="117"/>
      <c r="F45" s="118">
        <v>20</v>
      </c>
    </row>
    <row r="46" spans="1:8">
      <c r="A46" s="146"/>
      <c r="B46" s="146"/>
      <c r="C46" s="146"/>
      <c r="D46" s="146"/>
      <c r="E46" s="146"/>
      <c r="F46" s="146"/>
    </row>
    <row r="47" spans="1:8">
      <c r="A47" s="34" t="s">
        <v>41</v>
      </c>
      <c r="B47" s="75"/>
      <c r="C47" s="64"/>
      <c r="E47" s="150"/>
    </row>
    <row r="48" spans="1:8">
      <c r="A48" s="149"/>
      <c r="B48" s="74"/>
      <c r="C48" s="67"/>
      <c r="E48" s="150"/>
    </row>
    <row r="49" spans="1:5">
      <c r="E49" s="150"/>
    </row>
    <row r="50" spans="1:5">
      <c r="A50" s="1" t="s">
        <v>42</v>
      </c>
      <c r="B50" s="86">
        <v>41025</v>
      </c>
      <c r="E50" s="150"/>
    </row>
    <row r="51" spans="1:5">
      <c r="A51" s="1" t="s">
        <v>43</v>
      </c>
      <c r="B51" s="86">
        <v>41061</v>
      </c>
      <c r="E51" s="150"/>
    </row>
    <row r="52" spans="1:5">
      <c r="A52" s="1" t="s">
        <v>44</v>
      </c>
      <c r="B52" s="213" t="s">
        <v>172</v>
      </c>
      <c r="E52" s="150"/>
    </row>
  </sheetData>
  <mergeCells count="1">
    <mergeCell ref="G42:H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H7" sqref="H7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>
        <v>1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884</v>
      </c>
      <c r="I6" s="38">
        <v>824</v>
      </c>
      <c r="J6" s="35">
        <f>H6-I6</f>
        <v>60</v>
      </c>
    </row>
    <row r="7" spans="1:10">
      <c r="A7" s="32" t="s">
        <v>9</v>
      </c>
      <c r="B7" s="101"/>
      <c r="C7" s="101"/>
      <c r="D7" s="62">
        <f>B7-C7</f>
        <v>0</v>
      </c>
      <c r="H7" s="37">
        <v>15990</v>
      </c>
      <c r="I7" s="98">
        <v>11780</v>
      </c>
      <c r="J7" s="42">
        <f>H7-I7</f>
        <v>4210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5">
        <v>1988</v>
      </c>
    </row>
    <row r="11" spans="1:10">
      <c r="A11" s="36" t="s">
        <v>13</v>
      </c>
      <c r="B11" s="66">
        <v>95765</v>
      </c>
    </row>
    <row r="12" spans="1:10">
      <c r="A12" s="36" t="s">
        <v>14</v>
      </c>
      <c r="B12" s="66">
        <v>11</v>
      </c>
    </row>
    <row r="13" spans="1:10">
      <c r="A13" s="36" t="s">
        <v>159</v>
      </c>
      <c r="B13" s="66">
        <v>2100</v>
      </c>
    </row>
    <row r="14" spans="1:10">
      <c r="A14" s="36" t="s">
        <v>160</v>
      </c>
      <c r="B14" s="66">
        <v>16800</v>
      </c>
    </row>
    <row r="15" spans="1:10">
      <c r="A15" s="36" t="s">
        <v>15</v>
      </c>
      <c r="B15" s="66">
        <v>2</v>
      </c>
      <c r="C15" s="255"/>
      <c r="D15" s="256"/>
      <c r="E15" s="256"/>
      <c r="F15" s="256"/>
      <c r="G15" s="256"/>
      <c r="H15" s="256"/>
      <c r="I15" s="256"/>
      <c r="J15" s="256"/>
    </row>
    <row r="16" spans="1:10">
      <c r="A16" s="36" t="s">
        <v>161</v>
      </c>
      <c r="B16" s="65">
        <v>8</v>
      </c>
    </row>
    <row r="17" spans="1:3">
      <c r="A17" s="36" t="s">
        <v>16</v>
      </c>
      <c r="B17" s="65">
        <v>3</v>
      </c>
    </row>
    <row r="18" spans="1:3">
      <c r="A18" s="36" t="s">
        <v>17</v>
      </c>
      <c r="B18" s="66" t="s">
        <v>22</v>
      </c>
    </row>
    <row r="19" spans="1:3">
      <c r="A19" s="36" t="s">
        <v>18</v>
      </c>
      <c r="B19" s="66" t="s">
        <v>23</v>
      </c>
    </row>
    <row r="20" spans="1:3">
      <c r="A20" s="37" t="s">
        <v>19</v>
      </c>
      <c r="B20" s="67" t="s">
        <v>163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0">
        <v>0.78</v>
      </c>
      <c r="C23" s="71">
        <v>0.95</v>
      </c>
    </row>
    <row r="24" spans="1:3">
      <c r="A24" s="36" t="s">
        <v>26</v>
      </c>
      <c r="B24" s="70">
        <v>8.9</v>
      </c>
      <c r="C24" s="71">
        <v>15</v>
      </c>
    </row>
    <row r="25" spans="1:3">
      <c r="A25" s="36" t="s">
        <v>27</v>
      </c>
      <c r="B25" s="72">
        <v>4.2</v>
      </c>
      <c r="C25" s="66" t="s">
        <v>120</v>
      </c>
    </row>
    <row r="26" spans="1:3">
      <c r="A26" s="36" t="s">
        <v>192</v>
      </c>
      <c r="B26" s="73">
        <v>326</v>
      </c>
      <c r="C26" s="65">
        <v>108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2545</v>
      </c>
      <c r="C30" s="66" t="s">
        <v>40</v>
      </c>
    </row>
    <row r="31" spans="1:3">
      <c r="A31" s="36" t="s">
        <v>154</v>
      </c>
      <c r="B31" s="72" t="s">
        <v>136</v>
      </c>
      <c r="C31" s="66" t="s">
        <v>120</v>
      </c>
    </row>
    <row r="32" spans="1:3">
      <c r="A32" s="36" t="s">
        <v>155</v>
      </c>
      <c r="B32" s="72" t="s">
        <v>136</v>
      </c>
      <c r="C32" s="66" t="s">
        <v>120</v>
      </c>
    </row>
    <row r="33" spans="1:10">
      <c r="A33" s="36" t="s">
        <v>153</v>
      </c>
      <c r="B33" s="72" t="s">
        <v>134</v>
      </c>
      <c r="C33" s="66" t="s">
        <v>32</v>
      </c>
      <c r="D33" s="257" t="s">
        <v>211</v>
      </c>
      <c r="E33" s="256"/>
      <c r="F33" s="256"/>
      <c r="G33" s="256"/>
      <c r="H33" s="256"/>
      <c r="I33" s="256"/>
      <c r="J33" s="256"/>
    </row>
    <row r="34" spans="1:10">
      <c r="A34" s="36" t="s">
        <v>158</v>
      </c>
      <c r="B34" s="73">
        <v>1021</v>
      </c>
      <c r="C34" s="66" t="s">
        <v>32</v>
      </c>
    </row>
    <row r="35" spans="1:10">
      <c r="A35" s="36" t="s">
        <v>157</v>
      </c>
      <c r="B35" s="72" t="s">
        <v>208</v>
      </c>
      <c r="C35" s="66" t="s">
        <v>139</v>
      </c>
    </row>
    <row r="36" spans="1:10">
      <c r="A36" s="36" t="s">
        <v>35</v>
      </c>
      <c r="B36" s="72" t="s">
        <v>37</v>
      </c>
      <c r="C36" s="66" t="s">
        <v>32</v>
      </c>
    </row>
    <row r="37" spans="1:10">
      <c r="A37" s="36" t="s">
        <v>156</v>
      </c>
      <c r="B37" s="72" t="s">
        <v>38</v>
      </c>
      <c r="C37" s="66" t="s">
        <v>32</v>
      </c>
    </row>
    <row r="38" spans="1:10">
      <c r="A38" s="37" t="s">
        <v>36</v>
      </c>
      <c r="B38" s="74" t="s">
        <v>39</v>
      </c>
      <c r="C38" s="67" t="s">
        <v>32</v>
      </c>
    </row>
    <row r="39" spans="1:10" ht="15" thickBot="1">
      <c r="E39" s="151" t="s">
        <v>187</v>
      </c>
    </row>
    <row r="40" spans="1:10" s="110" customFormat="1">
      <c r="A40" s="113" t="s">
        <v>184</v>
      </c>
      <c r="B40" s="120" t="s">
        <v>178</v>
      </c>
      <c r="C40" s="120" t="s">
        <v>179</v>
      </c>
      <c r="D40" s="120" t="s">
        <v>180</v>
      </c>
      <c r="E40" s="120" t="s">
        <v>22</v>
      </c>
      <c r="F40" s="121" t="s">
        <v>149</v>
      </c>
    </row>
    <row r="41" spans="1:10" s="110" customFormat="1">
      <c r="A41" s="114" t="s">
        <v>181</v>
      </c>
      <c r="B41" s="112">
        <f>SUM(C41:F41)</f>
        <v>1184</v>
      </c>
      <c r="C41" s="112">
        <v>384</v>
      </c>
      <c r="D41" s="112">
        <v>208</v>
      </c>
      <c r="E41" s="112">
        <v>384</v>
      </c>
      <c r="F41" s="115">
        <v>208</v>
      </c>
    </row>
    <row r="42" spans="1:10" s="110" customFormat="1">
      <c r="A42" s="114" t="s">
        <v>182</v>
      </c>
      <c r="B42" s="112">
        <f>SUM(C42:F42)</f>
        <v>233</v>
      </c>
      <c r="C42" s="112">
        <v>121</v>
      </c>
      <c r="D42" s="112">
        <v>30</v>
      </c>
      <c r="E42" s="112">
        <v>70</v>
      </c>
      <c r="F42" s="115">
        <v>12</v>
      </c>
    </row>
    <row r="43" spans="1:10" ht="15" thickBot="1">
      <c r="A43" s="116" t="s">
        <v>183</v>
      </c>
      <c r="B43" s="117">
        <f>SUM(C43:F43)</f>
        <v>38</v>
      </c>
      <c r="C43" s="117">
        <v>0</v>
      </c>
      <c r="D43" s="117">
        <v>0</v>
      </c>
      <c r="E43" s="117">
        <v>38</v>
      </c>
      <c r="F43" s="118">
        <v>0</v>
      </c>
    </row>
    <row r="44" spans="1:10" s="111" customFormat="1" ht="15" thickBot="1">
      <c r="A44" s="112"/>
      <c r="B44" s="112"/>
      <c r="C44" s="112"/>
      <c r="D44" s="112"/>
      <c r="E44" s="112"/>
      <c r="F44" s="112"/>
    </row>
    <row r="45" spans="1:10" s="111" customFormat="1">
      <c r="A45" s="113" t="s">
        <v>185</v>
      </c>
      <c r="B45" s="120" t="s">
        <v>178</v>
      </c>
      <c r="C45" s="120" t="s">
        <v>179</v>
      </c>
      <c r="D45" s="120" t="s">
        <v>180</v>
      </c>
      <c r="E45" s="120" t="s">
        <v>22</v>
      </c>
      <c r="F45" s="121" t="s">
        <v>149</v>
      </c>
    </row>
    <row r="46" spans="1:10" s="111" customFormat="1">
      <c r="A46" s="114" t="s">
        <v>181</v>
      </c>
      <c r="B46" s="112">
        <f>SUM(C46:F46)</f>
        <v>1088</v>
      </c>
      <c r="C46" s="112">
        <v>288</v>
      </c>
      <c r="D46" s="112">
        <v>256</v>
      </c>
      <c r="E46" s="112">
        <v>288</v>
      </c>
      <c r="F46" s="115">
        <v>256</v>
      </c>
    </row>
    <row r="47" spans="1:10" s="111" customFormat="1">
      <c r="A47" s="114" t="s">
        <v>182</v>
      </c>
      <c r="B47" s="112">
        <f>SUM(C47:F47)</f>
        <v>121</v>
      </c>
      <c r="C47" s="112">
        <v>45</v>
      </c>
      <c r="D47" s="112">
        <v>28</v>
      </c>
      <c r="E47" s="112">
        <v>32</v>
      </c>
      <c r="F47" s="115">
        <v>16</v>
      </c>
    </row>
    <row r="48" spans="1:10" s="111" customFormat="1" ht="15" thickBot="1">
      <c r="A48" s="116" t="s">
        <v>183</v>
      </c>
      <c r="B48" s="117">
        <f>SUM(C48:F48)</f>
        <v>0</v>
      </c>
      <c r="C48" s="117">
        <v>0</v>
      </c>
      <c r="D48" s="117">
        <v>0</v>
      </c>
      <c r="E48" s="117">
        <v>0</v>
      </c>
      <c r="F48" s="118">
        <v>0</v>
      </c>
    </row>
    <row r="49" spans="1:6" s="111" customFormat="1">
      <c r="A49" s="112"/>
      <c r="B49" s="112"/>
      <c r="C49" s="112"/>
      <c r="D49" s="112"/>
      <c r="E49" s="112"/>
      <c r="F49" s="112"/>
    </row>
    <row r="50" spans="1:6">
      <c r="A50" s="34" t="s">
        <v>41</v>
      </c>
      <c r="B50" s="75"/>
      <c r="C50" s="64"/>
    </row>
    <row r="51" spans="1:6">
      <c r="A51" s="37" t="s">
        <v>32</v>
      </c>
      <c r="B51" s="74"/>
      <c r="C51" s="67"/>
    </row>
    <row r="53" spans="1:6">
      <c r="A53" s="1" t="s">
        <v>42</v>
      </c>
      <c r="B53" s="58" t="s">
        <v>45</v>
      </c>
    </row>
    <row r="54" spans="1:6">
      <c r="A54" s="1" t="s">
        <v>43</v>
      </c>
      <c r="B54" s="58" t="s">
        <v>46</v>
      </c>
    </row>
    <row r="55" spans="1:6">
      <c r="A55" s="1" t="s">
        <v>44</v>
      </c>
      <c r="B55" t="s">
        <v>167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10" sqref="A1:XFD1048576"/>
    </sheetView>
  </sheetViews>
  <sheetFormatPr baseColWidth="10" defaultColWidth="22" defaultRowHeight="14" x14ac:dyDescent="0"/>
  <cols>
    <col min="1" max="16384" width="22" style="147"/>
  </cols>
  <sheetData>
    <row r="1" spans="1:10">
      <c r="A1" s="10" t="s">
        <v>129</v>
      </c>
      <c r="B1" s="164"/>
      <c r="C1" s="164"/>
      <c r="D1" s="164"/>
      <c r="E1" s="3"/>
      <c r="F1" s="3"/>
      <c r="G1" s="3"/>
      <c r="H1" s="3"/>
      <c r="I1" s="3"/>
      <c r="J1" s="3"/>
    </row>
    <row r="2" spans="1:10">
      <c r="A2" s="201" t="s">
        <v>0</v>
      </c>
      <c r="B2" s="203" t="s">
        <v>243</v>
      </c>
      <c r="C2" s="164"/>
      <c r="D2" s="164"/>
      <c r="E2" s="3"/>
      <c r="F2" s="3"/>
      <c r="G2" s="3"/>
      <c r="H2" s="3"/>
      <c r="I2" s="3"/>
      <c r="J2" s="3"/>
    </row>
    <row r="3" spans="1:10">
      <c r="A3" s="3"/>
      <c r="B3" s="164"/>
      <c r="C3" s="164"/>
      <c r="D3" s="164"/>
      <c r="E3" s="3"/>
      <c r="F3" s="3"/>
      <c r="G3" s="3"/>
      <c r="H3" s="3"/>
      <c r="I3" s="3"/>
      <c r="J3" s="3"/>
    </row>
    <row r="4" spans="1:10">
      <c r="A4" s="202" t="s">
        <v>1</v>
      </c>
      <c r="B4" s="197" t="s">
        <v>3</v>
      </c>
      <c r="C4" s="164"/>
      <c r="D4" s="164"/>
      <c r="E4" s="3"/>
      <c r="F4" s="3"/>
      <c r="G4" s="3"/>
      <c r="H4" s="201" t="s">
        <v>10</v>
      </c>
      <c r="I4" s="200"/>
      <c r="J4" s="199"/>
    </row>
    <row r="5" spans="1:10">
      <c r="A5" s="193" t="s">
        <v>2</v>
      </c>
      <c r="B5" s="198" t="s">
        <v>4</v>
      </c>
      <c r="C5" s="197" t="s">
        <v>5</v>
      </c>
      <c r="D5" s="197" t="s">
        <v>6</v>
      </c>
      <c r="E5" s="3"/>
      <c r="F5" s="3"/>
      <c r="G5" s="3"/>
      <c r="H5" s="196" t="s">
        <v>4</v>
      </c>
      <c r="I5" s="195" t="s">
        <v>5</v>
      </c>
      <c r="J5" s="195" t="s">
        <v>6</v>
      </c>
    </row>
    <row r="6" spans="1:10">
      <c r="A6" s="193" t="s">
        <v>8</v>
      </c>
      <c r="B6" s="192"/>
      <c r="C6" s="192"/>
      <c r="D6" s="179">
        <v>0</v>
      </c>
      <c r="E6" s="3"/>
      <c r="F6" s="3"/>
      <c r="G6" s="3"/>
      <c r="H6" s="51">
        <v>501</v>
      </c>
      <c r="I6" s="3">
        <v>394</v>
      </c>
      <c r="J6" s="194">
        <v>107.2578</v>
      </c>
    </row>
    <row r="7" spans="1:10">
      <c r="A7" s="193" t="s">
        <v>9</v>
      </c>
      <c r="B7" s="192"/>
      <c r="C7" s="192"/>
      <c r="D7" s="179">
        <v>0</v>
      </c>
      <c r="E7" s="3"/>
      <c r="F7" s="3"/>
      <c r="G7" s="3"/>
      <c r="H7" s="167">
        <v>4481</v>
      </c>
      <c r="I7" s="191">
        <v>4041</v>
      </c>
      <c r="J7" s="190">
        <v>439.36669999999998</v>
      </c>
    </row>
    <row r="8" spans="1:10">
      <c r="A8" s="167"/>
      <c r="B8" s="165"/>
      <c r="C8" s="164"/>
      <c r="D8" s="164"/>
      <c r="E8" s="3"/>
      <c r="F8" s="3"/>
      <c r="G8" s="3"/>
      <c r="H8" s="3"/>
      <c r="I8" s="3"/>
      <c r="J8" s="3"/>
    </row>
    <row r="9" spans="1:10">
      <c r="A9" s="189" t="s">
        <v>11</v>
      </c>
      <c r="B9" s="71"/>
      <c r="C9" s="164"/>
      <c r="D9" s="164"/>
      <c r="E9" s="3"/>
      <c r="F9" s="3"/>
      <c r="G9" s="3"/>
      <c r="H9" s="3"/>
      <c r="I9" s="3"/>
      <c r="J9" s="3"/>
    </row>
    <row r="10" spans="1:10">
      <c r="A10" s="51" t="s">
        <v>12</v>
      </c>
      <c r="B10" s="71">
        <v>1953</v>
      </c>
      <c r="C10" s="164"/>
      <c r="D10" s="164"/>
      <c r="E10" s="3"/>
      <c r="F10" s="3"/>
      <c r="G10" s="3"/>
      <c r="H10" s="3"/>
      <c r="I10" s="3"/>
      <c r="J10" s="3"/>
    </row>
    <row r="11" spans="1:10">
      <c r="A11" s="51" t="s">
        <v>13</v>
      </c>
      <c r="B11" s="71">
        <v>92115</v>
      </c>
      <c r="C11" s="164"/>
      <c r="D11" s="164"/>
      <c r="E11" s="3"/>
      <c r="F11" s="3"/>
      <c r="G11" s="3"/>
      <c r="H11" s="3"/>
      <c r="I11" s="3"/>
      <c r="J11" s="3"/>
    </row>
    <row r="12" spans="1:10">
      <c r="A12" s="51" t="s">
        <v>14</v>
      </c>
      <c r="B12" s="71">
        <v>7</v>
      </c>
      <c r="C12" s="164"/>
      <c r="D12" s="164"/>
      <c r="E12" s="3"/>
      <c r="F12" s="3"/>
      <c r="G12" s="3"/>
      <c r="H12" s="3"/>
      <c r="I12" s="3"/>
      <c r="J12" s="3"/>
    </row>
    <row r="13" spans="1:10">
      <c r="A13" s="51" t="s">
        <v>159</v>
      </c>
      <c r="B13" s="71">
        <v>1732</v>
      </c>
      <c r="C13" s="164"/>
      <c r="D13" s="164"/>
      <c r="E13" s="3"/>
      <c r="F13" s="3"/>
      <c r="G13" s="3"/>
      <c r="H13" s="3"/>
      <c r="I13" s="3"/>
      <c r="J13" s="3"/>
    </row>
    <row r="14" spans="1:10">
      <c r="A14" s="51" t="s">
        <v>160</v>
      </c>
      <c r="B14" s="71">
        <v>13856</v>
      </c>
      <c r="C14" s="164"/>
      <c r="D14" s="164"/>
      <c r="E14" s="3"/>
      <c r="F14" s="3"/>
      <c r="G14" s="3"/>
      <c r="H14" s="3"/>
      <c r="I14" s="3"/>
      <c r="J14" s="3"/>
    </row>
    <row r="15" spans="1:10">
      <c r="A15" s="51" t="s">
        <v>15</v>
      </c>
      <c r="B15" s="71">
        <v>1</v>
      </c>
      <c r="C15" s="164"/>
      <c r="D15" s="164"/>
      <c r="E15" s="3"/>
      <c r="F15" s="3"/>
      <c r="G15" s="3"/>
      <c r="H15" s="3"/>
      <c r="I15" s="3"/>
      <c r="J15" s="3"/>
    </row>
    <row r="16" spans="1:10">
      <c r="A16" s="51" t="s">
        <v>161</v>
      </c>
      <c r="B16" s="71">
        <v>8</v>
      </c>
      <c r="C16" s="164"/>
      <c r="D16" s="164"/>
      <c r="E16" s="3"/>
      <c r="F16" s="3"/>
      <c r="G16" s="3"/>
      <c r="H16" s="3"/>
      <c r="I16" s="3"/>
      <c r="J16" s="3"/>
    </row>
    <row r="17" spans="1:11">
      <c r="A17" s="51" t="s">
        <v>16</v>
      </c>
      <c r="B17" s="71">
        <v>3</v>
      </c>
      <c r="C17" s="164"/>
      <c r="D17" s="164"/>
      <c r="E17" s="3"/>
      <c r="F17" s="3"/>
      <c r="G17" s="3"/>
      <c r="H17" s="3"/>
      <c r="I17" s="3"/>
      <c r="J17" s="3"/>
    </row>
    <row r="18" spans="1:11">
      <c r="A18" s="51" t="s">
        <v>17</v>
      </c>
      <c r="B18" s="71" t="s">
        <v>118</v>
      </c>
      <c r="C18" s="164"/>
      <c r="D18" s="164"/>
      <c r="E18" s="3"/>
      <c r="F18" s="3"/>
      <c r="G18" s="3"/>
      <c r="H18" s="3"/>
      <c r="I18" s="3"/>
      <c r="J18" s="3"/>
    </row>
    <row r="19" spans="1:11">
      <c r="A19" s="51" t="s">
        <v>18</v>
      </c>
      <c r="B19" s="71" t="s">
        <v>238</v>
      </c>
      <c r="C19" s="164"/>
      <c r="D19" s="164"/>
      <c r="E19" s="3"/>
      <c r="F19" s="3"/>
      <c r="G19" s="3"/>
      <c r="H19" s="3"/>
      <c r="I19" s="3"/>
      <c r="J19" s="3"/>
    </row>
    <row r="20" spans="1:11">
      <c r="A20" s="167" t="s">
        <v>19</v>
      </c>
      <c r="B20" s="165" t="s">
        <v>163</v>
      </c>
      <c r="C20" s="164"/>
      <c r="D20" s="164"/>
      <c r="E20" s="3"/>
      <c r="F20" s="3"/>
      <c r="G20" s="3"/>
      <c r="H20" s="3"/>
      <c r="I20" s="3"/>
      <c r="J20" s="3"/>
    </row>
    <row r="21" spans="1:11">
      <c r="A21" s="3"/>
      <c r="B21" s="164"/>
      <c r="C21" s="164"/>
      <c r="D21" s="164"/>
      <c r="E21" s="3"/>
      <c r="F21" s="3"/>
      <c r="G21" s="3"/>
      <c r="H21" s="3"/>
      <c r="I21" s="3"/>
      <c r="J21" s="3"/>
    </row>
    <row r="22" spans="1:11">
      <c r="A22" s="170" t="s">
        <v>24</v>
      </c>
      <c r="B22" s="229" t="s">
        <v>29</v>
      </c>
      <c r="C22" s="228" t="s">
        <v>30</v>
      </c>
      <c r="D22" s="219"/>
      <c r="E22" s="214"/>
      <c r="F22" s="214"/>
      <c r="G22" s="214"/>
      <c r="H22" s="266" t="s">
        <v>244</v>
      </c>
      <c r="I22" s="267"/>
      <c r="J22" s="267"/>
      <c r="K22" s="268"/>
    </row>
    <row r="23" spans="1:11">
      <c r="A23" s="51" t="s">
        <v>25</v>
      </c>
      <c r="B23" s="219">
        <v>0.8</v>
      </c>
      <c r="C23" s="215">
        <v>0.8</v>
      </c>
      <c r="D23" s="219"/>
      <c r="E23" s="214"/>
      <c r="F23" s="214"/>
      <c r="G23" s="214"/>
      <c r="H23" s="230" t="s">
        <v>245</v>
      </c>
      <c r="I23" s="230" t="s">
        <v>246</v>
      </c>
      <c r="J23" s="230" t="s">
        <v>247</v>
      </c>
      <c r="K23" s="230" t="s">
        <v>248</v>
      </c>
    </row>
    <row r="24" spans="1:11">
      <c r="A24" s="51" t="s">
        <v>26</v>
      </c>
      <c r="B24" s="219">
        <v>9.6999999999999993</v>
      </c>
      <c r="C24" s="215">
        <v>9.6999999999999993</v>
      </c>
      <c r="D24" s="219"/>
      <c r="E24" s="214"/>
      <c r="F24" s="214"/>
      <c r="G24" s="214"/>
      <c r="H24" s="230" t="s">
        <v>119</v>
      </c>
      <c r="I24" s="230">
        <v>227</v>
      </c>
      <c r="J24" s="230">
        <v>0</v>
      </c>
      <c r="K24" s="230">
        <v>0</v>
      </c>
    </row>
    <row r="25" spans="1:11">
      <c r="A25" s="51" t="s">
        <v>27</v>
      </c>
      <c r="B25" s="219">
        <v>4.2</v>
      </c>
      <c r="C25" s="215">
        <v>4.2</v>
      </c>
      <c r="D25" s="219"/>
      <c r="E25" s="214"/>
      <c r="F25" s="214"/>
      <c r="G25" s="214"/>
      <c r="H25" s="230" t="s">
        <v>123</v>
      </c>
      <c r="I25" s="230">
        <v>488</v>
      </c>
      <c r="J25" s="230">
        <v>0</v>
      </c>
      <c r="K25" s="230">
        <v>0</v>
      </c>
    </row>
    <row r="26" spans="1:11">
      <c r="A26" s="51" t="s">
        <v>192</v>
      </c>
      <c r="B26" s="219">
        <v>306</v>
      </c>
      <c r="C26" s="215">
        <v>144</v>
      </c>
      <c r="D26" s="219"/>
      <c r="E26" s="214"/>
      <c r="F26" s="214"/>
      <c r="G26" s="214"/>
      <c r="H26" s="230" t="s">
        <v>127</v>
      </c>
      <c r="I26" s="230">
        <v>227</v>
      </c>
      <c r="J26" s="230">
        <v>0</v>
      </c>
      <c r="K26" s="230">
        <v>0</v>
      </c>
    </row>
    <row r="27" spans="1:11">
      <c r="A27" s="167" t="s">
        <v>28</v>
      </c>
      <c r="B27" s="221" t="s">
        <v>174</v>
      </c>
      <c r="C27" s="220" t="s">
        <v>32</v>
      </c>
      <c r="D27" s="219"/>
      <c r="E27" s="214"/>
      <c r="F27" s="214"/>
      <c r="G27" s="214" t="s">
        <v>187</v>
      </c>
      <c r="H27" s="230" t="s">
        <v>118</v>
      </c>
      <c r="I27" s="230">
        <v>488</v>
      </c>
      <c r="J27" s="230">
        <v>0</v>
      </c>
      <c r="K27" s="230">
        <v>13</v>
      </c>
    </row>
    <row r="28" spans="1:11">
      <c r="A28" s="3"/>
      <c r="B28" s="219">
        <v>0.57499999999999996</v>
      </c>
      <c r="C28" s="219"/>
      <c r="D28" s="219"/>
      <c r="E28" s="214"/>
      <c r="F28" s="214"/>
      <c r="G28" s="214"/>
      <c r="H28" s="214"/>
      <c r="I28" s="214"/>
      <c r="J28" s="214"/>
      <c r="K28" s="213"/>
    </row>
    <row r="29" spans="1:11">
      <c r="A29" s="170" t="s">
        <v>33</v>
      </c>
      <c r="B29" s="229" t="s">
        <v>29</v>
      </c>
      <c r="C29" s="228" t="s">
        <v>30</v>
      </c>
      <c r="D29" s="219"/>
      <c r="E29" s="214"/>
      <c r="F29" s="214"/>
      <c r="G29" s="214"/>
      <c r="H29" s="269" t="s">
        <v>249</v>
      </c>
      <c r="I29" s="269"/>
      <c r="J29" s="269"/>
      <c r="K29" s="269"/>
    </row>
    <row r="30" spans="1:11">
      <c r="A30" s="51" t="s">
        <v>34</v>
      </c>
      <c r="B30" s="213">
        <v>3050</v>
      </c>
      <c r="C30" s="215">
        <v>2150</v>
      </c>
      <c r="D30" s="219"/>
      <c r="E30" s="214"/>
      <c r="F30" s="214"/>
      <c r="G30" s="214"/>
      <c r="H30" s="230" t="s">
        <v>250</v>
      </c>
      <c r="I30" s="230" t="s">
        <v>246</v>
      </c>
      <c r="J30" s="230" t="s">
        <v>251</v>
      </c>
      <c r="K30" s="230" t="s">
        <v>252</v>
      </c>
    </row>
    <row r="31" spans="1:11">
      <c r="A31" s="51" t="s">
        <v>154</v>
      </c>
      <c r="B31" s="213" t="s">
        <v>253</v>
      </c>
      <c r="C31" s="215">
        <v>19</v>
      </c>
      <c r="D31" s="219" t="s">
        <v>254</v>
      </c>
      <c r="E31" s="214"/>
      <c r="F31" s="214"/>
      <c r="G31" s="214"/>
      <c r="H31" s="212" t="s">
        <v>119</v>
      </c>
      <c r="I31" s="230">
        <v>24</v>
      </c>
      <c r="J31" s="230" t="s">
        <v>255</v>
      </c>
      <c r="K31" s="231" t="s">
        <v>256</v>
      </c>
    </row>
    <row r="32" spans="1:11">
      <c r="A32" s="51" t="s">
        <v>155</v>
      </c>
      <c r="B32" s="219">
        <v>0</v>
      </c>
      <c r="C32" s="215">
        <v>0</v>
      </c>
      <c r="D32" s="219"/>
      <c r="E32" s="214"/>
      <c r="F32" s="214"/>
      <c r="G32" s="214"/>
      <c r="H32" s="212" t="s">
        <v>119</v>
      </c>
      <c r="I32" s="230">
        <v>9</v>
      </c>
      <c r="J32" s="230" t="s">
        <v>255</v>
      </c>
      <c r="K32" s="230" t="s">
        <v>255</v>
      </c>
    </row>
    <row r="33" spans="1:11">
      <c r="A33" s="51" t="s">
        <v>153</v>
      </c>
      <c r="B33" s="219" t="s">
        <v>163</v>
      </c>
      <c r="C33" s="215"/>
      <c r="D33" s="219"/>
      <c r="E33" s="214"/>
      <c r="F33" s="214"/>
      <c r="G33" s="214"/>
      <c r="H33" s="212" t="s">
        <v>123</v>
      </c>
      <c r="I33" s="230">
        <v>102</v>
      </c>
      <c r="J33" s="230" t="s">
        <v>255</v>
      </c>
      <c r="K33" s="230" t="s">
        <v>255</v>
      </c>
    </row>
    <row r="34" spans="1:11">
      <c r="A34" s="51" t="s">
        <v>158</v>
      </c>
      <c r="B34" s="219" t="s">
        <v>257</v>
      </c>
      <c r="C34" s="215"/>
      <c r="D34" s="219" t="s">
        <v>258</v>
      </c>
      <c r="E34" s="214"/>
      <c r="F34" s="214"/>
      <c r="G34" s="214" t="s">
        <v>187</v>
      </c>
      <c r="H34" s="212" t="s">
        <v>118</v>
      </c>
      <c r="I34" s="230">
        <v>113</v>
      </c>
      <c r="J34" s="230" t="s">
        <v>255</v>
      </c>
      <c r="K34" s="231" t="s">
        <v>256</v>
      </c>
    </row>
    <row r="35" spans="1:11">
      <c r="A35" s="51" t="s">
        <v>157</v>
      </c>
      <c r="B35" s="227" t="s">
        <v>259</v>
      </c>
      <c r="C35" s="226">
        <v>38</v>
      </c>
      <c r="D35" s="219"/>
      <c r="E35" s="218"/>
      <c r="F35" s="214"/>
      <c r="G35" s="214"/>
      <c r="H35" s="214"/>
      <c r="I35" s="214"/>
      <c r="J35" s="214"/>
      <c r="K35" s="213"/>
    </row>
    <row r="36" spans="1:11">
      <c r="A36" s="51" t="s">
        <v>35</v>
      </c>
      <c r="B36" s="219"/>
      <c r="C36" s="215"/>
      <c r="D36" s="219"/>
      <c r="E36" s="214"/>
      <c r="F36" s="214"/>
      <c r="G36" s="214"/>
      <c r="H36" s="269" t="s">
        <v>260</v>
      </c>
      <c r="I36" s="269"/>
      <c r="J36" s="269"/>
      <c r="K36" s="269"/>
    </row>
    <row r="37" spans="1:11">
      <c r="A37" s="51" t="s">
        <v>156</v>
      </c>
      <c r="B37" s="219">
        <v>0</v>
      </c>
      <c r="C37" s="215"/>
      <c r="D37" s="219"/>
      <c r="E37" s="214"/>
      <c r="F37" s="214"/>
      <c r="G37" s="214"/>
      <c r="H37" s="230" t="s">
        <v>261</v>
      </c>
      <c r="I37" s="230" t="s">
        <v>246</v>
      </c>
      <c r="J37" s="230" t="s">
        <v>262</v>
      </c>
      <c r="K37" s="230" t="s">
        <v>263</v>
      </c>
    </row>
    <row r="38" spans="1:11">
      <c r="A38" s="184" t="s">
        <v>190</v>
      </c>
      <c r="B38" s="225"/>
      <c r="C38" s="224"/>
      <c r="D38" s="219"/>
      <c r="E38" s="214"/>
      <c r="F38" s="214"/>
      <c r="G38" s="214"/>
      <c r="H38" s="230" t="s">
        <v>127</v>
      </c>
      <c r="I38" s="230">
        <v>28</v>
      </c>
      <c r="J38" s="230">
        <v>2</v>
      </c>
      <c r="K38" s="230">
        <v>2</v>
      </c>
    </row>
    <row r="39" spans="1:11">
      <c r="A39" s="181" t="s">
        <v>191</v>
      </c>
      <c r="B39" s="223"/>
      <c r="C39" s="222"/>
      <c r="D39" s="219"/>
      <c r="E39" s="214"/>
      <c r="F39" s="214"/>
      <c r="G39" s="214"/>
      <c r="H39" s="214"/>
      <c r="I39" s="214"/>
      <c r="J39" s="214"/>
      <c r="K39" s="213"/>
    </row>
    <row r="40" spans="1:11">
      <c r="A40" s="167" t="s">
        <v>36</v>
      </c>
      <c r="B40" s="221"/>
      <c r="C40" s="220"/>
      <c r="D40" s="219"/>
      <c r="E40" s="214"/>
      <c r="F40" s="214"/>
      <c r="G40" s="214"/>
      <c r="H40" s="214"/>
      <c r="I40" s="214"/>
      <c r="J40" s="214"/>
      <c r="K40" s="213"/>
    </row>
    <row r="41" spans="1:11" ht="15" thickBot="1">
      <c r="A41" s="3"/>
      <c r="B41" s="164"/>
      <c r="D41" s="164"/>
      <c r="E41" s="3"/>
      <c r="F41" s="164" t="s">
        <v>187</v>
      </c>
      <c r="G41" s="3"/>
      <c r="H41" s="3"/>
      <c r="I41" s="3"/>
      <c r="J41" s="3"/>
    </row>
    <row r="42" spans="1:11">
      <c r="A42" s="178" t="s">
        <v>177</v>
      </c>
      <c r="B42" s="177" t="s">
        <v>178</v>
      </c>
      <c r="C42" s="177" t="s">
        <v>119</v>
      </c>
      <c r="D42" s="177" t="s">
        <v>123</v>
      </c>
      <c r="E42" s="177" t="s">
        <v>127</v>
      </c>
      <c r="F42" s="176" t="s">
        <v>118</v>
      </c>
      <c r="G42" s="3"/>
      <c r="H42" s="3"/>
      <c r="I42" s="3"/>
      <c r="J42" s="3"/>
    </row>
    <row r="43" spans="1:11">
      <c r="A43" s="175" t="s">
        <v>181</v>
      </c>
      <c r="B43" s="3"/>
      <c r="C43" s="3"/>
      <c r="D43" s="3"/>
      <c r="E43" s="3"/>
      <c r="F43" s="174"/>
      <c r="G43" s="3"/>
      <c r="H43" s="3"/>
      <c r="I43" s="3"/>
      <c r="J43" s="3"/>
    </row>
    <row r="44" spans="1:11">
      <c r="A44" s="175" t="s">
        <v>182</v>
      </c>
      <c r="B44" s="3"/>
      <c r="C44" s="3"/>
      <c r="D44" s="3"/>
      <c r="E44" s="3"/>
      <c r="F44" s="174"/>
      <c r="G44" s="3"/>
      <c r="H44" s="3"/>
      <c r="I44" s="3"/>
      <c r="J44" s="3"/>
    </row>
    <row r="45" spans="1:11" ht="15" thickBot="1">
      <c r="A45" s="173" t="s">
        <v>183</v>
      </c>
      <c r="B45" s="172"/>
      <c r="C45" s="172"/>
      <c r="D45" s="172"/>
      <c r="E45" s="172"/>
      <c r="F45" s="171"/>
      <c r="G45" s="3"/>
      <c r="H45" s="3"/>
      <c r="I45" s="3"/>
      <c r="J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>
      <c r="A47" s="170" t="s">
        <v>41</v>
      </c>
      <c r="B47" s="169"/>
      <c r="C47" s="168"/>
      <c r="D47" s="164"/>
      <c r="E47" s="3"/>
      <c r="F47" s="3"/>
      <c r="G47" s="3"/>
      <c r="H47" s="3"/>
      <c r="I47" s="3"/>
      <c r="J47" s="3"/>
    </row>
    <row r="48" spans="1:11">
      <c r="A48" s="167"/>
      <c r="B48" s="166"/>
      <c r="C48" s="165"/>
      <c r="D48" s="164"/>
      <c r="E48" s="3"/>
      <c r="F48" s="3"/>
      <c r="G48" s="3"/>
      <c r="H48" s="3"/>
      <c r="I48" s="3"/>
      <c r="J48" s="3"/>
    </row>
    <row r="49" spans="1:10">
      <c r="A49" s="3"/>
      <c r="B49" s="164"/>
      <c r="C49" s="164"/>
      <c r="D49" s="164"/>
      <c r="E49" s="3"/>
      <c r="F49" s="3"/>
      <c r="G49" s="3"/>
      <c r="H49" s="3"/>
      <c r="I49" s="3"/>
      <c r="J49" s="3"/>
    </row>
    <row r="50" spans="1:10">
      <c r="A50" s="10" t="s">
        <v>42</v>
      </c>
      <c r="B50" s="211">
        <v>41009</v>
      </c>
      <c r="C50" s="164"/>
      <c r="D50" s="164"/>
      <c r="E50" s="3"/>
      <c r="F50" s="3"/>
      <c r="G50" s="3"/>
      <c r="H50" s="3"/>
      <c r="I50" s="3"/>
      <c r="J50" s="3"/>
    </row>
    <row r="51" spans="1:10">
      <c r="A51" s="10" t="s">
        <v>43</v>
      </c>
      <c r="B51" s="211">
        <v>41120</v>
      </c>
      <c r="C51" s="164"/>
      <c r="D51" s="164"/>
      <c r="E51" s="3"/>
      <c r="F51" s="3"/>
      <c r="G51" s="3"/>
      <c r="H51" s="3"/>
      <c r="I51" s="3"/>
      <c r="J51" s="3"/>
    </row>
    <row r="52" spans="1:10">
      <c r="A52" s="10" t="s">
        <v>44</v>
      </c>
      <c r="B52" s="213" t="s">
        <v>132</v>
      </c>
      <c r="C52" s="270"/>
      <c r="D52" s="270"/>
      <c r="E52" s="3"/>
      <c r="F52" s="3"/>
      <c r="G52" s="3"/>
      <c r="H52" s="3"/>
      <c r="I52" s="3"/>
      <c r="J52" s="3"/>
    </row>
  </sheetData>
  <mergeCells count="4">
    <mergeCell ref="H22:K22"/>
    <mergeCell ref="H29:K29"/>
    <mergeCell ref="H36:K36"/>
    <mergeCell ref="C52:D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0" t="s">
        <v>129</v>
      </c>
    </row>
    <row r="2" spans="1:10">
      <c r="A2" s="28" t="s">
        <v>0</v>
      </c>
      <c r="B2" s="59" t="s">
        <v>54</v>
      </c>
      <c r="C2" s="80"/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2"/>
      <c r="C6" s="102"/>
      <c r="D6" s="62">
        <f>B6-C6</f>
        <v>0</v>
      </c>
      <c r="H6" s="39">
        <v>452</v>
      </c>
      <c r="I6" s="38">
        <v>425</v>
      </c>
      <c r="J6" s="44">
        <f>H6-I6</f>
        <v>27</v>
      </c>
    </row>
    <row r="7" spans="1:10">
      <c r="A7" s="32" t="s">
        <v>9</v>
      </c>
      <c r="B7" s="102"/>
      <c r="C7" s="102"/>
      <c r="D7" s="62">
        <f>B7-C7</f>
        <v>0</v>
      </c>
      <c r="H7" s="37">
        <v>8991</v>
      </c>
      <c r="I7" s="98">
        <v>8799</v>
      </c>
      <c r="J7" s="42">
        <f>H7-I7</f>
        <v>192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51" t="s">
        <v>12</v>
      </c>
      <c r="B10" s="66">
        <v>1968</v>
      </c>
    </row>
    <row r="11" spans="1:10">
      <c r="A11" s="51" t="s">
        <v>13</v>
      </c>
      <c r="B11" s="66">
        <v>92117</v>
      </c>
    </row>
    <row r="12" spans="1:10">
      <c r="A12" s="51" t="s">
        <v>14</v>
      </c>
      <c r="B12" s="66">
        <v>7</v>
      </c>
    </row>
    <row r="13" spans="1:10">
      <c r="A13" s="51" t="s">
        <v>159</v>
      </c>
      <c r="B13" s="66">
        <v>1616</v>
      </c>
    </row>
    <row r="14" spans="1:10">
      <c r="A14" s="51" t="s">
        <v>160</v>
      </c>
      <c r="B14" s="66">
        <v>14544</v>
      </c>
    </row>
    <row r="15" spans="1:10">
      <c r="A15" s="51" t="s">
        <v>15</v>
      </c>
      <c r="B15" s="66">
        <v>1</v>
      </c>
    </row>
    <row r="16" spans="1:10">
      <c r="A16" s="51" t="s">
        <v>161</v>
      </c>
      <c r="B16" s="65">
        <v>9</v>
      </c>
      <c r="E16" s="48"/>
    </row>
    <row r="17" spans="1:5">
      <c r="A17" s="36" t="s">
        <v>16</v>
      </c>
      <c r="B17" s="65">
        <v>4</v>
      </c>
      <c r="E17" s="48"/>
    </row>
    <row r="18" spans="1:5">
      <c r="A18" s="36" t="s">
        <v>17</v>
      </c>
      <c r="B18" s="66" t="s">
        <v>119</v>
      </c>
      <c r="E18" s="48"/>
    </row>
    <row r="19" spans="1:5">
      <c r="A19" s="36" t="s">
        <v>18</v>
      </c>
      <c r="B19" s="66" t="s">
        <v>48</v>
      </c>
      <c r="E19" s="48"/>
    </row>
    <row r="20" spans="1:5">
      <c r="A20" s="37" t="s">
        <v>19</v>
      </c>
      <c r="B20" s="67" t="s">
        <v>164</v>
      </c>
      <c r="E20" s="48"/>
    </row>
    <row r="21" spans="1:5">
      <c r="E21" s="48"/>
    </row>
    <row r="22" spans="1:5">
      <c r="A22" s="34" t="s">
        <v>24</v>
      </c>
      <c r="B22" s="68" t="s">
        <v>29</v>
      </c>
      <c r="C22" s="69" t="s">
        <v>30</v>
      </c>
      <c r="E22" s="48"/>
    </row>
    <row r="23" spans="1:5">
      <c r="A23" s="36" t="s">
        <v>25</v>
      </c>
      <c r="B23" s="72">
        <v>0.8</v>
      </c>
      <c r="C23" s="66">
        <v>0.8</v>
      </c>
      <c r="E23" s="48"/>
    </row>
    <row r="24" spans="1:5">
      <c r="A24" s="36" t="s">
        <v>26</v>
      </c>
      <c r="B24" s="72">
        <v>13</v>
      </c>
      <c r="C24" s="66">
        <v>13</v>
      </c>
      <c r="E24" s="48"/>
    </row>
    <row r="25" spans="1:5">
      <c r="A25" s="36" t="s">
        <v>27</v>
      </c>
      <c r="B25" s="81">
        <v>2</v>
      </c>
      <c r="C25" s="78">
        <v>6</v>
      </c>
      <c r="E25" s="48"/>
    </row>
    <row r="26" spans="1:5">
      <c r="A26" s="36" t="s">
        <v>192</v>
      </c>
      <c r="B26" s="72">
        <v>317</v>
      </c>
      <c r="C26" s="66">
        <v>139</v>
      </c>
      <c r="E26" s="48"/>
    </row>
    <row r="27" spans="1:5">
      <c r="A27" s="37" t="s">
        <v>28</v>
      </c>
      <c r="B27" s="74" t="s">
        <v>174</v>
      </c>
      <c r="C27" s="67" t="s">
        <v>32</v>
      </c>
      <c r="E27" s="48"/>
    </row>
    <row r="28" spans="1:5">
      <c r="A28" s="48"/>
      <c r="B28" s="80"/>
      <c r="C28" s="80"/>
      <c r="D28" s="80"/>
      <c r="E28" s="48"/>
    </row>
    <row r="29" spans="1:5">
      <c r="A29" s="52" t="s">
        <v>33</v>
      </c>
      <c r="B29" s="82" t="s">
        <v>29</v>
      </c>
      <c r="C29" s="83" t="s">
        <v>30</v>
      </c>
      <c r="D29" s="80"/>
      <c r="E29" s="48"/>
    </row>
    <row r="30" spans="1:5">
      <c r="A30" s="53" t="s">
        <v>34</v>
      </c>
      <c r="B30" s="81">
        <v>2650</v>
      </c>
      <c r="C30" s="78">
        <v>1854</v>
      </c>
      <c r="D30" s="80"/>
      <c r="E30" s="48"/>
    </row>
    <row r="31" spans="1:5">
      <c r="A31" s="53" t="s">
        <v>154</v>
      </c>
      <c r="B31" s="81">
        <v>0</v>
      </c>
      <c r="C31" s="78">
        <v>19</v>
      </c>
      <c r="D31" s="80"/>
      <c r="E31" s="48"/>
    </row>
    <row r="32" spans="1:5">
      <c r="A32" s="53" t="s">
        <v>155</v>
      </c>
      <c r="B32" s="81" t="s">
        <v>120</v>
      </c>
      <c r="C32" s="78" t="s">
        <v>120</v>
      </c>
      <c r="D32" s="80"/>
      <c r="E32" s="48"/>
    </row>
    <row r="33" spans="1:6">
      <c r="A33" s="53" t="s">
        <v>153</v>
      </c>
      <c r="B33" s="81" t="s">
        <v>147</v>
      </c>
      <c r="C33" s="78"/>
      <c r="D33" s="80"/>
      <c r="E33" s="48"/>
    </row>
    <row r="34" spans="1:6">
      <c r="A34" s="53" t="s">
        <v>158</v>
      </c>
      <c r="B34" s="81" t="s">
        <v>210</v>
      </c>
      <c r="C34" s="78"/>
      <c r="D34" s="80"/>
      <c r="E34" s="48"/>
    </row>
    <row r="35" spans="1:6" ht="29" customHeight="1">
      <c r="A35" s="53" t="s">
        <v>157</v>
      </c>
      <c r="B35" s="109" t="s">
        <v>165</v>
      </c>
      <c r="C35" s="125" t="s">
        <v>209</v>
      </c>
      <c r="D35" s="80"/>
      <c r="E35" s="94"/>
    </row>
    <row r="36" spans="1:6">
      <c r="A36" s="53" t="s">
        <v>35</v>
      </c>
      <c r="B36" s="81" t="s">
        <v>37</v>
      </c>
      <c r="C36" s="78"/>
      <c r="D36" s="80"/>
      <c r="E36" s="48"/>
    </row>
    <row r="37" spans="1:6">
      <c r="A37" s="53" t="s">
        <v>156</v>
      </c>
      <c r="B37" s="81" t="s">
        <v>121</v>
      </c>
      <c r="C37" s="78"/>
      <c r="D37" s="80"/>
      <c r="E37" s="48"/>
    </row>
    <row r="38" spans="1:6" s="131" customFormat="1">
      <c r="A38" s="143" t="s">
        <v>190</v>
      </c>
      <c r="B38" s="144">
        <v>158</v>
      </c>
      <c r="C38" s="142"/>
      <c r="D38" s="134"/>
      <c r="E38" s="132"/>
    </row>
    <row r="39" spans="1:6" s="131" customFormat="1">
      <c r="A39" s="162" t="s">
        <v>191</v>
      </c>
      <c r="B39" s="161">
        <v>0</v>
      </c>
      <c r="C39" s="160">
        <v>13</v>
      </c>
      <c r="D39" s="134"/>
      <c r="E39" s="132"/>
    </row>
    <row r="40" spans="1:6" s="147" customFormat="1">
      <c r="A40" s="137" t="s">
        <v>201</v>
      </c>
      <c r="B40" s="157" t="s">
        <v>204</v>
      </c>
      <c r="C40" s="154"/>
      <c r="D40" s="156"/>
      <c r="E40" s="150"/>
    </row>
    <row r="41" spans="1:6" s="147" customFormat="1">
      <c r="A41" s="136" t="s">
        <v>205</v>
      </c>
      <c r="B41" s="158" t="s">
        <v>206</v>
      </c>
      <c r="C41" s="159"/>
      <c r="D41" s="156"/>
      <c r="E41" s="150"/>
    </row>
    <row r="42" spans="1:6" ht="15" thickBot="1">
      <c r="A42" s="48"/>
      <c r="B42" s="80"/>
      <c r="C42" s="130" t="s">
        <v>187</v>
      </c>
      <c r="D42" s="80"/>
      <c r="E42" s="48"/>
    </row>
    <row r="43" spans="1:6">
      <c r="A43" s="113" t="s">
        <v>177</v>
      </c>
      <c r="B43" s="120" t="s">
        <v>178</v>
      </c>
      <c r="C43" s="120" t="s">
        <v>119</v>
      </c>
      <c r="D43" s="120" t="s">
        <v>123</v>
      </c>
      <c r="E43" s="120" t="s">
        <v>127</v>
      </c>
      <c r="F43" s="121" t="s">
        <v>118</v>
      </c>
    </row>
    <row r="44" spans="1:6">
      <c r="A44" s="114" t="s">
        <v>181</v>
      </c>
      <c r="B44" s="112">
        <v>1376</v>
      </c>
      <c r="C44" s="112">
        <v>384</v>
      </c>
      <c r="D44" s="112">
        <v>304</v>
      </c>
      <c r="E44" s="112">
        <v>384</v>
      </c>
      <c r="F44" s="115">
        <v>304</v>
      </c>
    </row>
    <row r="45" spans="1:6">
      <c r="A45" s="114" t="s">
        <v>182</v>
      </c>
      <c r="B45" s="112">
        <v>238</v>
      </c>
      <c r="C45" s="112">
        <v>32</v>
      </c>
      <c r="D45" s="112">
        <v>34</v>
      </c>
      <c r="E45" s="112">
        <v>132</v>
      </c>
      <c r="F45" s="115">
        <v>40</v>
      </c>
    </row>
    <row r="46" spans="1:6" ht="15" thickBot="1">
      <c r="A46" s="116" t="s">
        <v>183</v>
      </c>
      <c r="B46" s="117">
        <v>21</v>
      </c>
      <c r="C46" s="117">
        <v>21</v>
      </c>
      <c r="D46" s="117"/>
      <c r="E46" s="117"/>
      <c r="F46" s="118"/>
    </row>
    <row r="47" spans="1:6">
      <c r="A47" s="112"/>
      <c r="B47" s="112"/>
      <c r="C47" s="112"/>
      <c r="D47" s="112"/>
      <c r="E47" s="112"/>
      <c r="F47" s="112"/>
    </row>
    <row r="48" spans="1:6">
      <c r="A48" s="34" t="s">
        <v>41</v>
      </c>
      <c r="B48" s="75"/>
      <c r="C48" s="64"/>
      <c r="E48" s="48"/>
    </row>
    <row r="49" spans="1:5">
      <c r="A49" s="37"/>
      <c r="B49" s="74"/>
      <c r="C49" s="67"/>
      <c r="E49" s="48"/>
    </row>
    <row r="50" spans="1:5">
      <c r="E50" s="48"/>
    </row>
    <row r="51" spans="1:5">
      <c r="A51" s="1" t="s">
        <v>42</v>
      </c>
      <c r="B51" s="217">
        <v>41031</v>
      </c>
      <c r="E51" s="48"/>
    </row>
    <row r="52" spans="1:5">
      <c r="A52" s="1" t="s">
        <v>43</v>
      </c>
      <c r="B52" s="217">
        <v>41052</v>
      </c>
      <c r="E52" s="48"/>
    </row>
    <row r="53" spans="1:5">
      <c r="A53" s="1" t="s">
        <v>44</v>
      </c>
      <c r="B53" t="s">
        <v>132</v>
      </c>
      <c r="E53" s="4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47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4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635</v>
      </c>
      <c r="I6" s="38">
        <v>342</v>
      </c>
      <c r="J6" s="44">
        <f>H6-I6</f>
        <v>293</v>
      </c>
    </row>
    <row r="7" spans="1:10">
      <c r="A7" s="32" t="s">
        <v>9</v>
      </c>
      <c r="B7" s="101"/>
      <c r="C7" s="101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5">
        <v>1956</v>
      </c>
    </row>
    <row r="11" spans="1:10">
      <c r="A11" s="36" t="s">
        <v>13</v>
      </c>
      <c r="B11" s="66">
        <v>94526</v>
      </c>
    </row>
    <row r="12" spans="1:10">
      <c r="A12" s="36" t="s">
        <v>14</v>
      </c>
      <c r="B12" s="66">
        <v>12</v>
      </c>
    </row>
    <row r="13" spans="1:10">
      <c r="A13" s="36" t="s">
        <v>159</v>
      </c>
      <c r="B13" s="66">
        <v>1612</v>
      </c>
    </row>
    <row r="14" spans="1:10">
      <c r="A14" s="36" t="s">
        <v>160</v>
      </c>
      <c r="B14" s="66">
        <v>12896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127</v>
      </c>
    </row>
    <row r="19" spans="1:3">
      <c r="A19" s="36" t="s">
        <v>18</v>
      </c>
      <c r="B19" s="66" t="s">
        <v>48</v>
      </c>
    </row>
    <row r="20" spans="1:3">
      <c r="A20" s="37" t="s">
        <v>19</v>
      </c>
      <c r="B20" s="67" t="s">
        <v>163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>
        <v>0.95</v>
      </c>
    </row>
    <row r="24" spans="1:3">
      <c r="A24" s="36" t="s">
        <v>26</v>
      </c>
      <c r="B24" s="72">
        <v>13</v>
      </c>
      <c r="C24" s="65" t="s">
        <v>120</v>
      </c>
    </row>
    <row r="25" spans="1:3">
      <c r="A25" s="36" t="s">
        <v>27</v>
      </c>
      <c r="B25" s="72">
        <v>1</v>
      </c>
      <c r="C25" s="65">
        <v>10</v>
      </c>
    </row>
    <row r="26" spans="1:3">
      <c r="A26" s="36" t="s">
        <v>192</v>
      </c>
      <c r="B26" s="72">
        <v>328</v>
      </c>
      <c r="C26" s="65">
        <v>18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4070</v>
      </c>
      <c r="C30" s="65">
        <v>2555</v>
      </c>
    </row>
    <row r="31" spans="1:3">
      <c r="A31" s="36" t="s">
        <v>154</v>
      </c>
      <c r="B31" s="72" t="s">
        <v>79</v>
      </c>
      <c r="C31" s="66" t="s">
        <v>32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1617</v>
      </c>
      <c r="C34" s="66" t="s">
        <v>32</v>
      </c>
    </row>
    <row r="35" spans="1:6">
      <c r="A35" s="36" t="s">
        <v>157</v>
      </c>
      <c r="B35" s="72" t="s">
        <v>140</v>
      </c>
      <c r="C35" s="66" t="s">
        <v>80</v>
      </c>
    </row>
    <row r="36" spans="1:6">
      <c r="A36" s="36" t="s">
        <v>35</v>
      </c>
      <c r="B36" s="72" t="s">
        <v>141</v>
      </c>
      <c r="C36" s="66" t="s">
        <v>32</v>
      </c>
    </row>
    <row r="37" spans="1:6">
      <c r="A37" s="36" t="s">
        <v>156</v>
      </c>
      <c r="B37" s="72" t="s">
        <v>142</v>
      </c>
      <c r="C37" s="66" t="s">
        <v>32</v>
      </c>
    </row>
    <row r="38" spans="1:6">
      <c r="A38" s="37" t="s">
        <v>36</v>
      </c>
      <c r="B38" s="74" t="s">
        <v>39</v>
      </c>
      <c r="C38" s="67" t="s">
        <v>32</v>
      </c>
    </row>
    <row r="39" spans="1:6" s="111" customFormat="1" ht="15" thickBot="1">
      <c r="A39" s="112"/>
      <c r="B39" s="119"/>
      <c r="D39" s="122"/>
      <c r="E39" s="130" t="s">
        <v>187</v>
      </c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1568</v>
      </c>
      <c r="C41" s="112">
        <v>208</v>
      </c>
      <c r="D41" s="112">
        <v>368</v>
      </c>
      <c r="E41" s="112">
        <v>496</v>
      </c>
      <c r="F41" s="115">
        <v>496</v>
      </c>
    </row>
    <row r="42" spans="1:6" s="111" customFormat="1">
      <c r="A42" s="114" t="s">
        <v>182</v>
      </c>
      <c r="B42" s="112">
        <f>SUM(C42:F42)</f>
        <v>241.40000000000003</v>
      </c>
      <c r="C42" s="112">
        <v>53.3</v>
      </c>
      <c r="D42" s="112">
        <v>26.6</v>
      </c>
      <c r="E42" s="112">
        <v>97.7</v>
      </c>
      <c r="F42" s="115">
        <v>63.8</v>
      </c>
    </row>
    <row r="43" spans="1:6" s="111" customFormat="1" ht="15" thickBot="1">
      <c r="A43" s="116" t="s">
        <v>183</v>
      </c>
      <c r="B43" s="117">
        <f>SUM(C43:F43)</f>
        <v>36.6</v>
      </c>
      <c r="C43" s="117">
        <v>16.600000000000001</v>
      </c>
      <c r="D43" s="117">
        <v>0</v>
      </c>
      <c r="E43" s="117">
        <v>20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6" t="s">
        <v>50</v>
      </c>
    </row>
    <row r="49" spans="1:2">
      <c r="A49" s="1" t="s">
        <v>43</v>
      </c>
      <c r="B49" s="217">
        <v>40796</v>
      </c>
    </row>
    <row r="50" spans="1:2">
      <c r="A50" s="1" t="s">
        <v>44</v>
      </c>
      <c r="B50" t="s">
        <v>168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9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21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851</v>
      </c>
      <c r="I6" s="38">
        <v>629</v>
      </c>
      <c r="J6" s="44">
        <f>H6-I6</f>
        <v>222</v>
      </c>
    </row>
    <row r="7" spans="1:10">
      <c r="A7" s="32" t="s">
        <v>9</v>
      </c>
      <c r="B7" s="101"/>
      <c r="C7" s="101"/>
      <c r="D7" s="62">
        <f>B7-C7</f>
        <v>0</v>
      </c>
      <c r="H7" s="37">
        <v>8860</v>
      </c>
      <c r="I7" s="98">
        <v>8588</v>
      </c>
      <c r="J7" s="42">
        <f>H7-I7</f>
        <v>272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52</v>
      </c>
    </row>
    <row r="11" spans="1:10">
      <c r="A11" s="36" t="s">
        <v>13</v>
      </c>
      <c r="B11" s="66">
        <v>94556</v>
      </c>
    </row>
    <row r="12" spans="1:10">
      <c r="A12" s="36" t="s">
        <v>14</v>
      </c>
      <c r="B12" s="66">
        <v>12</v>
      </c>
    </row>
    <row r="13" spans="1:10">
      <c r="A13" s="36" t="s">
        <v>159</v>
      </c>
      <c r="B13" s="66">
        <v>1964</v>
      </c>
    </row>
    <row r="14" spans="1:10">
      <c r="A14" s="36" t="s">
        <v>160</v>
      </c>
      <c r="B14" s="124">
        <v>17676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9</v>
      </c>
    </row>
    <row r="17" spans="1:3">
      <c r="A17" s="36" t="s">
        <v>16</v>
      </c>
      <c r="B17" s="66">
        <v>4</v>
      </c>
    </row>
    <row r="18" spans="1:3">
      <c r="A18" s="36" t="s">
        <v>17</v>
      </c>
      <c r="B18" s="66" t="s">
        <v>127</v>
      </c>
    </row>
    <row r="19" spans="1:3">
      <c r="A19" s="36" t="s">
        <v>18</v>
      </c>
      <c r="B19" s="66" t="s">
        <v>48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0.8</v>
      </c>
      <c r="C23" s="66" t="s">
        <v>120</v>
      </c>
    </row>
    <row r="24" spans="1:3">
      <c r="A24" s="36" t="s">
        <v>26</v>
      </c>
      <c r="B24" s="72">
        <v>13</v>
      </c>
      <c r="C24" s="66" t="s">
        <v>120</v>
      </c>
    </row>
    <row r="25" spans="1:3">
      <c r="A25" s="36" t="s">
        <v>27</v>
      </c>
      <c r="B25" s="72">
        <v>5</v>
      </c>
      <c r="C25" s="66">
        <v>20</v>
      </c>
    </row>
    <row r="26" spans="1:3">
      <c r="A26" s="36" t="s">
        <v>192</v>
      </c>
      <c r="B26" s="72">
        <v>254</v>
      </c>
      <c r="C26" s="66">
        <v>132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3855</v>
      </c>
      <c r="C30" s="66" t="s">
        <v>55</v>
      </c>
    </row>
    <row r="31" spans="1:3">
      <c r="A31" s="36" t="s">
        <v>154</v>
      </c>
      <c r="B31" s="72" t="s">
        <v>79</v>
      </c>
      <c r="C31" s="66" t="s">
        <v>32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1964</v>
      </c>
      <c r="C34" s="66" t="s">
        <v>120</v>
      </c>
    </row>
    <row r="35" spans="1:6">
      <c r="A35" s="36" t="s">
        <v>157</v>
      </c>
      <c r="B35" s="72">
        <v>5</v>
      </c>
      <c r="C35" s="66">
        <v>38</v>
      </c>
    </row>
    <row r="36" spans="1:6">
      <c r="A36" s="36" t="s">
        <v>35</v>
      </c>
      <c r="B36" s="72" t="s">
        <v>37</v>
      </c>
      <c r="C36" s="66" t="s">
        <v>120</v>
      </c>
    </row>
    <row r="37" spans="1:6">
      <c r="A37" s="36" t="s">
        <v>156</v>
      </c>
      <c r="B37" s="72" t="s">
        <v>143</v>
      </c>
      <c r="C37" s="66" t="s">
        <v>120</v>
      </c>
    </row>
    <row r="38" spans="1:6" ht="28">
      <c r="A38" s="37" t="s">
        <v>36</v>
      </c>
      <c r="B38" s="76" t="s">
        <v>207</v>
      </c>
      <c r="C38" s="67" t="s">
        <v>32</v>
      </c>
    </row>
    <row r="39" spans="1:6" s="111" customFormat="1" ht="15" thickBot="1">
      <c r="A39" s="112"/>
      <c r="B39" s="123"/>
      <c r="C39" s="130"/>
      <c r="D39" s="122"/>
      <c r="E39" s="151" t="s">
        <v>187</v>
      </c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1796</v>
      </c>
      <c r="C41" s="112">
        <v>264</v>
      </c>
      <c r="D41" s="112">
        <v>300</v>
      </c>
      <c r="E41" s="112">
        <v>588</v>
      </c>
      <c r="F41" s="115">
        <v>644</v>
      </c>
    </row>
    <row r="42" spans="1:6" s="111" customFormat="1">
      <c r="A42" s="114" t="s">
        <v>182</v>
      </c>
      <c r="B42" s="112">
        <f>SUM(C42:F42)</f>
        <v>364</v>
      </c>
      <c r="C42" s="112">
        <v>0</v>
      </c>
      <c r="D42" s="112">
        <v>16</v>
      </c>
      <c r="E42" s="112">
        <v>108</v>
      </c>
      <c r="F42" s="115">
        <v>240</v>
      </c>
    </row>
    <row r="43" spans="1:6" s="111" customFormat="1" ht="15" thickBot="1">
      <c r="A43" s="116" t="s">
        <v>183</v>
      </c>
      <c r="B43" s="117">
        <f>SUM(C43:F43)</f>
        <v>39</v>
      </c>
      <c r="C43" s="117">
        <v>0</v>
      </c>
      <c r="D43" s="117">
        <v>0</v>
      </c>
      <c r="E43" s="117">
        <v>39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77">
        <v>40817</v>
      </c>
    </row>
    <row r="49" spans="1:2">
      <c r="A49" s="1" t="s">
        <v>43</v>
      </c>
      <c r="B49" s="77">
        <v>40868</v>
      </c>
    </row>
    <row r="50" spans="1:2">
      <c r="A50" s="1" t="s">
        <v>44</v>
      </c>
      <c r="B50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56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99">
        <v>693</v>
      </c>
      <c r="I6" s="31">
        <v>480</v>
      </c>
      <c r="J6" s="44">
        <f>H6-I6</f>
        <v>213</v>
      </c>
    </row>
    <row r="7" spans="1:10">
      <c r="A7" s="32" t="s">
        <v>9</v>
      </c>
      <c r="B7" s="101"/>
      <c r="C7" s="101"/>
      <c r="D7" s="62">
        <f>B7-C7</f>
        <v>0</v>
      </c>
      <c r="H7" s="45">
        <v>0</v>
      </c>
      <c r="I7" s="45">
        <v>0</v>
      </c>
      <c r="J7" s="46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57</v>
      </c>
    </row>
    <row r="11" spans="1:10">
      <c r="A11" s="36" t="s">
        <v>13</v>
      </c>
      <c r="B11" s="66">
        <v>94619</v>
      </c>
    </row>
    <row r="12" spans="1:10">
      <c r="A12" s="36" t="s">
        <v>14</v>
      </c>
      <c r="B12" s="66">
        <v>3</v>
      </c>
    </row>
    <row r="13" spans="1:10">
      <c r="A13" s="36" t="s">
        <v>159</v>
      </c>
      <c r="B13" s="66">
        <v>1845</v>
      </c>
    </row>
    <row r="14" spans="1:10">
      <c r="A14" s="36" t="s">
        <v>160</v>
      </c>
      <c r="B14" s="66">
        <v>14760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4">
      <c r="A17" s="36" t="s">
        <v>16</v>
      </c>
      <c r="B17" s="66">
        <v>4</v>
      </c>
    </row>
    <row r="18" spans="1:4">
      <c r="A18" s="36" t="s">
        <v>17</v>
      </c>
      <c r="B18" s="66" t="s">
        <v>127</v>
      </c>
    </row>
    <row r="19" spans="1:4">
      <c r="A19" s="36" t="s">
        <v>18</v>
      </c>
      <c r="B19" s="66" t="s">
        <v>48</v>
      </c>
    </row>
    <row r="20" spans="1:4">
      <c r="A20" s="37" t="s">
        <v>19</v>
      </c>
      <c r="B20" s="67" t="s">
        <v>124</v>
      </c>
    </row>
    <row r="22" spans="1:4">
      <c r="A22" s="34" t="s">
        <v>24</v>
      </c>
      <c r="B22" s="68" t="s">
        <v>29</v>
      </c>
      <c r="C22" s="69" t="s">
        <v>30</v>
      </c>
    </row>
    <row r="23" spans="1:4">
      <c r="A23" s="36" t="s">
        <v>25</v>
      </c>
      <c r="B23" s="72" t="s">
        <v>58</v>
      </c>
      <c r="C23" s="66">
        <v>0.95</v>
      </c>
    </row>
    <row r="24" spans="1:4">
      <c r="A24" s="36" t="s">
        <v>26</v>
      </c>
      <c r="B24" s="72" t="s">
        <v>136</v>
      </c>
      <c r="C24" s="66" t="s">
        <v>120</v>
      </c>
    </row>
    <row r="25" spans="1:4">
      <c r="A25" s="36" t="s">
        <v>27</v>
      </c>
      <c r="B25" s="72">
        <v>2.1</v>
      </c>
      <c r="C25" s="66" t="s">
        <v>20</v>
      </c>
    </row>
    <row r="26" spans="1:4">
      <c r="A26" s="36" t="s">
        <v>192</v>
      </c>
      <c r="B26" s="72" t="s">
        <v>145</v>
      </c>
      <c r="C26" s="66" t="s">
        <v>59</v>
      </c>
      <c r="D26" s="100" t="s">
        <v>144</v>
      </c>
    </row>
    <row r="27" spans="1:4">
      <c r="A27" s="37" t="s">
        <v>28</v>
      </c>
      <c r="B27" s="74" t="s">
        <v>175</v>
      </c>
      <c r="C27" s="74" t="s">
        <v>166</v>
      </c>
    </row>
    <row r="29" spans="1:4">
      <c r="A29" s="34" t="s">
        <v>33</v>
      </c>
      <c r="B29" s="68" t="s">
        <v>29</v>
      </c>
      <c r="C29" s="69" t="s">
        <v>30</v>
      </c>
    </row>
    <row r="30" spans="1:4">
      <c r="A30" s="36" t="s">
        <v>34</v>
      </c>
      <c r="B30" s="72">
        <v>2150</v>
      </c>
      <c r="C30" s="78">
        <v>1555</v>
      </c>
    </row>
    <row r="31" spans="1:4">
      <c r="A31" s="36" t="s">
        <v>154</v>
      </c>
      <c r="B31" s="72">
        <v>0</v>
      </c>
      <c r="C31" s="66">
        <v>19</v>
      </c>
    </row>
    <row r="32" spans="1:4">
      <c r="A32" s="36" t="s">
        <v>155</v>
      </c>
      <c r="B32" s="72" t="s">
        <v>32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1845</v>
      </c>
      <c r="C34" s="66" t="s">
        <v>32</v>
      </c>
    </row>
    <row r="35" spans="1:6">
      <c r="A35" s="36" t="s">
        <v>157</v>
      </c>
      <c r="B35" s="72">
        <v>11</v>
      </c>
      <c r="C35" s="66">
        <v>44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117</v>
      </c>
      <c r="C37" s="66" t="s">
        <v>32</v>
      </c>
    </row>
    <row r="38" spans="1:6" ht="28">
      <c r="A38" s="37" t="s">
        <v>36</v>
      </c>
      <c r="B38" s="76" t="s">
        <v>146</v>
      </c>
      <c r="C38" s="67" t="s">
        <v>32</v>
      </c>
    </row>
    <row r="39" spans="1:6" s="111" customFormat="1" ht="15" thickBot="1">
      <c r="A39" s="112"/>
      <c r="B39" s="123"/>
      <c r="D39" s="122"/>
      <c r="E39" s="130" t="s">
        <v>187</v>
      </c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1466</v>
      </c>
      <c r="C41" s="112">
        <v>292</v>
      </c>
      <c r="D41" s="112">
        <v>292</v>
      </c>
      <c r="E41" s="112">
        <v>441</v>
      </c>
      <c r="F41" s="115">
        <v>441</v>
      </c>
    </row>
    <row r="42" spans="1:6" s="111" customFormat="1">
      <c r="A42" s="114" t="s">
        <v>182</v>
      </c>
      <c r="B42" s="112">
        <f>SUM(C42:F42)</f>
        <v>326</v>
      </c>
      <c r="C42" s="112">
        <v>56</v>
      </c>
      <c r="D42" s="112">
        <v>68</v>
      </c>
      <c r="E42" s="112">
        <v>99</v>
      </c>
      <c r="F42" s="115">
        <v>103</v>
      </c>
    </row>
    <row r="43" spans="1:6" s="111" customFormat="1" ht="15" thickBot="1">
      <c r="A43" s="116" t="s">
        <v>183</v>
      </c>
      <c r="B43" s="117">
        <f>SUM(C43:F43)</f>
        <v>67</v>
      </c>
      <c r="C43" s="117">
        <v>0</v>
      </c>
      <c r="D43" s="117">
        <v>21</v>
      </c>
      <c r="E43" s="117">
        <v>46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77">
        <v>40778</v>
      </c>
    </row>
    <row r="49" spans="1:2">
      <c r="A49" s="1" t="s">
        <v>43</v>
      </c>
      <c r="B49" s="58" t="s">
        <v>61</v>
      </c>
    </row>
    <row r="50" spans="1:2">
      <c r="A50" s="1" t="s">
        <v>44</v>
      </c>
      <c r="B50" t="s">
        <v>169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53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480</v>
      </c>
      <c r="I6" s="38">
        <v>422</v>
      </c>
      <c r="J6" s="44">
        <f>H6-I6</f>
        <v>58</v>
      </c>
    </row>
    <row r="7" spans="1:10">
      <c r="A7" s="32" t="s">
        <v>9</v>
      </c>
      <c r="B7" s="101"/>
      <c r="C7" s="101"/>
      <c r="D7" s="62">
        <f>B7-C7</f>
        <v>0</v>
      </c>
      <c r="H7" s="47">
        <v>0</v>
      </c>
      <c r="I7" s="40">
        <v>0</v>
      </c>
      <c r="J7" s="41">
        <f>H7-I7</f>
        <v>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62</v>
      </c>
    </row>
    <row r="11" spans="1:10">
      <c r="A11" s="36" t="s">
        <v>13</v>
      </c>
      <c r="B11" s="66">
        <v>94087</v>
      </c>
    </row>
    <row r="12" spans="1:10">
      <c r="A12" s="36" t="s">
        <v>14</v>
      </c>
      <c r="B12" s="66">
        <v>4</v>
      </c>
    </row>
    <row r="13" spans="1:10">
      <c r="A13" s="36" t="s">
        <v>159</v>
      </c>
      <c r="B13" s="66">
        <v>1785</v>
      </c>
    </row>
    <row r="14" spans="1:10">
      <c r="A14" s="36" t="s">
        <v>160</v>
      </c>
      <c r="B14" s="66">
        <v>14280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118</v>
      </c>
    </row>
    <row r="19" spans="1:3">
      <c r="A19" s="36" t="s">
        <v>18</v>
      </c>
      <c r="B19" s="66" t="s">
        <v>48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0.78</v>
      </c>
      <c r="C23" s="66">
        <v>0.95</v>
      </c>
    </row>
    <row r="24" spans="1:3">
      <c r="A24" s="36" t="s">
        <v>26</v>
      </c>
      <c r="B24" s="72">
        <v>13</v>
      </c>
      <c r="C24" s="66">
        <v>13</v>
      </c>
    </row>
    <row r="25" spans="1:3">
      <c r="A25" s="36" t="s">
        <v>27</v>
      </c>
      <c r="B25" s="72" t="s">
        <v>47</v>
      </c>
      <c r="C25" s="66">
        <v>8</v>
      </c>
    </row>
    <row r="26" spans="1:3">
      <c r="A26" s="36" t="s">
        <v>192</v>
      </c>
      <c r="B26" s="72" t="s">
        <v>63</v>
      </c>
      <c r="C26" s="66">
        <v>210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3000</v>
      </c>
      <c r="C30" s="66">
        <v>1834</v>
      </c>
    </row>
    <row r="31" spans="1:3">
      <c r="A31" s="36" t="s">
        <v>154</v>
      </c>
      <c r="B31" s="72">
        <v>0</v>
      </c>
      <c r="C31" s="66" t="s">
        <v>32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157">
        <v>1785</v>
      </c>
      <c r="C34" s="66" t="s">
        <v>32</v>
      </c>
    </row>
    <row r="35" spans="1:6">
      <c r="A35" s="36" t="s">
        <v>157</v>
      </c>
      <c r="B35" s="72">
        <v>11</v>
      </c>
      <c r="C35" s="66">
        <v>38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126</v>
      </c>
      <c r="C37" s="66" t="s">
        <v>32</v>
      </c>
    </row>
    <row r="38" spans="1:6">
      <c r="A38" s="37" t="s">
        <v>36</v>
      </c>
      <c r="B38" s="74" t="s">
        <v>138</v>
      </c>
      <c r="C38" s="67" t="s">
        <v>32</v>
      </c>
    </row>
    <row r="39" spans="1:6" s="111" customFormat="1" ht="15" thickBot="1">
      <c r="A39" s="112"/>
      <c r="B39" s="119"/>
      <c r="C39" s="130" t="s">
        <v>187</v>
      </c>
      <c r="D39" s="122"/>
    </row>
    <row r="40" spans="1:6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6" s="111" customFormat="1">
      <c r="A41" s="114" t="s">
        <v>181</v>
      </c>
      <c r="B41" s="112">
        <f>SUM(C41:F41)</f>
        <v>1376</v>
      </c>
      <c r="C41" s="112">
        <v>280</v>
      </c>
      <c r="D41" s="112">
        <v>280</v>
      </c>
      <c r="E41" s="112">
        <v>408</v>
      </c>
      <c r="F41" s="115">
        <v>408</v>
      </c>
    </row>
    <row r="42" spans="1:6" s="111" customFormat="1">
      <c r="A42" s="114" t="s">
        <v>182</v>
      </c>
      <c r="B42" s="112">
        <f>SUM(C42:F42)</f>
        <v>300</v>
      </c>
      <c r="C42" s="112">
        <v>48</v>
      </c>
      <c r="D42" s="112">
        <v>108</v>
      </c>
      <c r="E42" s="112">
        <v>126</v>
      </c>
      <c r="F42" s="115">
        <v>18</v>
      </c>
    </row>
    <row r="43" spans="1:6" s="111" customFormat="1" ht="15" thickBot="1">
      <c r="A43" s="116" t="s">
        <v>183</v>
      </c>
      <c r="B43" s="117">
        <f>SUM(C43:F43)</f>
        <v>36</v>
      </c>
      <c r="C43" s="117">
        <v>0</v>
      </c>
      <c r="D43" s="117">
        <v>0</v>
      </c>
      <c r="E43" s="117">
        <v>0</v>
      </c>
      <c r="F43" s="118">
        <v>36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216" t="s">
        <v>64</v>
      </c>
    </row>
    <row r="49" spans="1:2">
      <c r="A49" s="1" t="s">
        <v>43</v>
      </c>
      <c r="B49" s="217">
        <v>40795</v>
      </c>
    </row>
    <row r="50" spans="1:2">
      <c r="A50" s="1" t="s">
        <v>44</v>
      </c>
      <c r="B50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5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65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570</v>
      </c>
      <c r="I6" s="38">
        <v>484</v>
      </c>
      <c r="J6" s="44">
        <f>H6-I6</f>
        <v>86</v>
      </c>
    </row>
    <row r="7" spans="1:10">
      <c r="A7" s="32" t="s">
        <v>9</v>
      </c>
      <c r="B7" s="101"/>
      <c r="C7" s="101"/>
      <c r="D7" s="62">
        <f>B7-C7</f>
        <v>0</v>
      </c>
      <c r="H7" s="37">
        <v>3711</v>
      </c>
      <c r="I7" s="98">
        <v>3380</v>
      </c>
      <c r="J7" s="42">
        <f>H7-I7</f>
        <v>331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66</v>
      </c>
    </row>
    <row r="11" spans="1:10">
      <c r="A11" s="36" t="s">
        <v>13</v>
      </c>
      <c r="B11" s="66">
        <v>94903</v>
      </c>
    </row>
    <row r="12" spans="1:10">
      <c r="A12" s="36" t="s">
        <v>14</v>
      </c>
      <c r="B12" s="66">
        <v>2</v>
      </c>
    </row>
    <row r="13" spans="1:10">
      <c r="A13" s="36" t="s">
        <v>159</v>
      </c>
      <c r="B13" s="66">
        <v>1785</v>
      </c>
    </row>
    <row r="14" spans="1:10">
      <c r="A14" s="36" t="s">
        <v>160</v>
      </c>
      <c r="B14" s="66">
        <v>14280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8">
      <c r="A17" s="36" t="s">
        <v>16</v>
      </c>
      <c r="B17" s="66">
        <v>4</v>
      </c>
    </row>
    <row r="18" spans="1:8">
      <c r="A18" s="36" t="s">
        <v>17</v>
      </c>
      <c r="B18" s="66" t="s">
        <v>118</v>
      </c>
    </row>
    <row r="19" spans="1:8">
      <c r="A19" s="36" t="s">
        <v>18</v>
      </c>
      <c r="B19" s="66" t="s">
        <v>48</v>
      </c>
    </row>
    <row r="20" spans="1:8">
      <c r="A20" s="37" t="s">
        <v>19</v>
      </c>
      <c r="B20" s="67" t="s">
        <v>163</v>
      </c>
    </row>
    <row r="22" spans="1:8">
      <c r="A22" s="34" t="s">
        <v>24</v>
      </c>
      <c r="B22" s="68" t="s">
        <v>29</v>
      </c>
      <c r="C22" s="69" t="s">
        <v>30</v>
      </c>
    </row>
    <row r="23" spans="1:8">
      <c r="A23" s="36" t="s">
        <v>25</v>
      </c>
      <c r="B23" s="72">
        <v>0.8</v>
      </c>
      <c r="C23" s="66">
        <v>0.96</v>
      </c>
    </row>
    <row r="24" spans="1:8">
      <c r="A24" s="36" t="s">
        <v>26</v>
      </c>
      <c r="B24" s="72">
        <v>9.6999999999999993</v>
      </c>
      <c r="C24" s="66">
        <v>9.6999999999999993</v>
      </c>
    </row>
    <row r="25" spans="1:8">
      <c r="A25" s="36" t="s">
        <v>27</v>
      </c>
      <c r="B25" s="72" t="s">
        <v>47</v>
      </c>
      <c r="C25" s="66" t="s">
        <v>65</v>
      </c>
    </row>
    <row r="26" spans="1:8">
      <c r="A26" s="36" t="s">
        <v>192</v>
      </c>
      <c r="B26" s="58" t="s">
        <v>145</v>
      </c>
      <c r="C26" s="66" t="s">
        <v>67</v>
      </c>
      <c r="D26" s="258" t="s">
        <v>144</v>
      </c>
      <c r="E26" s="259"/>
      <c r="F26" s="259"/>
      <c r="G26" s="259"/>
      <c r="H26" s="259"/>
    </row>
    <row r="27" spans="1:8">
      <c r="A27" s="37" t="s">
        <v>28</v>
      </c>
      <c r="B27" s="74" t="s">
        <v>174</v>
      </c>
      <c r="C27" s="67" t="s">
        <v>32</v>
      </c>
    </row>
    <row r="29" spans="1:8">
      <c r="A29" s="34" t="s">
        <v>33</v>
      </c>
      <c r="B29" s="68" t="s">
        <v>29</v>
      </c>
      <c r="C29" s="69" t="s">
        <v>30</v>
      </c>
    </row>
    <row r="30" spans="1:8">
      <c r="A30" s="36" t="s">
        <v>34</v>
      </c>
      <c r="B30" s="72">
        <v>2805</v>
      </c>
      <c r="C30" s="66" t="s">
        <v>68</v>
      </c>
    </row>
    <row r="31" spans="1:8">
      <c r="A31" s="36" t="s">
        <v>154</v>
      </c>
      <c r="B31" s="72">
        <v>0</v>
      </c>
      <c r="C31" s="66" t="s">
        <v>32</v>
      </c>
    </row>
    <row r="32" spans="1:8">
      <c r="A32" s="36" t="s">
        <v>155</v>
      </c>
      <c r="B32" s="72" t="s">
        <v>136</v>
      </c>
      <c r="C32" s="66" t="s">
        <v>32</v>
      </c>
    </row>
    <row r="33" spans="1:7">
      <c r="A33" s="36" t="s">
        <v>153</v>
      </c>
      <c r="B33" s="72" t="s">
        <v>137</v>
      </c>
      <c r="C33" s="66" t="s">
        <v>32</v>
      </c>
    </row>
    <row r="34" spans="1:7">
      <c r="A34" s="36" t="s">
        <v>158</v>
      </c>
      <c r="B34" s="72">
        <v>1785</v>
      </c>
      <c r="C34" s="66" t="s">
        <v>32</v>
      </c>
    </row>
    <row r="35" spans="1:7">
      <c r="A35" s="36" t="s">
        <v>157</v>
      </c>
      <c r="B35" s="72">
        <v>11</v>
      </c>
      <c r="C35" s="66">
        <v>38</v>
      </c>
    </row>
    <row r="36" spans="1:7">
      <c r="A36" s="36" t="s">
        <v>35</v>
      </c>
      <c r="B36" s="72" t="s">
        <v>37</v>
      </c>
      <c r="C36" s="66" t="s">
        <v>32</v>
      </c>
    </row>
    <row r="37" spans="1:7">
      <c r="A37" s="36" t="s">
        <v>156</v>
      </c>
      <c r="B37" s="72" t="s">
        <v>148</v>
      </c>
      <c r="C37" s="66" t="s">
        <v>32</v>
      </c>
    </row>
    <row r="38" spans="1:7">
      <c r="A38" s="37" t="s">
        <v>36</v>
      </c>
      <c r="B38" s="74" t="s">
        <v>138</v>
      </c>
      <c r="C38" s="67" t="s">
        <v>32</v>
      </c>
    </row>
    <row r="39" spans="1:7" s="111" customFormat="1" ht="15" thickBot="1">
      <c r="A39" s="112"/>
      <c r="B39" s="119"/>
      <c r="C39" s="130" t="s">
        <v>187</v>
      </c>
      <c r="D39" s="122"/>
    </row>
    <row r="40" spans="1:7" s="111" customFormat="1">
      <c r="A40" s="113" t="s">
        <v>177</v>
      </c>
      <c r="B40" s="120" t="s">
        <v>178</v>
      </c>
      <c r="C40" s="120" t="s">
        <v>118</v>
      </c>
      <c r="D40" s="120" t="s">
        <v>123</v>
      </c>
      <c r="E40" s="120" t="s">
        <v>127</v>
      </c>
      <c r="F40" s="121" t="s">
        <v>119</v>
      </c>
    </row>
    <row r="41" spans="1:7" s="111" customFormat="1">
      <c r="A41" s="114" t="s">
        <v>181</v>
      </c>
      <c r="B41" s="112">
        <f>SUM(C41:F41)</f>
        <v>1568</v>
      </c>
      <c r="C41" s="112">
        <v>392</v>
      </c>
      <c r="D41" s="112">
        <v>392</v>
      </c>
      <c r="E41" s="112">
        <v>392</v>
      </c>
      <c r="F41" s="115">
        <v>392</v>
      </c>
    </row>
    <row r="42" spans="1:7" s="111" customFormat="1">
      <c r="A42" s="114" t="s">
        <v>182</v>
      </c>
      <c r="B42" s="112">
        <f>SUM(C42:F42)</f>
        <v>141</v>
      </c>
      <c r="C42" s="112">
        <v>42</v>
      </c>
      <c r="D42" s="112">
        <v>42</v>
      </c>
      <c r="E42" s="112">
        <v>39</v>
      </c>
      <c r="F42" s="115">
        <v>18</v>
      </c>
    </row>
    <row r="43" spans="1:7" s="111" customFormat="1" ht="15" thickBot="1">
      <c r="A43" s="116" t="s">
        <v>183</v>
      </c>
      <c r="B43" s="117">
        <f>SUM(C43:F43)</f>
        <v>0</v>
      </c>
      <c r="C43" s="117">
        <v>0</v>
      </c>
      <c r="D43" s="117">
        <v>0</v>
      </c>
      <c r="E43" s="117">
        <v>0</v>
      </c>
      <c r="F43" s="118">
        <v>0</v>
      </c>
      <c r="G43" s="111" t="s">
        <v>186</v>
      </c>
    </row>
    <row r="45" spans="1:7">
      <c r="A45" s="34" t="s">
        <v>41</v>
      </c>
      <c r="B45" s="75"/>
      <c r="C45" s="64"/>
    </row>
    <row r="46" spans="1:7">
      <c r="A46" s="37" t="s">
        <v>32</v>
      </c>
      <c r="B46" s="74"/>
      <c r="C46" s="67"/>
    </row>
    <row r="48" spans="1:7">
      <c r="A48" s="1" t="s">
        <v>42</v>
      </c>
      <c r="B48" s="58" t="s">
        <v>69</v>
      </c>
    </row>
    <row r="49" spans="1:2">
      <c r="A49" s="1" t="s">
        <v>43</v>
      </c>
      <c r="B49" s="58" t="s">
        <v>70</v>
      </c>
    </row>
    <row r="50" spans="1:2">
      <c r="A50" s="1" t="s">
        <v>44</v>
      </c>
      <c r="B50" t="s">
        <v>135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10" sqref="A1:XFD1048576"/>
    </sheetView>
  </sheetViews>
  <sheetFormatPr baseColWidth="10" defaultColWidth="22" defaultRowHeight="14" x14ac:dyDescent="0"/>
  <cols>
    <col min="1" max="1" width="22" style="147"/>
    <col min="2" max="4" width="22" style="151"/>
    <col min="5" max="16384" width="22" style="147"/>
  </cols>
  <sheetData>
    <row r="1" spans="1:10">
      <c r="A1" s="1" t="s">
        <v>129</v>
      </c>
    </row>
    <row r="2" spans="1:10">
      <c r="A2" s="28" t="s">
        <v>0</v>
      </c>
      <c r="B2" s="59" t="s">
        <v>264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4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733</v>
      </c>
      <c r="I6" s="38">
        <v>514</v>
      </c>
      <c r="J6" s="44">
        <v>218.40029999999999</v>
      </c>
    </row>
    <row r="7" spans="1:10">
      <c r="A7" s="32" t="s">
        <v>9</v>
      </c>
      <c r="B7" s="101"/>
      <c r="C7" s="101"/>
      <c r="D7" s="62">
        <f>B7-C7</f>
        <v>0</v>
      </c>
      <c r="H7" s="54">
        <v>16791</v>
      </c>
      <c r="I7" s="136">
        <v>13801</v>
      </c>
      <c r="J7" s="42">
        <v>2989.9110000000001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148" t="s">
        <v>12</v>
      </c>
      <c r="B10" s="65">
        <v>1980</v>
      </c>
    </row>
    <row r="11" spans="1:10">
      <c r="A11" s="148" t="s">
        <v>13</v>
      </c>
      <c r="B11" s="152">
        <v>94597</v>
      </c>
    </row>
    <row r="12" spans="1:10">
      <c r="A12" s="148" t="s">
        <v>14</v>
      </c>
      <c r="B12" s="152">
        <v>12</v>
      </c>
    </row>
    <row r="13" spans="1:10">
      <c r="A13" s="148" t="s">
        <v>159</v>
      </c>
      <c r="B13" s="152">
        <v>1877</v>
      </c>
    </row>
    <row r="14" spans="1:10">
      <c r="A14" s="148" t="s">
        <v>160</v>
      </c>
      <c r="B14" s="152">
        <v>15016</v>
      </c>
    </row>
    <row r="15" spans="1:10">
      <c r="A15" s="148" t="s">
        <v>15</v>
      </c>
      <c r="B15" s="152">
        <v>1</v>
      </c>
    </row>
    <row r="16" spans="1:10">
      <c r="A16" s="148" t="s">
        <v>161</v>
      </c>
      <c r="B16" s="152">
        <v>8</v>
      </c>
    </row>
    <row r="17" spans="1:4">
      <c r="A17" s="148" t="s">
        <v>16</v>
      </c>
      <c r="B17" s="152">
        <v>3</v>
      </c>
    </row>
    <row r="18" spans="1:4">
      <c r="A18" s="148" t="s">
        <v>17</v>
      </c>
      <c r="B18" s="152" t="s">
        <v>180</v>
      </c>
    </row>
    <row r="19" spans="1:4">
      <c r="A19" s="148" t="s">
        <v>18</v>
      </c>
      <c r="B19" s="152" t="s">
        <v>48</v>
      </c>
    </row>
    <row r="20" spans="1:4">
      <c r="A20" s="149" t="s">
        <v>19</v>
      </c>
      <c r="B20" s="67" t="s">
        <v>48</v>
      </c>
    </row>
    <row r="22" spans="1:4">
      <c r="A22" s="34" t="s">
        <v>24</v>
      </c>
      <c r="B22" s="68" t="s">
        <v>29</v>
      </c>
      <c r="C22" s="69" t="s">
        <v>30</v>
      </c>
    </row>
    <row r="23" spans="1:4">
      <c r="A23" s="148" t="s">
        <v>25</v>
      </c>
      <c r="B23" s="163">
        <v>0.8</v>
      </c>
      <c r="C23" s="152" t="s">
        <v>32</v>
      </c>
    </row>
    <row r="24" spans="1:4">
      <c r="A24" s="148" t="s">
        <v>26</v>
      </c>
      <c r="B24" s="163">
        <v>10</v>
      </c>
      <c r="C24" s="65" t="s">
        <v>32</v>
      </c>
    </row>
    <row r="25" spans="1:4">
      <c r="A25" s="148" t="s">
        <v>27</v>
      </c>
      <c r="B25" s="163">
        <v>2</v>
      </c>
      <c r="C25" s="65">
        <v>4</v>
      </c>
    </row>
    <row r="26" spans="1:4">
      <c r="A26" s="148" t="s">
        <v>192</v>
      </c>
      <c r="B26" s="163">
        <v>960</v>
      </c>
      <c r="C26" s="65">
        <v>151</v>
      </c>
      <c r="D26" s="100"/>
    </row>
    <row r="27" spans="1:4">
      <c r="A27" s="149" t="s">
        <v>28</v>
      </c>
      <c r="B27" s="74" t="s">
        <v>174</v>
      </c>
      <c r="C27" s="159" t="s">
        <v>219</v>
      </c>
      <c r="D27" s="151" t="s">
        <v>269</v>
      </c>
    </row>
    <row r="29" spans="1:4">
      <c r="A29" s="34" t="s">
        <v>33</v>
      </c>
      <c r="B29" s="68" t="s">
        <v>29</v>
      </c>
      <c r="C29" s="69" t="s">
        <v>30</v>
      </c>
    </row>
    <row r="30" spans="1:4">
      <c r="A30" s="148" t="s">
        <v>34</v>
      </c>
      <c r="B30" s="163">
        <v>4483</v>
      </c>
      <c r="C30" s="65">
        <v>3135</v>
      </c>
    </row>
    <row r="31" spans="1:4">
      <c r="A31" s="148" t="s">
        <v>154</v>
      </c>
      <c r="B31" s="155">
        <v>0</v>
      </c>
      <c r="C31" s="152" t="s">
        <v>32</v>
      </c>
    </row>
    <row r="32" spans="1:4">
      <c r="A32" s="148" t="s">
        <v>155</v>
      </c>
      <c r="B32" s="163" t="s">
        <v>136</v>
      </c>
      <c r="C32" s="152" t="s">
        <v>32</v>
      </c>
    </row>
    <row r="33" spans="1:6">
      <c r="A33" s="148" t="s">
        <v>153</v>
      </c>
      <c r="B33" s="163" t="s">
        <v>137</v>
      </c>
      <c r="C33" s="152" t="s">
        <v>32</v>
      </c>
    </row>
    <row r="34" spans="1:6">
      <c r="A34" s="148" t="s">
        <v>158</v>
      </c>
      <c r="B34" s="163">
        <v>1877</v>
      </c>
      <c r="C34" s="152" t="s">
        <v>32</v>
      </c>
    </row>
    <row r="35" spans="1:6">
      <c r="A35" s="148" t="s">
        <v>157</v>
      </c>
      <c r="B35" s="163" t="s">
        <v>218</v>
      </c>
      <c r="C35" s="152" t="s">
        <v>80</v>
      </c>
    </row>
    <row r="36" spans="1:6">
      <c r="A36" s="148" t="s">
        <v>35</v>
      </c>
      <c r="B36" s="163" t="s">
        <v>141</v>
      </c>
      <c r="C36" s="152" t="s">
        <v>32</v>
      </c>
    </row>
    <row r="37" spans="1:6">
      <c r="A37" s="148" t="s">
        <v>156</v>
      </c>
      <c r="B37" s="163" t="s">
        <v>117</v>
      </c>
      <c r="C37" s="152" t="s">
        <v>32</v>
      </c>
    </row>
    <row r="38" spans="1:6" ht="28">
      <c r="A38" s="149" t="s">
        <v>36</v>
      </c>
      <c r="B38" s="76" t="s">
        <v>217</v>
      </c>
      <c r="C38" s="67" t="s">
        <v>32</v>
      </c>
    </row>
    <row r="39" spans="1:6" ht="15" thickBot="1">
      <c r="A39" s="146"/>
      <c r="B39" s="163"/>
      <c r="C39" s="151" t="s">
        <v>187</v>
      </c>
      <c r="E39" s="151"/>
    </row>
    <row r="40" spans="1:6">
      <c r="A40" s="113" t="s">
        <v>216</v>
      </c>
      <c r="B40" s="120" t="s">
        <v>178</v>
      </c>
      <c r="C40" s="120" t="s">
        <v>180</v>
      </c>
      <c r="D40" s="120" t="s">
        <v>22</v>
      </c>
      <c r="E40" s="120" t="s">
        <v>149</v>
      </c>
      <c r="F40" s="121" t="s">
        <v>179</v>
      </c>
    </row>
    <row r="41" spans="1:6">
      <c r="A41" s="114" t="s">
        <v>181</v>
      </c>
      <c r="B41" s="146">
        <f>SUM(C41:F41)</f>
        <v>1242</v>
      </c>
      <c r="C41" s="146">
        <v>225</v>
      </c>
      <c r="D41" s="146">
        <v>292</v>
      </c>
      <c r="E41" s="146">
        <v>418</v>
      </c>
      <c r="F41" s="115">
        <v>307</v>
      </c>
    </row>
    <row r="42" spans="1:6">
      <c r="A42" s="114" t="s">
        <v>182</v>
      </c>
      <c r="B42" s="146">
        <f>SUM(C42:F42)</f>
        <v>275.5</v>
      </c>
      <c r="C42" s="146">
        <v>94</v>
      </c>
      <c r="D42" s="146">
        <v>9</v>
      </c>
      <c r="E42" s="146">
        <v>154.5</v>
      </c>
      <c r="F42" s="115">
        <v>18</v>
      </c>
    </row>
    <row r="43" spans="1:6" ht="15" thickBot="1">
      <c r="A43" s="116" t="s">
        <v>183</v>
      </c>
      <c r="B43" s="117">
        <f>SUM(C43:F43)</f>
        <v>53</v>
      </c>
      <c r="C43" s="117">
        <v>53</v>
      </c>
      <c r="D43" s="117">
        <v>0</v>
      </c>
      <c r="E43" s="117">
        <v>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149" t="s">
        <v>32</v>
      </c>
      <c r="B46" s="74"/>
      <c r="C46" s="67"/>
    </row>
    <row r="48" spans="1:6">
      <c r="A48" s="1" t="s">
        <v>42</v>
      </c>
      <c r="B48" s="217">
        <v>40757</v>
      </c>
    </row>
    <row r="49" spans="1:2">
      <c r="A49" s="1" t="s">
        <v>43</v>
      </c>
      <c r="B49" s="217">
        <v>40830</v>
      </c>
    </row>
    <row r="50" spans="1:2">
      <c r="A50" s="1" t="s">
        <v>44</v>
      </c>
      <c r="B50" s="213" t="s">
        <v>168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7" workbookViewId="0">
      <selection activeCell="C10" sqref="A1:XFD1048576"/>
    </sheetView>
  </sheetViews>
  <sheetFormatPr baseColWidth="10" defaultColWidth="22" defaultRowHeight="14" x14ac:dyDescent="0"/>
  <cols>
    <col min="2" max="4" width="22" style="58"/>
  </cols>
  <sheetData>
    <row r="1" spans="1:10">
      <c r="A1" s="1" t="s">
        <v>129</v>
      </c>
    </row>
    <row r="2" spans="1:10">
      <c r="A2" s="28" t="s">
        <v>0</v>
      </c>
      <c r="B2" s="59" t="s">
        <v>20</v>
      </c>
    </row>
    <row r="4" spans="1:10">
      <c r="A4" s="29" t="s">
        <v>1</v>
      </c>
      <c r="B4" s="60" t="s">
        <v>3</v>
      </c>
      <c r="H4" s="28" t="s">
        <v>10</v>
      </c>
      <c r="I4" s="30"/>
      <c r="J4" s="31"/>
    </row>
    <row r="5" spans="1:10">
      <c r="A5" s="32" t="s">
        <v>2</v>
      </c>
      <c r="B5" s="61" t="s">
        <v>4</v>
      </c>
      <c r="C5" s="61" t="s">
        <v>5</v>
      </c>
      <c r="D5" s="61" t="s">
        <v>6</v>
      </c>
      <c r="H5" s="33" t="s">
        <v>4</v>
      </c>
      <c r="I5" s="33" t="s">
        <v>5</v>
      </c>
      <c r="J5" s="33" t="s">
        <v>6</v>
      </c>
    </row>
    <row r="6" spans="1:10">
      <c r="A6" s="32" t="s">
        <v>8</v>
      </c>
      <c r="B6" s="101"/>
      <c r="C6" s="101"/>
      <c r="D6" s="62">
        <f>B6-C6</f>
        <v>0</v>
      </c>
      <c r="H6" s="39">
        <v>719</v>
      </c>
      <c r="I6" s="38">
        <v>600</v>
      </c>
      <c r="J6" s="44">
        <f>H6-I6</f>
        <v>119</v>
      </c>
    </row>
    <row r="7" spans="1:10">
      <c r="A7" s="32" t="s">
        <v>9</v>
      </c>
      <c r="B7" s="101"/>
      <c r="C7" s="101"/>
      <c r="D7" s="62">
        <f>B7-C7</f>
        <v>0</v>
      </c>
      <c r="H7" s="37">
        <v>9650</v>
      </c>
      <c r="I7" s="98">
        <v>8390</v>
      </c>
      <c r="J7" s="42">
        <f>H7-I7</f>
        <v>1260</v>
      </c>
    </row>
    <row r="8" spans="1:10">
      <c r="A8" s="55"/>
      <c r="B8" s="63"/>
    </row>
    <row r="9" spans="1:10">
      <c r="A9" s="34" t="s">
        <v>11</v>
      </c>
      <c r="B9" s="64"/>
    </row>
    <row r="10" spans="1:10">
      <c r="A10" s="36" t="s">
        <v>12</v>
      </c>
      <c r="B10" s="66" t="s">
        <v>71</v>
      </c>
    </row>
    <row r="11" spans="1:10">
      <c r="A11" s="36" t="s">
        <v>13</v>
      </c>
      <c r="B11" s="66">
        <v>95120</v>
      </c>
    </row>
    <row r="12" spans="1:10">
      <c r="A12" s="36" t="s">
        <v>14</v>
      </c>
      <c r="B12" s="66">
        <v>4</v>
      </c>
    </row>
    <row r="13" spans="1:10">
      <c r="A13" s="36" t="s">
        <v>159</v>
      </c>
      <c r="B13" s="66">
        <v>1797</v>
      </c>
    </row>
    <row r="14" spans="1:10">
      <c r="A14" s="36" t="s">
        <v>160</v>
      </c>
      <c r="B14" s="66">
        <v>14376</v>
      </c>
    </row>
    <row r="15" spans="1:10">
      <c r="A15" s="36" t="s">
        <v>15</v>
      </c>
      <c r="B15" s="66">
        <v>1</v>
      </c>
    </row>
    <row r="16" spans="1:10">
      <c r="A16" s="36" t="s">
        <v>161</v>
      </c>
      <c r="B16" s="66">
        <v>8</v>
      </c>
    </row>
    <row r="17" spans="1:3">
      <c r="A17" s="36" t="s">
        <v>16</v>
      </c>
      <c r="B17" s="66">
        <v>3</v>
      </c>
    </row>
    <row r="18" spans="1:3">
      <c r="A18" s="36" t="s">
        <v>17</v>
      </c>
      <c r="B18" s="66" t="s">
        <v>150</v>
      </c>
    </row>
    <row r="19" spans="1:3">
      <c r="A19" s="36" t="s">
        <v>18</v>
      </c>
      <c r="B19" s="66" t="s">
        <v>124</v>
      </c>
    </row>
    <row r="20" spans="1:3">
      <c r="A20" s="37" t="s">
        <v>19</v>
      </c>
      <c r="B20" s="67" t="s">
        <v>124</v>
      </c>
    </row>
    <row r="22" spans="1:3">
      <c r="A22" s="34" t="s">
        <v>24</v>
      </c>
      <c r="B22" s="68" t="s">
        <v>29</v>
      </c>
      <c r="C22" s="69" t="s">
        <v>30</v>
      </c>
    </row>
    <row r="23" spans="1:3">
      <c r="A23" s="36" t="s">
        <v>25</v>
      </c>
      <c r="B23" s="72">
        <v>0.9</v>
      </c>
      <c r="C23" s="66">
        <v>0.9</v>
      </c>
    </row>
    <row r="24" spans="1:3">
      <c r="A24" s="36" t="s">
        <v>26</v>
      </c>
      <c r="B24" s="72">
        <v>13</v>
      </c>
      <c r="C24" s="66">
        <v>13</v>
      </c>
    </row>
    <row r="25" spans="1:3">
      <c r="A25" s="36" t="s">
        <v>27</v>
      </c>
      <c r="B25" s="72" t="s">
        <v>47</v>
      </c>
      <c r="C25" s="66" t="s">
        <v>65</v>
      </c>
    </row>
    <row r="26" spans="1:3">
      <c r="A26" s="36" t="s">
        <v>192</v>
      </c>
      <c r="B26" s="72" t="s">
        <v>72</v>
      </c>
      <c r="C26" s="66" t="s">
        <v>73</v>
      </c>
    </row>
    <row r="27" spans="1:3">
      <c r="A27" s="37" t="s">
        <v>28</v>
      </c>
      <c r="B27" s="74" t="s">
        <v>174</v>
      </c>
      <c r="C27" s="67" t="s">
        <v>32</v>
      </c>
    </row>
    <row r="29" spans="1:3">
      <c r="A29" s="34" t="s">
        <v>33</v>
      </c>
      <c r="B29" s="68" t="s">
        <v>29</v>
      </c>
      <c r="C29" s="69" t="s">
        <v>30</v>
      </c>
    </row>
    <row r="30" spans="1:3">
      <c r="A30" s="36" t="s">
        <v>34</v>
      </c>
      <c r="B30" s="72">
        <v>4577</v>
      </c>
      <c r="C30" s="66" t="s">
        <v>74</v>
      </c>
    </row>
    <row r="31" spans="1:3">
      <c r="A31" s="36" t="s">
        <v>154</v>
      </c>
      <c r="B31" s="72">
        <v>0</v>
      </c>
      <c r="C31" s="66">
        <v>19</v>
      </c>
    </row>
    <row r="32" spans="1:3">
      <c r="A32" s="36" t="s">
        <v>155</v>
      </c>
      <c r="B32" s="72" t="s">
        <v>136</v>
      </c>
      <c r="C32" s="66" t="s">
        <v>32</v>
      </c>
    </row>
    <row r="33" spans="1:6">
      <c r="A33" s="36" t="s">
        <v>153</v>
      </c>
      <c r="B33" s="72" t="s">
        <v>137</v>
      </c>
      <c r="C33" s="66" t="s">
        <v>32</v>
      </c>
    </row>
    <row r="34" spans="1:6">
      <c r="A34" s="36" t="s">
        <v>158</v>
      </c>
      <c r="B34" s="72">
        <v>1797</v>
      </c>
      <c r="C34" s="66" t="s">
        <v>32</v>
      </c>
    </row>
    <row r="35" spans="1:6" ht="28">
      <c r="A35" s="36" t="s">
        <v>157</v>
      </c>
      <c r="B35" s="79" t="s">
        <v>151</v>
      </c>
      <c r="C35" s="66" t="s">
        <v>32</v>
      </c>
    </row>
    <row r="36" spans="1:6">
      <c r="A36" s="36" t="s">
        <v>35</v>
      </c>
      <c r="B36" s="72" t="s">
        <v>37</v>
      </c>
      <c r="C36" s="66" t="s">
        <v>32</v>
      </c>
    </row>
    <row r="37" spans="1:6">
      <c r="A37" s="36" t="s">
        <v>156</v>
      </c>
      <c r="B37" s="72" t="s">
        <v>117</v>
      </c>
      <c r="C37" s="66" t="s">
        <v>32</v>
      </c>
    </row>
    <row r="38" spans="1:6">
      <c r="A38" s="37" t="s">
        <v>36</v>
      </c>
      <c r="B38" s="74" t="s">
        <v>152</v>
      </c>
      <c r="C38" s="67" t="s">
        <v>32</v>
      </c>
    </row>
    <row r="39" spans="1:6" s="111" customFormat="1" ht="15" thickBot="1">
      <c r="A39" s="112"/>
      <c r="B39" s="119"/>
      <c r="C39" s="130" t="s">
        <v>187</v>
      </c>
      <c r="D39" s="122"/>
    </row>
    <row r="40" spans="1:6" s="111" customFormat="1">
      <c r="A40" s="113" t="s">
        <v>177</v>
      </c>
      <c r="B40" s="120" t="s">
        <v>178</v>
      </c>
      <c r="C40" s="120" t="s">
        <v>179</v>
      </c>
      <c r="D40" s="120" t="s">
        <v>180</v>
      </c>
      <c r="E40" s="120" t="s">
        <v>22</v>
      </c>
      <c r="F40" s="121" t="s">
        <v>149</v>
      </c>
    </row>
    <row r="41" spans="1:6" s="111" customFormat="1">
      <c r="A41" s="114" t="s">
        <v>181</v>
      </c>
      <c r="B41" s="112">
        <f>SUM(C41:F41)</f>
        <v>1680</v>
      </c>
      <c r="C41" s="112">
        <v>400.8</v>
      </c>
      <c r="D41" s="112">
        <v>439.2</v>
      </c>
      <c r="E41" s="112">
        <v>400.8</v>
      </c>
      <c r="F41" s="115">
        <v>439.2</v>
      </c>
    </row>
    <row r="42" spans="1:6" s="111" customFormat="1">
      <c r="A42" s="114" t="s">
        <v>182</v>
      </c>
      <c r="B42" s="112">
        <f>SUM(C42:F42)</f>
        <v>330.2</v>
      </c>
      <c r="C42" s="112">
        <v>50</v>
      </c>
      <c r="D42" s="112">
        <v>26</v>
      </c>
      <c r="E42" s="112">
        <v>180.9</v>
      </c>
      <c r="F42" s="115">
        <v>73.3</v>
      </c>
    </row>
    <row r="43" spans="1:6" s="111" customFormat="1" ht="15" thickBot="1">
      <c r="A43" s="116" t="s">
        <v>183</v>
      </c>
      <c r="B43" s="117">
        <f>SUM(C43:F43)</f>
        <v>33.299999999999997</v>
      </c>
      <c r="C43" s="117">
        <v>33.299999999999997</v>
      </c>
      <c r="D43" s="117">
        <v>0</v>
      </c>
      <c r="E43" s="117">
        <v>0</v>
      </c>
      <c r="F43" s="118">
        <v>0</v>
      </c>
    </row>
    <row r="45" spans="1:6">
      <c r="A45" s="34" t="s">
        <v>41</v>
      </c>
      <c r="B45" s="75"/>
      <c r="C45" s="64"/>
    </row>
    <row r="46" spans="1:6">
      <c r="A46" s="37" t="s">
        <v>32</v>
      </c>
      <c r="B46" s="74"/>
      <c r="C46" s="67"/>
    </row>
    <row r="48" spans="1:6">
      <c r="A48" s="1" t="s">
        <v>42</v>
      </c>
      <c r="B48" s="77">
        <v>40929</v>
      </c>
    </row>
    <row r="49" spans="1:2">
      <c r="A49" s="1" t="s">
        <v>43</v>
      </c>
      <c r="B49" s="77">
        <v>40984</v>
      </c>
    </row>
    <row r="50" spans="1:2">
      <c r="A50" s="1" t="s">
        <v>44</v>
      </c>
      <c r="B50" t="s">
        <v>133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Site 1</vt:lpstr>
      <vt:lpstr>Site 2</vt:lpstr>
      <vt:lpstr>Site 3</vt:lpstr>
      <vt:lpstr>Site 4</vt:lpstr>
      <vt:lpstr>Site 5</vt:lpstr>
      <vt:lpstr>Site 6</vt:lpstr>
      <vt:lpstr>Site 7b</vt:lpstr>
      <vt:lpstr>Site 8</vt:lpstr>
      <vt:lpstr>Site 9</vt:lpstr>
      <vt:lpstr>Site 10b</vt:lpstr>
      <vt:lpstr>Site 11b</vt:lpstr>
      <vt:lpstr>Site 12b</vt:lpstr>
      <vt:lpstr>Site 13</vt:lpstr>
      <vt:lpstr>Site 14</vt:lpstr>
      <vt:lpstr>Site 15</vt:lpstr>
      <vt:lpstr>Site 16</vt:lpstr>
      <vt:lpstr>Site 17</vt:lpstr>
      <vt:lpstr>Site 18b</vt:lpstr>
      <vt:lpstr>Site 19b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2014-07-10T16:14:09Z</dcterms:modified>
</cp:coreProperties>
</file>