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36" yWindow="0" windowWidth="25356" windowHeight="12504" tabRatio="812" firstSheet="14" activeTab="28"/>
  </bookViews>
  <sheets>
    <sheet name="Summary" sheetId="21" r:id="rId1"/>
    <sheet name="Site 1" sheetId="1" r:id="rId2"/>
    <sheet name="Site 1 (B)" sheetId="28" r:id="rId3"/>
    <sheet name="Site 2" sheetId="2" r:id="rId4"/>
    <sheet name="Site 3" sheetId="3" r:id="rId5"/>
    <sheet name="Site 4" sheetId="4" r:id="rId6"/>
    <sheet name="Site 5" sheetId="5" r:id="rId7"/>
    <sheet name="Site 6" sheetId="6" r:id="rId8"/>
    <sheet name="Site 7" sheetId="7" r:id="rId9"/>
    <sheet name="Site 8" sheetId="8" r:id="rId10"/>
    <sheet name="Site 7 (B)" sheetId="29" r:id="rId11"/>
    <sheet name="Site 9" sheetId="9" r:id="rId12"/>
    <sheet name="Site 10" sheetId="10" r:id="rId13"/>
    <sheet name="Site 10 (B)" sheetId="30" r:id="rId14"/>
    <sheet name="Site 11" sheetId="11" r:id="rId15"/>
    <sheet name="Site 11 (b)" sheetId="22" r:id="rId16"/>
    <sheet name="Site 11 (c)" sheetId="23" r:id="rId17"/>
    <sheet name="Site 12" sheetId="12" r:id="rId18"/>
    <sheet name="Site 12 (b)" sheetId="24" r:id="rId19"/>
    <sheet name="Site 12 (C)" sheetId="25" r:id="rId20"/>
    <sheet name="Site 13" sheetId="13" r:id="rId21"/>
    <sheet name="Site 14" sheetId="14" r:id="rId22"/>
    <sheet name="Site 15" sheetId="15" r:id="rId23"/>
    <sheet name="Site 16" sheetId="16" r:id="rId24"/>
    <sheet name="Site 17" sheetId="17" r:id="rId25"/>
    <sheet name="Site 18" sheetId="18" r:id="rId26"/>
    <sheet name="Site 18 (b)" sheetId="26" r:id="rId27"/>
    <sheet name="Site 19" sheetId="19" r:id="rId28"/>
    <sheet name="Site 19 (b) " sheetId="27" r:id="rId29"/>
    <sheet name="Site 20" sheetId="20" r:id="rId30"/>
  </sheets>
  <definedNames>
    <definedName name="_xlnm._FilterDatabase" localSheetId="1" hidden="1">'Site 1'!$D$1:$D$55</definedName>
    <definedName name="_xlnm._FilterDatabase" localSheetId="2" hidden="1">'Site 1 (B)'!$D$1:$D$55</definedName>
  </definedNames>
  <calcPr calcId="145621" concurrentCalc="0"/>
</workbook>
</file>

<file path=xl/calcChain.xml><?xml version="1.0" encoding="utf-8"?>
<calcChain xmlns="http://schemas.openxmlformats.org/spreadsheetml/2006/main">
  <c r="J7" i="28" l="1"/>
  <c r="J6" i="28"/>
  <c r="D6" i="30"/>
  <c r="D7" i="30"/>
  <c r="B41" i="30"/>
  <c r="B42" i="30"/>
  <c r="B43" i="30"/>
  <c r="D6" i="29"/>
  <c r="D7" i="29"/>
  <c r="B41" i="29"/>
  <c r="B42" i="29"/>
  <c r="B43" i="29"/>
  <c r="D6" i="28"/>
  <c r="D7" i="28"/>
  <c r="B41" i="28"/>
  <c r="B42" i="28"/>
  <c r="B43" i="28"/>
  <c r="B46" i="28"/>
  <c r="B47" i="28"/>
  <c r="B48" i="28"/>
  <c r="D6" i="26"/>
  <c r="D7" i="26"/>
  <c r="I44" i="21"/>
  <c r="I43" i="21"/>
  <c r="I48" i="21"/>
  <c r="I46" i="21"/>
  <c r="D7" i="7"/>
  <c r="D46" i="21"/>
  <c r="D7" i="9"/>
  <c r="D48" i="21"/>
  <c r="D7" i="6"/>
  <c r="D45" i="21"/>
  <c r="D6" i="1"/>
  <c r="D15" i="21"/>
  <c r="D6" i="2"/>
  <c r="D16" i="21"/>
  <c r="D6" i="3"/>
  <c r="D17" i="21"/>
  <c r="D6" i="4"/>
  <c r="D18" i="21"/>
  <c r="D6" i="5"/>
  <c r="D19" i="21"/>
  <c r="D6" i="6"/>
  <c r="D20" i="21"/>
  <c r="D6" i="7"/>
  <c r="D21" i="21"/>
  <c r="D6" i="8"/>
  <c r="D22" i="21"/>
  <c r="D6" i="9"/>
  <c r="D23" i="21"/>
  <c r="D6" i="10"/>
  <c r="D24" i="21"/>
  <c r="D6" i="11"/>
  <c r="D25" i="21"/>
  <c r="D6" i="12"/>
  <c r="D26" i="21"/>
  <c r="D6" i="13"/>
  <c r="D27" i="21"/>
  <c r="D6" i="14"/>
  <c r="D28" i="21"/>
  <c r="D6" i="15"/>
  <c r="D29" i="21"/>
  <c r="D6" i="16"/>
  <c r="D30" i="21"/>
  <c r="D6" i="17"/>
  <c r="D31" i="21"/>
  <c r="D6" i="18"/>
  <c r="D32" i="21"/>
  <c r="D6" i="19"/>
  <c r="D33" i="21"/>
  <c r="D6" i="20"/>
  <c r="D34" i="21"/>
  <c r="D35" i="21"/>
  <c r="B43" i="10"/>
  <c r="B42" i="10"/>
  <c r="B41" i="10"/>
  <c r="B43" i="9"/>
  <c r="B42" i="9"/>
  <c r="B41" i="9"/>
  <c r="B43" i="8"/>
  <c r="B42" i="8"/>
  <c r="B41" i="8"/>
  <c r="B43" i="7"/>
  <c r="B42" i="7"/>
  <c r="B41" i="7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E15" i="21"/>
  <c r="F15" i="21"/>
  <c r="I15" i="21"/>
  <c r="E16" i="21"/>
  <c r="F16" i="21"/>
  <c r="I16" i="21"/>
  <c r="E17" i="21"/>
  <c r="F17" i="21"/>
  <c r="I17" i="21"/>
  <c r="E18" i="21"/>
  <c r="F18" i="21"/>
  <c r="I18" i="21"/>
  <c r="E19" i="21"/>
  <c r="F19" i="21"/>
  <c r="I19" i="21"/>
  <c r="E20" i="21"/>
  <c r="F20" i="21"/>
  <c r="I20" i="21"/>
  <c r="E21" i="21"/>
  <c r="F21" i="21"/>
  <c r="I21" i="21"/>
  <c r="E22" i="21"/>
  <c r="F22" i="21"/>
  <c r="I22" i="21"/>
  <c r="E23" i="21"/>
  <c r="F23" i="21"/>
  <c r="I23" i="21"/>
  <c r="E24" i="21"/>
  <c r="F24" i="21"/>
  <c r="I24" i="21"/>
  <c r="I25" i="21"/>
  <c r="E26" i="21"/>
  <c r="F26" i="21"/>
  <c r="I26" i="21"/>
  <c r="E27" i="21"/>
  <c r="F27" i="21"/>
  <c r="I27" i="21"/>
  <c r="E28" i="21"/>
  <c r="F28" i="21"/>
  <c r="I28" i="21"/>
  <c r="I29" i="21"/>
  <c r="I30" i="21"/>
  <c r="E31" i="21"/>
  <c r="F31" i="21"/>
  <c r="I31" i="21"/>
  <c r="E32" i="21"/>
  <c r="F32" i="21"/>
  <c r="I32" i="21"/>
  <c r="E33" i="21"/>
  <c r="F33" i="21"/>
  <c r="I33" i="21"/>
  <c r="E34" i="21"/>
  <c r="F34" i="21"/>
  <c r="I34" i="21"/>
  <c r="I35" i="21"/>
  <c r="F36" i="21"/>
  <c r="J6" i="12"/>
  <c r="J7" i="12"/>
  <c r="D7" i="1"/>
  <c r="D40" i="21"/>
  <c r="E40" i="21"/>
  <c r="E35" i="21"/>
  <c r="E25" i="21"/>
  <c r="E29" i="21"/>
  <c r="E30" i="21"/>
  <c r="D7" i="20"/>
  <c r="D7" i="19"/>
  <c r="D7" i="18"/>
  <c r="D7" i="17"/>
  <c r="D7" i="16"/>
  <c r="D7" i="15"/>
  <c r="D7" i="14"/>
  <c r="D7" i="13"/>
  <c r="D7" i="12"/>
  <c r="D7" i="11"/>
  <c r="D7" i="10"/>
  <c r="D7" i="8"/>
  <c r="D7" i="5"/>
  <c r="D7" i="4"/>
  <c r="D7" i="3"/>
  <c r="D7" i="2"/>
  <c r="D59" i="21"/>
  <c r="D58" i="21"/>
  <c r="D57" i="21"/>
  <c r="D56" i="21"/>
  <c r="D55" i="21"/>
  <c r="D54" i="21"/>
  <c r="D53" i="21"/>
  <c r="D52" i="21"/>
  <c r="D51" i="21"/>
  <c r="D50" i="21"/>
  <c r="D49" i="21"/>
  <c r="D47" i="21"/>
  <c r="D42" i="21"/>
  <c r="D41" i="21"/>
  <c r="B11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C52" i="21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sharedStrings.xml><?xml version="1.0" encoding="utf-8"?>
<sst xmlns="http://schemas.openxmlformats.org/spreadsheetml/2006/main" count="2566" uniqueCount="341">
  <si>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</si>
  <si>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</si>
  <si>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</si>
  <si>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</si>
  <si>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</si>
  <si>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</si>
  <si>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</si>
  <si>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</si>
  <si>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</si>
  <si>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</si>
  <si>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</si>
  <si>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</si>
  <si>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</si>
  <si>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</si>
  <si>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</si>
  <si>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</si>
  <si>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</si>
  <si>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</si>
  <si>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</si>
  <si>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</si>
  <si>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</si>
  <si>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</si>
  <si>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</si>
  <si>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</si>
  <si>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</si>
  <si>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</si>
  <si>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</si>
  <si>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</si>
  <si>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</si>
  <si>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</si>
  <si>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</si>
  <si>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</si>
  <si>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</si>
  <si>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</si>
  <si>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</si>
  <si>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</si>
  <si>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</si>
  <si>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</si>
  <si>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</si>
  <si>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</si>
  <si>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</si>
  <si>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</si>
  <si>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</si>
  <si>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</si>
  <si>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</si>
  <si>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</si>
  <si>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</si>
  <si>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</si>
  <si>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1956</t>
  </si>
  <si>
    <t>CrawlSpace</t>
  </si>
  <si>
    <t>10</t>
  </si>
  <si>
    <t>18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</si>
  <si>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</si>
  <si>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</si>
  <si>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</si>
  <si>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</si>
  <si>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</si>
  <si>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</si>
  <si>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</si>
  <si>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</si>
  <si>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</si>
  <si>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</si>
  <si>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</si>
  <si>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</si>
  <si>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</si>
  <si>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</si>
  <si>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</si>
  <si>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</si>
  <si>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</si>
  <si>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</si>
  <si>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</si>
  <si>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</si>
  <si>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</si>
  <si>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</si>
  <si>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</si>
  <si>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</si>
  <si>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</si>
  <si>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</si>
  <si>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</si>
  <si>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</si>
  <si>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</si>
  <si>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</si>
  <si>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</si>
  <si>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10/17/11</t>
  </si>
  <si>
    <t>1957</t>
  </si>
  <si>
    <t>8/21/11</t>
  </si>
  <si>
    <t>1/19/12</t>
  </si>
  <si>
    <t>11</t>
  </si>
  <si>
    <t>1908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</si>
  <si>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</si>
  <si>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</si>
  <si>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</si>
  <si>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</si>
  <si>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</si>
  <si>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</si>
  <si>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</si>
  <si>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</si>
  <si>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</si>
  <si>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</si>
  <si>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</si>
  <si>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</si>
  <si>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</si>
  <si>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</si>
  <si>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</si>
  <si>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</si>
  <si>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</si>
  <si>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</si>
  <si>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</si>
  <si>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</si>
  <si>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</si>
  <si>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</si>
  <si>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</si>
  <si>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</si>
  <si>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</si>
  <si>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</si>
  <si>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</si>
  <si>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</si>
  <si>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</si>
  <si>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</si>
  <si>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</si>
  <si>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</si>
  <si>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</si>
  <si>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</si>
  <si>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</si>
  <si>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</si>
  <si>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</si>
  <si>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</si>
  <si>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</si>
  <si>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</si>
  <si>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</si>
  <si>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</si>
  <si>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</si>
  <si>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</si>
  <si>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</si>
  <si>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</si>
  <si>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</si>
  <si>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</si>
  <si>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</si>
  <si>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</si>
  <si>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</si>
  <si>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</si>
  <si>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</si>
  <si>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</si>
  <si>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</si>
  <si>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</si>
  <si>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</si>
  <si>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</si>
  <si>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</si>
  <si>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</si>
  <si>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</si>
  <si>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</si>
  <si>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</si>
  <si>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</si>
  <si>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</si>
  <si>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</si>
  <si>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</si>
  <si>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</si>
  <si>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</si>
  <si>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</si>
  <si>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</si>
  <si>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</si>
  <si>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</si>
  <si>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</si>
  <si>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</si>
  <si>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</si>
  <si>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</si>
  <si>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</si>
  <si>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</si>
  <si>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</si>
  <si>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</si>
  <si>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</si>
  <si>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</si>
  <si>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</si>
  <si>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</si>
  <si>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</si>
  <si>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</si>
  <si>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</si>
  <si>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</si>
  <si>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</si>
  <si>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</si>
  <si>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</si>
  <si>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</si>
  <si>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</si>
  <si>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</si>
  <si>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</si>
  <si>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</si>
  <si>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</si>
  <si>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</si>
  <si>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</si>
  <si>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</si>
  <si>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</si>
  <si>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</si>
  <si>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</si>
  <si>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SAN-CARLOS_724938</t>
  </si>
  <si>
    <t>CAMP-PENDLETON_722926</t>
  </si>
  <si>
    <t>SAN-DIEGO-LINDBERGH_722900</t>
  </si>
  <si>
    <t>THIS SITE HAS BEEN REMOVED FROM CALTEST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</si>
  <si>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</si>
  <si>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</si>
  <si>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</si>
  <si>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</si>
  <si>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Double Pane Non-Metal Frame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</si>
  <si>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</si>
  <si>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</si>
  <si>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</si>
  <si>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</si>
  <si>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</si>
  <si>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</si>
  <si>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</si>
  <si>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</si>
  <si>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</si>
  <si>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</si>
  <si>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</si>
  <si>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</si>
  <si>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</si>
  <si>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</si>
  <si>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</si>
  <si>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</si>
  <si>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</si>
  <si>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</si>
  <si>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</si>
  <si>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Version 2.0 1-July-2014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</si>
  <si>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</si>
  <si>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</si>
  <si>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</si>
  <si>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</si>
  <si>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</si>
  <si>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</si>
  <si>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</si>
  <si>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</si>
  <si>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Double non-metal clear</t>
  </si>
  <si>
    <t>U = 0.55, SHGC = 0.67</t>
  </si>
  <si>
    <t>U= 0.55, SHGC=0.67</t>
  </si>
  <si>
    <t>Single, metal, clear</t>
  </si>
  <si>
    <t>Window Specs</t>
  </si>
  <si>
    <t>U=1.19, SHGC=0.83</t>
  </si>
  <si>
    <r>
      <t xml:space="preserve">Duct Leakage </t>
    </r>
    <r>
      <rPr>
        <sz val="11"/>
        <color rgb="FFFF0000"/>
        <rFont val="Calibri"/>
        <family val="2"/>
        <scheme val="minor"/>
      </rPr>
      <t>(LTO)</t>
    </r>
    <r>
      <rPr>
        <sz val="11"/>
        <color theme="1"/>
        <rFont val="Calibri"/>
        <family val="2"/>
        <scheme val="minor"/>
      </rPr>
      <t xml:space="preserve"> CFM25</t>
    </r>
  </si>
  <si>
    <t>Double Pane Non-Metal Frame
U=0.4  SHGC=0.5</t>
  </si>
  <si>
    <t xml:space="preserve">R-3 Roof Attic
R-0 Vaulted </t>
  </si>
  <si>
    <t>*No duct test in due to asbestos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</si>
  <si>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</si>
  <si>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</si>
  <si>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</si>
  <si>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</si>
  <si>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>R-30 Attic</t>
  </si>
  <si>
    <t>SEHDPS1526388264</t>
  </si>
  <si>
    <t>account_id</t>
  </si>
  <si>
    <t>SCE</t>
  </si>
  <si>
    <t>SGHDPS1525975566</t>
  </si>
  <si>
    <t>SCG</t>
  </si>
  <si>
    <t>SEHDPS1526388359</t>
  </si>
  <si>
    <t>Electirc_account_id</t>
  </si>
  <si>
    <t>SEHDPS1526388607</t>
  </si>
  <si>
    <t xml:space="preserve">2X4/16OC </t>
  </si>
  <si>
    <t>Attic (38) Catherdal (38)</t>
  </si>
  <si>
    <t>Attic (6) Cathedral (19)</t>
  </si>
  <si>
    <t>Attic 232ft2, cathedral 1384ft2.</t>
  </si>
  <si>
    <t>elec_account_id</t>
  </si>
  <si>
    <t>SDGE</t>
  </si>
  <si>
    <t>Total Area: 113</t>
  </si>
  <si>
    <t>No insultation</t>
  </si>
  <si>
    <t>Areas by Orientation (Insulated)</t>
  </si>
  <si>
    <t>Areas by Orientation (Un-insulated)</t>
  </si>
  <si>
    <t xml:space="preserve"> 85% Double Pane Non-Metal Frame
2% Single Pane Non-Metal Frame (North)
6% Double Pane Metal Frame (East)
7% Single Pane Metal Frame (East)</t>
  </si>
  <si>
    <t>75% un-Insulated 25% Insulated</t>
  </si>
  <si>
    <t>84% Crawlspace 16%Slab</t>
  </si>
  <si>
    <t>06OSNU</t>
  </si>
  <si>
    <t>PG&amp;E</t>
  </si>
  <si>
    <t>Areas by Orientation (Floor 1)</t>
  </si>
  <si>
    <t>Double Pane Non- Metal Frame
U=0.52 SHGC=0.49</t>
  </si>
  <si>
    <t>R-4</t>
  </si>
  <si>
    <t xml:space="preserve">Natural Gas Storage EF= 0.96 </t>
  </si>
  <si>
    <t>8WZD1Z</t>
  </si>
  <si>
    <t>*No Front Door Included in Model</t>
  </si>
  <si>
    <t>Un-Insulated</t>
  </si>
  <si>
    <t>*No Duct Test in Due to Asbestos</t>
  </si>
  <si>
    <t>FBDDJ3</t>
  </si>
  <si>
    <t>11(b)</t>
  </si>
  <si>
    <t>Natural Gas Storage .525</t>
  </si>
  <si>
    <t>Natural Gas Storage 0.62</t>
  </si>
  <si>
    <t>R0</t>
  </si>
  <si>
    <t>R38</t>
  </si>
  <si>
    <t xml:space="preserve">North </t>
  </si>
  <si>
    <t>Natural Gas 0.575</t>
  </si>
  <si>
    <t>R5</t>
  </si>
  <si>
    <t>R15</t>
  </si>
  <si>
    <t>Double Non Metal Clear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</si>
  <si>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</si>
  <si>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</si>
  <si>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</si>
  <si>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</si>
  <si>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</si>
  <si>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</si>
  <si>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</si>
  <si>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</si>
  <si>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Slab On Grade</t>
  </si>
  <si>
    <t>120 (default)</t>
  </si>
  <si>
    <t>Natural Gas Tank 0.575</t>
  </si>
  <si>
    <t>Natural Gas tankless 0.96</t>
  </si>
  <si>
    <t>2303 (default)</t>
  </si>
  <si>
    <t>1) 440 / 2) 1355</t>
  </si>
  <si>
    <t>1) R19 / 2) R8</t>
  </si>
  <si>
    <t>R30</t>
  </si>
  <si>
    <t>1) R0 (1080 sq. ft.) / 2) R11 (West 260 sq. ft.) / R0 Demising (136 sq. ft.)</t>
  </si>
  <si>
    <t>R13 (1080 sq. ft.)</t>
  </si>
  <si>
    <t>12b</t>
  </si>
  <si>
    <t>12c</t>
  </si>
  <si>
    <t>11c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</si>
  <si>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</si>
  <si>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</si>
  <si>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</si>
  <si>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</si>
  <si>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</si>
  <si>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</si>
  <si>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</si>
  <si>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</si>
  <si>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</si>
  <si>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</si>
  <si>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</si>
  <si>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</si>
  <si>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</si>
  <si>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</si>
  <si>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</si>
  <si>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</si>
  <si>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</si>
  <si>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</si>
  <si>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</si>
  <si>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</si>
  <si>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</si>
  <si>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</si>
  <si>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</si>
  <si>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</si>
  <si>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</si>
  <si>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</si>
  <si>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</si>
  <si>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10/11/2011  </t>
  </si>
  <si>
    <t>7b</t>
  </si>
  <si>
    <t>1b</t>
  </si>
  <si>
    <t>10b</t>
  </si>
  <si>
    <t>CA_San_Diego_North_Island.bin</t>
  </si>
  <si>
    <t>&lt;- Matt Gee, Is this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</si>
</sst>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b/>
      <sz val="14"/>
      <color rgb="FFFF0000"/>
      <name val="Calibri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  <xf numFmtId="0" fontId="0" fillId="4" borderId="0" xfId="0" applyFill="1"/>
    <xf numFmtId="0" fontId="0" fillId="4" borderId="25" xfId="0" applyFill="1" applyBorder="1" applyAlignment="1">
      <alignment horizontal="right"/>
    </xf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3" xfId="0" applyBorder="1"/>
    <xf numFmtId="0" fontId="0" fillId="0" borderId="22" xfId="0" applyBorder="1"/>
    <xf numFmtId="0" fontId="6" fillId="4" borderId="4" xfId="0" applyFont="1" applyFill="1" applyBorder="1"/>
    <xf numFmtId="0" fontId="3" fillId="0" borderId="0" xfId="0" applyFont="1" applyAlignment="1">
      <alignment horizontal="left"/>
    </xf>
    <xf numFmtId="0" fontId="0" fillId="5" borderId="25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1" fillId="3" borderId="34" xfId="0" applyFont="1" applyFill="1" applyBorder="1"/>
    <xf numFmtId="0" fontId="0" fillId="6" borderId="34" xfId="0" applyFill="1" applyBorder="1" applyAlignment="1">
      <alignment horizontal="right"/>
    </xf>
    <xf numFmtId="0" fontId="1" fillId="0" borderId="28" xfId="0" applyFont="1" applyBorder="1"/>
    <xf numFmtId="0" fontId="0" fillId="7" borderId="24" xfId="0" applyFill="1" applyBorder="1"/>
    <xf numFmtId="0" fontId="0" fillId="7" borderId="24" xfId="0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11" fillId="3" borderId="0" xfId="0" applyFont="1" applyFill="1"/>
    <xf numFmtId="3" fontId="0" fillId="0" borderId="29" xfId="0" applyNumberFormat="1" applyBorder="1" applyAlignment="1">
      <alignment horizontal="right"/>
    </xf>
    <xf numFmtId="0" fontId="0" fillId="0" borderId="29" xfId="0" applyFill="1" applyBorder="1" applyAlignment="1">
      <alignment horizontal="left" wrapText="1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33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3" xfId="0" applyFill="1" applyBorder="1"/>
    <xf numFmtId="0" fontId="0" fillId="0" borderId="0" xfId="0" applyFill="1" applyBorder="1"/>
    <xf numFmtId="0" fontId="0" fillId="0" borderId="35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9" xfId="0" applyFill="1" applyBorder="1"/>
    <xf numFmtId="0" fontId="0" fillId="3" borderId="27" xfId="0" applyFill="1" applyBorder="1" applyAlignment="1">
      <alignment horizontal="right"/>
    </xf>
    <xf numFmtId="0" fontId="0" fillId="3" borderId="26" xfId="0" applyFill="1" applyBorder="1"/>
    <xf numFmtId="0" fontId="0" fillId="3" borderId="3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8" xfId="0" applyBorder="1"/>
    <xf numFmtId="0" fontId="0" fillId="0" borderId="3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30" xfId="0" applyFont="1" applyBorder="1"/>
    <xf numFmtId="0" fontId="3" fillId="0" borderId="27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7" fillId="0" borderId="26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30" xfId="0" applyFont="1" applyFill="1" applyBorder="1"/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6" xfId="0" applyFont="1" applyFill="1" applyBorder="1"/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7" fillId="0" borderId="28" xfId="0" applyFont="1" applyBorder="1"/>
    <xf numFmtId="0" fontId="3" fillId="0" borderId="31" xfId="0" applyFont="1" applyBorder="1"/>
    <xf numFmtId="0" fontId="3" fillId="0" borderId="33" xfId="0" applyFont="1" applyBorder="1"/>
    <xf numFmtId="0" fontId="3" fillId="9" borderId="31" xfId="0" applyFont="1" applyFill="1" applyBorder="1" applyAlignment="1">
      <alignment horizontal="right"/>
    </xf>
    <xf numFmtId="0" fontId="7" fillId="8" borderId="36" xfId="0" applyFont="1" applyFill="1" applyBorder="1"/>
    <xf numFmtId="0" fontId="3" fillId="0" borderId="29" xfId="0" applyFont="1" applyBorder="1"/>
    <xf numFmtId="0" fontId="7" fillId="0" borderId="31" xfId="0" applyFont="1" applyBorder="1"/>
    <xf numFmtId="0" fontId="7" fillId="0" borderId="36" xfId="0" applyFont="1" applyBorder="1"/>
    <xf numFmtId="0" fontId="7" fillId="8" borderId="23" xfId="0" applyFont="1" applyFill="1" applyBorder="1" applyAlignment="1">
      <alignment horizontal="right"/>
    </xf>
    <xf numFmtId="0" fontId="7" fillId="8" borderId="31" xfId="0" applyFont="1" applyFill="1" applyBorder="1" applyAlignment="1">
      <alignment horizontal="right"/>
    </xf>
    <xf numFmtId="0" fontId="7" fillId="0" borderId="37" xfId="0" applyFont="1" applyBorder="1"/>
    <xf numFmtId="0" fontId="7" fillId="0" borderId="24" xfId="0" applyFont="1" applyBorder="1"/>
    <xf numFmtId="0" fontId="7" fillId="0" borderId="22" xfId="0" applyFont="1" applyBorder="1"/>
    <xf numFmtId="0" fontId="7" fillId="8" borderId="22" xfId="0" applyFont="1" applyFill="1" applyBorder="1"/>
    <xf numFmtId="0" fontId="7" fillId="0" borderId="23" xfId="0" applyFont="1" applyBorder="1" applyAlignment="1">
      <alignment horizontal="right"/>
    </xf>
    <xf numFmtId="0" fontId="0" fillId="3" borderId="31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0" fontId="0" fillId="3" borderId="30" xfId="0" applyFill="1" applyBorder="1"/>
    <xf numFmtId="0" fontId="0" fillId="0" borderId="29" xfId="0" applyFill="1" applyBorder="1" applyAlignment="1">
      <alignment horizontal="right" wrapText="1"/>
    </xf>
    <xf numFmtId="0" fontId="3" fillId="4" borderId="28" xfId="0" applyFont="1" applyFill="1" applyBorder="1"/>
    <xf numFmtId="0" fontId="3" fillId="4" borderId="0" xfId="0" applyFont="1" applyFill="1"/>
    <xf numFmtId="0" fontId="3" fillId="4" borderId="29" xfId="0" applyFont="1" applyFill="1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15" fillId="0" borderId="28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0" xfId="0" applyFont="1" applyBorder="1"/>
    <xf numFmtId="0" fontId="7" fillId="0" borderId="11" xfId="0" applyFont="1" applyBorder="1"/>
    <xf numFmtId="0" fontId="1" fillId="0" borderId="0" xfId="0" applyFont="1"/>
    <xf numFmtId="0" fontId="1" fillId="0" borderId="4" xfId="0" applyFont="1" applyBorder="1"/>
    <xf numFmtId="0" fontId="3" fillId="10" borderId="0" xfId="0" applyFont="1" applyFill="1" applyAlignment="1">
      <alignment horizontal="right"/>
    </xf>
    <xf numFmtId="0" fontId="18" fillId="10" borderId="0" xfId="0" applyFont="1" applyFill="1"/>
    <xf numFmtId="14" fontId="3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/>
    <xf numFmtId="14" fontId="0" fillId="10" borderId="0" xfId="0" applyNumberFormat="1" applyFill="1" applyAlignment="1">
      <alignment horizontal="right"/>
    </xf>
    <xf numFmtId="0" fontId="3" fillId="10" borderId="0" xfId="0" applyFont="1" applyFill="1"/>
    <xf numFmtId="14" fontId="3" fillId="10" borderId="0" xfId="0" applyNumberFormat="1" applyFont="1" applyFill="1" applyAlignment="1">
      <alignment horizontal="right"/>
    </xf>
    <xf numFmtId="0" fontId="3" fillId="0" borderId="25" xfId="0" applyFont="1" applyFill="1" applyBorder="1"/>
    <xf numFmtId="0" fontId="7" fillId="11" borderId="25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0" fillId="3" borderId="25" xfId="0" applyFill="1" applyBorder="1" applyAlignment="1">
      <alignment horizontal="right"/>
    </xf>
    <xf numFmtId="0" fontId="0" fillId="0" borderId="31" xfId="0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3" fillId="0" borderId="25" xfId="0" applyFont="1" applyBorder="1"/>
    <xf numFmtId="0" fontId="0" fillId="0" borderId="25" xfId="0" applyBorder="1"/>
    <xf numFmtId="0" fontId="17" fillId="0" borderId="28" xfId="0" applyFont="1" applyBorder="1" applyAlignment="1">
      <alignment horizontal="left"/>
    </xf>
    <xf numFmtId="0" fontId="17" fillId="0" borderId="0" xfId="0" applyFont="1" applyBorder="1" applyAlignment="1">
      <alignment horizontal="left"/>
    </xf>
  </cellXfs>
  <cellStyles count="1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68" sqref="H68"/>
    </sheetView>
  </sheetViews>
  <sheetFormatPr defaultColWidth="11.44140625" defaultRowHeight="14.4" x14ac:dyDescent="0.3"/>
  <cols>
    <col min="1" max="1" width="22.6640625" customWidth="1"/>
  </cols>
  <sheetData>
    <row r="1" spans="1:10" ht="18" x14ac:dyDescent="0.35">
      <c r="A1" s="2" t="s">
        <v>146</v>
      </c>
      <c r="B1" s="2"/>
      <c r="C1" s="2"/>
      <c r="D1" s="2"/>
      <c r="E1" s="3"/>
      <c r="F1" s="3"/>
      <c r="G1" s="3"/>
      <c r="H1" s="3"/>
      <c r="I1" s="3"/>
      <c r="J1" s="3"/>
    </row>
    <row r="2" spans="1:10" x14ac:dyDescent="0.3">
      <c r="A2" s="4" t="s">
        <v>221</v>
      </c>
      <c r="B2" s="3"/>
      <c r="C2" s="3"/>
      <c r="D2" s="3"/>
      <c r="E2" s="3"/>
      <c r="F2" s="3"/>
      <c r="G2" s="3"/>
      <c r="H2" s="3"/>
      <c r="I2" s="3"/>
      <c r="J2" s="3"/>
    </row>
    <row r="3" spans="1:10" ht="18.600000000000001" thickBot="1" x14ac:dyDescent="0.4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.6" x14ac:dyDescent="0.3">
      <c r="A4" s="7" t="s">
        <v>119</v>
      </c>
      <c r="B4" s="237"/>
      <c r="C4" s="237"/>
      <c r="D4" s="237"/>
      <c r="E4" s="238"/>
      <c r="F4" s="3"/>
      <c r="G4" s="3"/>
      <c r="H4" s="3"/>
      <c r="I4" s="3"/>
      <c r="J4" s="3"/>
    </row>
    <row r="5" spans="1:10" ht="15.6" x14ac:dyDescent="0.3">
      <c r="A5" s="8" t="s">
        <v>120</v>
      </c>
      <c r="B5" s="239"/>
      <c r="C5" s="239"/>
      <c r="D5" s="239"/>
      <c r="E5" s="240"/>
      <c r="F5" s="3"/>
      <c r="G5" s="3"/>
      <c r="H5" s="3"/>
      <c r="I5" s="3"/>
      <c r="J5" s="3"/>
    </row>
    <row r="6" spans="1:10" ht="16.2" thickBot="1" x14ac:dyDescent="0.35">
      <c r="A6" s="9" t="s">
        <v>121</v>
      </c>
      <c r="B6" s="241"/>
      <c r="C6" s="241"/>
      <c r="D6" s="241"/>
      <c r="E6" s="242"/>
      <c r="F6" s="3"/>
      <c r="G6" s="3"/>
      <c r="H6" s="3"/>
      <c r="I6" s="3"/>
      <c r="J6" s="3"/>
    </row>
    <row r="7" spans="1:10" ht="16.2" thickBot="1" x14ac:dyDescent="0.35">
      <c r="A7" s="9"/>
      <c r="B7" s="243"/>
      <c r="C7" s="244"/>
      <c r="D7" s="6"/>
      <c r="E7" s="6"/>
      <c r="F7" s="3"/>
      <c r="G7" s="3"/>
      <c r="H7" s="3"/>
      <c r="I7" s="3"/>
      <c r="J7" s="3"/>
    </row>
    <row r="8" spans="1:10" ht="15" thickBot="1" x14ac:dyDescent="0.35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 x14ac:dyDescent="0.35">
      <c r="A9" s="12" t="s">
        <v>122</v>
      </c>
      <c r="B9" s="107" t="s">
        <v>123</v>
      </c>
      <c r="C9" s="3"/>
      <c r="D9" s="3"/>
      <c r="E9" s="3"/>
      <c r="F9" s="3"/>
      <c r="G9" s="3"/>
      <c r="H9" s="3"/>
      <c r="I9" s="3"/>
      <c r="J9" s="3"/>
    </row>
    <row r="10" spans="1:10" ht="15.6" x14ac:dyDescent="0.3">
      <c r="A10" s="8" t="s">
        <v>89</v>
      </c>
      <c r="B10" s="108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.2" thickBot="1" x14ac:dyDescent="0.35">
      <c r="A11" s="9" t="s">
        <v>124</v>
      </c>
      <c r="B11" s="109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8.600000000000001" thickBot="1" x14ac:dyDescent="0.4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.2" thickBot="1" x14ac:dyDescent="0.35">
      <c r="A13" s="10"/>
      <c r="B13" s="234" t="s">
        <v>125</v>
      </c>
      <c r="C13" s="235"/>
      <c r="D13" s="235"/>
      <c r="E13" s="235"/>
      <c r="F13" s="236"/>
      <c r="G13" s="10"/>
      <c r="H13" s="10"/>
      <c r="I13" s="10"/>
      <c r="J13" s="10"/>
    </row>
    <row r="14" spans="1:10" ht="63" thickBot="1" x14ac:dyDescent="0.35">
      <c r="A14" s="13" t="s">
        <v>126</v>
      </c>
      <c r="B14" s="14" t="s">
        <v>127</v>
      </c>
      <c r="C14" s="14" t="s">
        <v>128</v>
      </c>
      <c r="D14" s="14" t="s">
        <v>129</v>
      </c>
      <c r="E14" s="14" t="s">
        <v>130</v>
      </c>
      <c r="F14" s="15" t="s">
        <v>7</v>
      </c>
      <c r="G14" s="5"/>
      <c r="H14" s="10"/>
      <c r="I14" s="10"/>
      <c r="J14" s="10"/>
    </row>
    <row r="15" spans="1:10" ht="15.6" x14ac:dyDescent="0.3">
      <c r="A15" s="16">
        <v>1</v>
      </c>
      <c r="B15" s="17">
        <f>'Site 1'!H$6</f>
        <v>884</v>
      </c>
      <c r="C15" s="18">
        <f>'Site 1'!$J$6</f>
        <v>60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104"/>
      <c r="H15" s="104"/>
      <c r="I15" s="146">
        <f>IF(F15="PASS", 1,0)</f>
        <v>0</v>
      </c>
      <c r="J15" s="3"/>
    </row>
    <row r="16" spans="1:10" ht="15.6" x14ac:dyDescent="0.3">
      <c r="A16" s="21">
        <v>2</v>
      </c>
      <c r="B16" s="22">
        <f>'Site 2'!H$6</f>
        <v>635</v>
      </c>
      <c r="C16" s="6">
        <f>'Site 2'!$J$6</f>
        <v>293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104"/>
      <c r="H16" s="104"/>
      <c r="I16" s="146">
        <f t="shared" ref="I16:I34" si="0">IF(F16="PASS", 1,0)</f>
        <v>0</v>
      </c>
      <c r="J16" s="3"/>
    </row>
    <row r="17" spans="1:10" ht="15.6" x14ac:dyDescent="0.3">
      <c r="A17" s="21">
        <v>3</v>
      </c>
      <c r="B17" s="22">
        <f>'Site 3'!H$6</f>
        <v>851</v>
      </c>
      <c r="C17" s="6">
        <f>'Site 3'!$J$6</f>
        <v>222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104"/>
      <c r="H17" s="104"/>
      <c r="I17" s="146">
        <f t="shared" si="0"/>
        <v>0</v>
      </c>
      <c r="J17" s="3"/>
    </row>
    <row r="18" spans="1:10" ht="15.6" x14ac:dyDescent="0.3">
      <c r="A18" s="21">
        <v>4</v>
      </c>
      <c r="B18" s="22">
        <f>'Site 4'!H$6</f>
        <v>693</v>
      </c>
      <c r="C18" s="6">
        <f>'Site 4'!$J$6</f>
        <v>213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104"/>
      <c r="H18" s="104"/>
      <c r="I18" s="146">
        <f t="shared" si="0"/>
        <v>0</v>
      </c>
      <c r="J18" s="3"/>
    </row>
    <row r="19" spans="1:10" ht="15.6" x14ac:dyDescent="0.3">
      <c r="A19" s="21">
        <v>5</v>
      </c>
      <c r="B19" s="22">
        <f>'Site 5'!H$6</f>
        <v>480</v>
      </c>
      <c r="C19" s="6">
        <f>'Site 5'!$J$6</f>
        <v>58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104"/>
      <c r="H19" s="104"/>
      <c r="I19" s="146">
        <f t="shared" si="0"/>
        <v>0</v>
      </c>
      <c r="J19" s="3"/>
    </row>
    <row r="20" spans="1:10" ht="15.6" x14ac:dyDescent="0.3">
      <c r="A20" s="21">
        <v>6</v>
      </c>
      <c r="B20" s="22">
        <f>'Site 6'!H$6</f>
        <v>570</v>
      </c>
      <c r="C20" s="6">
        <f>'Site 6'!$J$6</f>
        <v>86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104"/>
      <c r="H20" s="104"/>
      <c r="I20" s="146">
        <f t="shared" si="0"/>
        <v>0</v>
      </c>
      <c r="J20" s="3"/>
    </row>
    <row r="21" spans="1:10" ht="15.6" x14ac:dyDescent="0.3">
      <c r="A21" s="21">
        <v>7</v>
      </c>
      <c r="B21" s="22">
        <f>'Site 7'!H$6</f>
        <v>492</v>
      </c>
      <c r="C21" s="6">
        <f>'Site 7'!$J$6</f>
        <v>107</v>
      </c>
      <c r="D21" s="6">
        <f>'Site 7'!D$6</f>
        <v>0</v>
      </c>
      <c r="E21" s="23" t="str">
        <f t="shared" si="1"/>
        <v/>
      </c>
      <c r="F21" s="24" t="str">
        <f t="shared" si="2"/>
        <v>FAIL</v>
      </c>
      <c r="G21" s="104"/>
      <c r="H21" s="104"/>
      <c r="I21" s="146">
        <f t="shared" si="0"/>
        <v>0</v>
      </c>
      <c r="J21" s="3"/>
    </row>
    <row r="22" spans="1:10" ht="15.6" x14ac:dyDescent="0.3">
      <c r="A22" s="21">
        <v>8</v>
      </c>
      <c r="B22" s="22">
        <f>'Site 8'!H$6</f>
        <v>719</v>
      </c>
      <c r="C22" s="6">
        <f>'Site 8'!$J$6</f>
        <v>119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104"/>
      <c r="H22" s="104"/>
      <c r="I22" s="146">
        <f t="shared" si="0"/>
        <v>0</v>
      </c>
      <c r="J22" s="3"/>
    </row>
    <row r="23" spans="1:10" ht="15.6" x14ac:dyDescent="0.3">
      <c r="A23" s="21">
        <v>9</v>
      </c>
      <c r="B23" s="22">
        <f>'Site 9'!H$6</f>
        <v>736</v>
      </c>
      <c r="C23" s="6">
        <f>'Site 9'!$J$6</f>
        <v>274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104"/>
      <c r="H23" s="104"/>
      <c r="I23" s="146">
        <f t="shared" si="0"/>
        <v>0</v>
      </c>
      <c r="J23" s="3"/>
    </row>
    <row r="24" spans="1:10" ht="15.6" x14ac:dyDescent="0.3">
      <c r="A24" s="21">
        <v>10</v>
      </c>
      <c r="B24" s="22">
        <f>'Site 10'!H$6</f>
        <v>443</v>
      </c>
      <c r="C24" s="6">
        <f>'Site 10'!$J$6</f>
        <v>121</v>
      </c>
      <c r="D24" s="6">
        <f>'Site 10'!D$6</f>
        <v>0</v>
      </c>
      <c r="E24" s="23" t="str">
        <f t="shared" si="1"/>
        <v/>
      </c>
      <c r="F24" s="24" t="str">
        <f t="shared" si="2"/>
        <v>FAIL</v>
      </c>
      <c r="G24" s="104"/>
      <c r="H24" s="104"/>
      <c r="I24" s="146">
        <f t="shared" si="0"/>
        <v>0</v>
      </c>
      <c r="J24" s="3"/>
    </row>
    <row r="25" spans="1:10" ht="15.6" x14ac:dyDescent="0.3">
      <c r="A25" s="21">
        <v>11</v>
      </c>
      <c r="B25" s="121">
        <f>'Site 11'!H$6</f>
        <v>0</v>
      </c>
      <c r="C25" s="67">
        <f>'Site 11'!$J$6</f>
        <v>0</v>
      </c>
      <c r="D25" s="67">
        <f>'Site 11'!D$6</f>
        <v>0</v>
      </c>
      <c r="E25" s="68" t="str">
        <f t="shared" si="1"/>
        <v/>
      </c>
      <c r="F25" s="24" t="s">
        <v>154</v>
      </c>
      <c r="G25" s="104"/>
      <c r="H25" s="104"/>
      <c r="I25" s="146">
        <f t="shared" si="0"/>
        <v>0</v>
      </c>
      <c r="J25" s="3"/>
    </row>
    <row r="26" spans="1:10" ht="15.6" x14ac:dyDescent="0.3">
      <c r="A26" s="21">
        <v>12</v>
      </c>
      <c r="B26" s="22">
        <f>'Site 12'!H$6</f>
        <v>841</v>
      </c>
      <c r="C26" s="6">
        <f>'Site 12'!$J$6</f>
        <v>436</v>
      </c>
      <c r="D26" s="6">
        <f>'Site 12'!D$6</f>
        <v>0</v>
      </c>
      <c r="E26" s="23" t="str">
        <f t="shared" si="1"/>
        <v/>
      </c>
      <c r="F26" s="24" t="str">
        <f t="shared" si="2"/>
        <v>FAIL</v>
      </c>
      <c r="G26" s="104"/>
      <c r="H26" s="104"/>
      <c r="I26" s="146">
        <f t="shared" si="0"/>
        <v>0</v>
      </c>
      <c r="J26" s="3"/>
    </row>
    <row r="27" spans="1:10" ht="15.6" x14ac:dyDescent="0.3">
      <c r="A27" s="21">
        <v>13</v>
      </c>
      <c r="B27" s="22">
        <f>'Site 13'!G$6</f>
        <v>433</v>
      </c>
      <c r="C27" s="6">
        <f>'Site 13'!$I$6</f>
        <v>22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104"/>
      <c r="H27" s="104"/>
      <c r="I27" s="146">
        <f t="shared" si="0"/>
        <v>0</v>
      </c>
      <c r="J27" s="3"/>
    </row>
    <row r="28" spans="1:10" ht="15.6" x14ac:dyDescent="0.3">
      <c r="A28" s="21">
        <v>14</v>
      </c>
      <c r="B28" s="22">
        <f>'Site 14'!G$6</f>
        <v>600</v>
      </c>
      <c r="C28" s="6">
        <f>'Site 14'!$I$6</f>
        <v>230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104"/>
      <c r="H28" s="104"/>
      <c r="I28" s="146">
        <f t="shared" si="0"/>
        <v>0</v>
      </c>
      <c r="J28" s="3"/>
    </row>
    <row r="29" spans="1:10" ht="15.6" x14ac:dyDescent="0.3">
      <c r="A29" s="21">
        <v>15</v>
      </c>
      <c r="B29" s="121">
        <f>'Site 15'!G$6</f>
        <v>0</v>
      </c>
      <c r="C29" s="67">
        <f>'Site 15'!$I$6</f>
        <v>0</v>
      </c>
      <c r="D29" s="67">
        <f>'Site 15'!D$6</f>
        <v>0</v>
      </c>
      <c r="E29" s="68" t="str">
        <f t="shared" si="1"/>
        <v/>
      </c>
      <c r="F29" s="24" t="s">
        <v>154</v>
      </c>
      <c r="G29" s="104"/>
      <c r="H29" s="104"/>
      <c r="I29" s="146">
        <f t="shared" si="0"/>
        <v>0</v>
      </c>
      <c r="J29" s="3"/>
    </row>
    <row r="30" spans="1:10" ht="15.6" x14ac:dyDescent="0.3">
      <c r="A30" s="21">
        <v>16</v>
      </c>
      <c r="B30" s="121">
        <f>'Site 16'!G$6</f>
        <v>0</v>
      </c>
      <c r="C30" s="67">
        <f>'Site 16'!$I$6</f>
        <v>0</v>
      </c>
      <c r="D30" s="67">
        <f>'Site 16'!D$6</f>
        <v>0</v>
      </c>
      <c r="E30" s="68" t="str">
        <f t="shared" si="1"/>
        <v/>
      </c>
      <c r="F30" s="24" t="s">
        <v>154</v>
      </c>
      <c r="G30" s="104"/>
      <c r="H30" s="104"/>
      <c r="I30" s="146">
        <f t="shared" si="0"/>
        <v>0</v>
      </c>
      <c r="J30" s="3"/>
    </row>
    <row r="31" spans="1:10" ht="15.6" x14ac:dyDescent="0.3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104"/>
      <c r="H31" s="104"/>
      <c r="I31" s="146">
        <f t="shared" si="0"/>
        <v>0</v>
      </c>
      <c r="J31" s="3"/>
    </row>
    <row r="32" spans="1:10" ht="15.6" x14ac:dyDescent="0.3">
      <c r="A32" s="21">
        <v>18</v>
      </c>
      <c r="B32" s="22">
        <f>'Site 18'!H$6</f>
        <v>693</v>
      </c>
      <c r="C32" s="6">
        <f>'Site 18'!$J$6</f>
        <v>234</v>
      </c>
      <c r="D32" s="6">
        <f>'Site 18'!D$6</f>
        <v>0</v>
      </c>
      <c r="E32" s="23" t="str">
        <f t="shared" si="1"/>
        <v/>
      </c>
      <c r="F32" s="24" t="str">
        <f t="shared" si="2"/>
        <v>FAIL</v>
      </c>
      <c r="G32" s="104"/>
      <c r="H32" s="104"/>
      <c r="I32" s="146">
        <f t="shared" si="0"/>
        <v>0</v>
      </c>
      <c r="J32" s="3"/>
    </row>
    <row r="33" spans="1:10" ht="15.6" x14ac:dyDescent="0.3">
      <c r="A33" s="21">
        <v>19</v>
      </c>
      <c r="B33" s="22">
        <f>'Site 19'!H$6</f>
        <v>365</v>
      </c>
      <c r="C33" s="6">
        <f>'Site 19'!$J$6</f>
        <v>75</v>
      </c>
      <c r="D33" s="6">
        <f>'Site 19'!D$6</f>
        <v>0</v>
      </c>
      <c r="E33" s="23" t="str">
        <f t="shared" si="1"/>
        <v/>
      </c>
      <c r="F33" s="24" t="str">
        <f t="shared" si="2"/>
        <v>FAIL</v>
      </c>
      <c r="G33" s="104"/>
      <c r="H33" s="104"/>
      <c r="I33" s="146">
        <f t="shared" si="0"/>
        <v>0</v>
      </c>
      <c r="J33" s="3"/>
    </row>
    <row r="34" spans="1:10" ht="16.2" thickBot="1" x14ac:dyDescent="0.35">
      <c r="A34" s="21">
        <v>20</v>
      </c>
      <c r="B34" s="22">
        <f>'Site 20'!H$6</f>
        <v>452</v>
      </c>
      <c r="C34" s="59">
        <f>'Site 20'!$J$6</f>
        <v>27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104"/>
      <c r="H34" s="104"/>
      <c r="I34" s="146">
        <f t="shared" si="0"/>
        <v>0</v>
      </c>
      <c r="J34" s="3"/>
    </row>
    <row r="35" spans="1:10" ht="16.2" thickBot="1" x14ac:dyDescent="0.35">
      <c r="A35" s="26" t="s">
        <v>131</v>
      </c>
      <c r="B35" s="60">
        <f>AVERAGE(B15:B34)</f>
        <v>508.7</v>
      </c>
      <c r="C35" s="61">
        <f>AVERAGE(C15:C34)</f>
        <v>130.15</v>
      </c>
      <c r="D35" s="61">
        <f>AVERAGE(D15:D34)</f>
        <v>0</v>
      </c>
      <c r="E35" s="27" t="str">
        <f t="shared" si="1"/>
        <v/>
      </c>
      <c r="F35" s="28"/>
      <c r="G35" s="105"/>
      <c r="H35" s="104"/>
      <c r="I35" s="146">
        <f>SUM(I15:I34)</f>
        <v>0</v>
      </c>
      <c r="J35" s="3"/>
    </row>
    <row r="36" spans="1:10" ht="16.2" thickBot="1" x14ac:dyDescent="0.35">
      <c r="A36" s="3"/>
      <c r="B36" s="6"/>
      <c r="C36" s="6"/>
      <c r="D36" s="36" t="s">
        <v>132</v>
      </c>
      <c r="E36" s="25"/>
      <c r="F36" s="106">
        <f>I35/17</f>
        <v>0</v>
      </c>
      <c r="G36" s="105"/>
      <c r="H36" s="104"/>
      <c r="I36" s="3"/>
      <c r="J36" s="3"/>
    </row>
    <row r="37" spans="1:10" ht="16.2" thickBot="1" x14ac:dyDescent="0.35">
      <c r="A37" s="3"/>
      <c r="B37" s="6"/>
      <c r="C37" s="6"/>
      <c r="D37" s="6"/>
      <c r="E37" s="6"/>
      <c r="F37" s="6"/>
      <c r="G37" s="104"/>
      <c r="H37" s="104"/>
      <c r="I37" s="3"/>
      <c r="J37" s="3"/>
    </row>
    <row r="38" spans="1:10" ht="16.2" thickBot="1" x14ac:dyDescent="0.35">
      <c r="A38" s="29"/>
      <c r="B38" s="234" t="s">
        <v>133</v>
      </c>
      <c r="C38" s="235"/>
      <c r="D38" s="235"/>
      <c r="E38" s="235"/>
      <c r="F38" s="236"/>
      <c r="G38" s="104"/>
      <c r="H38" s="104"/>
      <c r="I38" s="3"/>
      <c r="J38" s="3"/>
    </row>
    <row r="39" spans="1:10" ht="63" thickBot="1" x14ac:dyDescent="0.35">
      <c r="A39" s="13" t="s">
        <v>126</v>
      </c>
      <c r="B39" s="14" t="s">
        <v>127</v>
      </c>
      <c r="C39" s="14" t="s">
        <v>134</v>
      </c>
      <c r="D39" s="14" t="s">
        <v>129</v>
      </c>
      <c r="E39" s="14" t="s">
        <v>130</v>
      </c>
      <c r="F39" s="15" t="s">
        <v>7</v>
      </c>
      <c r="G39" s="104"/>
      <c r="H39" s="104"/>
      <c r="I39" s="3"/>
      <c r="J39" s="3"/>
    </row>
    <row r="40" spans="1:10" ht="15.6" x14ac:dyDescent="0.3">
      <c r="A40" s="30">
        <v>1</v>
      </c>
      <c r="B40" s="18">
        <f>'Site 1'!H$7</f>
        <v>15990</v>
      </c>
      <c r="C40" s="18">
        <f>'Site 1'!$J$7</f>
        <v>4210</v>
      </c>
      <c r="D40" s="18">
        <f>'Site 1'!D$7</f>
        <v>0</v>
      </c>
      <c r="E40" s="19" t="str">
        <f t="shared" ref="E40" si="3">IF(D40=0,"",C40/D40)</f>
        <v/>
      </c>
      <c r="F40" s="20" t="s">
        <v>182</v>
      </c>
      <c r="G40" s="104"/>
      <c r="H40" s="104"/>
      <c r="I40" s="146">
        <f>IF(F40="PASS",1,0)</f>
        <v>0</v>
      </c>
      <c r="J40" s="3"/>
    </row>
    <row r="41" spans="1:10" ht="15.6" x14ac:dyDescent="0.3">
      <c r="A41" s="31">
        <v>2</v>
      </c>
      <c r="B41" s="67">
        <f>'Site 2'!H$7</f>
        <v>0</v>
      </c>
      <c r="C41" s="67">
        <f>'Site 2'!$J$7</f>
        <v>0</v>
      </c>
      <c r="D41" s="67">
        <f>'Site 2'!D$7</f>
        <v>0</v>
      </c>
      <c r="E41" s="68" t="s">
        <v>183</v>
      </c>
      <c r="F41" s="24" t="s">
        <v>154</v>
      </c>
      <c r="G41" s="104"/>
      <c r="H41" s="104"/>
      <c r="I41" s="146">
        <f t="shared" ref="I41:I59" si="4">IF(F41="PASS",1,0)</f>
        <v>0</v>
      </c>
      <c r="J41" s="3"/>
    </row>
    <row r="42" spans="1:10" ht="15.6" x14ac:dyDescent="0.3">
      <c r="A42" s="31">
        <v>3</v>
      </c>
      <c r="B42" s="6">
        <f>'Site 3'!H$7</f>
        <v>8860</v>
      </c>
      <c r="C42" s="6">
        <f>'Site 3'!$J$7</f>
        <v>272</v>
      </c>
      <c r="D42" s="6">
        <f>'Site 3'!D$7</f>
        <v>0</v>
      </c>
      <c r="E42" s="23" t="s">
        <v>183</v>
      </c>
      <c r="F42" s="24" t="s">
        <v>182</v>
      </c>
      <c r="G42" s="104"/>
      <c r="H42" s="104"/>
      <c r="I42" s="146">
        <f t="shared" si="4"/>
        <v>0</v>
      </c>
      <c r="J42" s="3"/>
    </row>
    <row r="43" spans="1:10" ht="15.6" x14ac:dyDescent="0.3">
      <c r="A43" s="31">
        <v>4</v>
      </c>
      <c r="B43" s="67">
        <f>'Site 4'!H$7</f>
        <v>0</v>
      </c>
      <c r="C43" s="67">
        <f>'Site 4'!$J$7</f>
        <v>0</v>
      </c>
      <c r="D43" s="67"/>
      <c r="E43" s="68" t="s">
        <v>183</v>
      </c>
      <c r="F43" s="24" t="s">
        <v>154</v>
      </c>
      <c r="G43" s="104"/>
      <c r="H43" s="104"/>
      <c r="I43" s="146">
        <f t="shared" si="4"/>
        <v>0</v>
      </c>
      <c r="J43" s="3"/>
    </row>
    <row r="44" spans="1:10" ht="15.6" x14ac:dyDescent="0.3">
      <c r="A44" s="31">
        <v>5</v>
      </c>
      <c r="B44" s="67">
        <f>'Site 5'!H$7</f>
        <v>0</v>
      </c>
      <c r="C44" s="67">
        <f>'Site 5'!$J$7</f>
        <v>0</v>
      </c>
      <c r="D44" s="67"/>
      <c r="E44" s="68" t="s">
        <v>183</v>
      </c>
      <c r="F44" s="24" t="s">
        <v>154</v>
      </c>
      <c r="G44" s="104"/>
      <c r="H44" s="104"/>
      <c r="I44" s="146">
        <f t="shared" si="4"/>
        <v>0</v>
      </c>
      <c r="J44" s="3"/>
    </row>
    <row r="45" spans="1:10" ht="15.6" x14ac:dyDescent="0.3">
      <c r="A45" s="31">
        <v>6</v>
      </c>
      <c r="B45" s="6">
        <f>'Site 6'!H$7</f>
        <v>3711</v>
      </c>
      <c r="C45" s="6">
        <f>'Site 6'!$J$7</f>
        <v>331</v>
      </c>
      <c r="D45" s="6">
        <f>'Site 6'!D$7</f>
        <v>0</v>
      </c>
      <c r="E45" s="23" t="s">
        <v>183</v>
      </c>
      <c r="F45" s="24" t="s">
        <v>182</v>
      </c>
      <c r="G45" s="104"/>
      <c r="H45" s="104"/>
      <c r="I45" s="146">
        <f t="shared" si="4"/>
        <v>0</v>
      </c>
      <c r="J45" s="3"/>
    </row>
    <row r="46" spans="1:10" ht="15.6" x14ac:dyDescent="0.3">
      <c r="A46" s="31">
        <v>7</v>
      </c>
      <c r="B46" s="116">
        <f>'Site 7'!H$7</f>
        <v>8890</v>
      </c>
      <c r="C46" s="116">
        <f>'Site 7'!$J$7</f>
        <v>2527</v>
      </c>
      <c r="D46" s="116">
        <f>'Site 7'!D$7</f>
        <v>0</v>
      </c>
      <c r="E46" s="117" t="s">
        <v>183</v>
      </c>
      <c r="F46" s="118" t="s">
        <v>182</v>
      </c>
      <c r="G46" s="104"/>
      <c r="H46" s="104"/>
      <c r="I46" s="146">
        <f t="shared" si="4"/>
        <v>0</v>
      </c>
      <c r="J46" s="3"/>
    </row>
    <row r="47" spans="1:10" ht="15.6" x14ac:dyDescent="0.3">
      <c r="A47" s="31">
        <v>8</v>
      </c>
      <c r="B47" s="6">
        <f>'Site 8'!H$7</f>
        <v>9650</v>
      </c>
      <c r="C47" s="6">
        <f>'Site 8'!$J$7</f>
        <v>1260</v>
      </c>
      <c r="D47" s="6">
        <f>'Site 8'!D$7</f>
        <v>0</v>
      </c>
      <c r="E47" s="23" t="s">
        <v>183</v>
      </c>
      <c r="F47" s="24" t="s">
        <v>182</v>
      </c>
      <c r="G47" s="104"/>
      <c r="H47" s="104"/>
      <c r="I47" s="146">
        <f t="shared" si="4"/>
        <v>0</v>
      </c>
      <c r="J47" s="3"/>
    </row>
    <row r="48" spans="1:10" ht="15.6" x14ac:dyDescent="0.3">
      <c r="A48" s="31">
        <v>9</v>
      </c>
      <c r="B48" s="116">
        <f>'Site 9'!H$7</f>
        <v>16744</v>
      </c>
      <c r="C48" s="116">
        <f>'Site 9'!$J$7</f>
        <v>2890</v>
      </c>
      <c r="D48" s="116">
        <f>'Site 9'!D$7</f>
        <v>0</v>
      </c>
      <c r="E48" s="117" t="s">
        <v>183</v>
      </c>
      <c r="F48" s="118" t="s">
        <v>182</v>
      </c>
      <c r="G48" s="104"/>
      <c r="H48" s="104"/>
      <c r="I48" s="146">
        <f t="shared" si="4"/>
        <v>0</v>
      </c>
      <c r="J48" s="3"/>
    </row>
    <row r="49" spans="1:10" ht="15.6" x14ac:dyDescent="0.3">
      <c r="A49" s="31">
        <v>10</v>
      </c>
      <c r="B49" s="6">
        <f>'Site 10'!H$7</f>
        <v>7344</v>
      </c>
      <c r="C49" s="6">
        <f>'Site 10'!$J$7</f>
        <v>2719</v>
      </c>
      <c r="D49" s="6">
        <f>'Site 10'!D$7</f>
        <v>0</v>
      </c>
      <c r="E49" s="23" t="s">
        <v>183</v>
      </c>
      <c r="F49" s="24" t="s">
        <v>182</v>
      </c>
      <c r="G49" s="104"/>
      <c r="H49" s="104"/>
      <c r="I49" s="146">
        <f t="shared" si="4"/>
        <v>0</v>
      </c>
      <c r="J49" s="3"/>
    </row>
    <row r="50" spans="1:10" ht="15.6" x14ac:dyDescent="0.3">
      <c r="A50" s="31">
        <v>11</v>
      </c>
      <c r="B50" s="67">
        <f>'Site 11'!H$7</f>
        <v>0</v>
      </c>
      <c r="C50" s="67">
        <f>'Site 11'!$J$7</f>
        <v>0</v>
      </c>
      <c r="D50" s="67">
        <f>'Site 11'!D$7</f>
        <v>0</v>
      </c>
      <c r="E50" s="68" t="s">
        <v>183</v>
      </c>
      <c r="F50" s="24" t="s">
        <v>154</v>
      </c>
      <c r="G50" s="104"/>
      <c r="H50" s="104"/>
      <c r="I50" s="146">
        <f t="shared" si="4"/>
        <v>0</v>
      </c>
      <c r="J50" s="3"/>
    </row>
    <row r="51" spans="1:10" ht="15.6" x14ac:dyDescent="0.3">
      <c r="A51" s="31">
        <v>12</v>
      </c>
      <c r="B51" s="67">
        <f>'Site 12'!H$7</f>
        <v>0</v>
      </c>
      <c r="C51" s="67">
        <f>'Site 12'!$J$7</f>
        <v>0</v>
      </c>
      <c r="D51" s="67">
        <f>'Site 12'!D$7</f>
        <v>0</v>
      </c>
      <c r="E51" s="68" t="s">
        <v>183</v>
      </c>
      <c r="F51" s="24" t="s">
        <v>154</v>
      </c>
      <c r="G51" s="104"/>
      <c r="H51" s="104"/>
      <c r="I51" s="146">
        <f t="shared" si="4"/>
        <v>0</v>
      </c>
      <c r="J51" s="3"/>
    </row>
    <row r="52" spans="1:10" ht="15.6" x14ac:dyDescent="0.3">
      <c r="A52" s="31">
        <v>13</v>
      </c>
      <c r="B52" s="67">
        <f>'Site 13'!G$7</f>
        <v>0</v>
      </c>
      <c r="C52" s="67">
        <f>'Site 13'!$I$7</f>
        <v>0</v>
      </c>
      <c r="D52" s="67">
        <f>'Site 13'!D$7</f>
        <v>0</v>
      </c>
      <c r="E52" s="68" t="s">
        <v>183</v>
      </c>
      <c r="F52" s="24" t="s">
        <v>154</v>
      </c>
      <c r="G52" s="104"/>
      <c r="H52" s="104"/>
      <c r="I52" s="146">
        <f t="shared" si="4"/>
        <v>0</v>
      </c>
      <c r="J52" s="3"/>
    </row>
    <row r="53" spans="1:10" ht="15.6" x14ac:dyDescent="0.3">
      <c r="A53" s="31">
        <v>14</v>
      </c>
      <c r="B53" s="67">
        <f>'Site 14'!G$7</f>
        <v>0</v>
      </c>
      <c r="C53" s="67">
        <f>'Site 14'!$I$7</f>
        <v>0</v>
      </c>
      <c r="D53" s="67">
        <f>'Site 14'!D$7</f>
        <v>0</v>
      </c>
      <c r="E53" s="68" t="s">
        <v>183</v>
      </c>
      <c r="F53" s="24" t="s">
        <v>154</v>
      </c>
      <c r="G53" s="104"/>
      <c r="H53" s="104"/>
      <c r="I53" s="146">
        <f t="shared" si="4"/>
        <v>0</v>
      </c>
      <c r="J53" s="3"/>
    </row>
    <row r="54" spans="1:10" ht="15.6" x14ac:dyDescent="0.3">
      <c r="A54" s="31">
        <v>15</v>
      </c>
      <c r="B54" s="6">
        <f>'Site 15'!G$7</f>
        <v>8517</v>
      </c>
      <c r="C54" s="6">
        <f>'Site 15'!$I$7</f>
        <v>1614</v>
      </c>
      <c r="D54" s="6">
        <f>'Site 15'!D$7</f>
        <v>0</v>
      </c>
      <c r="E54" s="23" t="s">
        <v>183</v>
      </c>
      <c r="F54" s="24" t="s">
        <v>182</v>
      </c>
      <c r="G54" s="104"/>
      <c r="H54" s="104"/>
      <c r="I54" s="146">
        <f t="shared" si="4"/>
        <v>0</v>
      </c>
      <c r="J54" s="3"/>
    </row>
    <row r="55" spans="1:10" ht="15.6" x14ac:dyDescent="0.3">
      <c r="A55" s="31">
        <v>16</v>
      </c>
      <c r="B55" s="6">
        <f>'Site 16'!G$7</f>
        <v>9624</v>
      </c>
      <c r="C55" s="6">
        <f>'Site 16'!$I$7</f>
        <v>1344</v>
      </c>
      <c r="D55" s="6">
        <f>'Site 16'!D$7</f>
        <v>0</v>
      </c>
      <c r="E55" s="23" t="s">
        <v>183</v>
      </c>
      <c r="F55" s="24" t="s">
        <v>182</v>
      </c>
      <c r="G55" s="104"/>
      <c r="H55" s="104"/>
      <c r="I55" s="146">
        <f t="shared" si="4"/>
        <v>0</v>
      </c>
      <c r="J55" s="3"/>
    </row>
    <row r="56" spans="1:10" ht="15.6" x14ac:dyDescent="0.3">
      <c r="A56" s="31">
        <v>17</v>
      </c>
      <c r="B56" s="67">
        <f>'Site 17'!H$7</f>
        <v>0</v>
      </c>
      <c r="C56" s="67">
        <f>'Site 17'!$J$7</f>
        <v>0</v>
      </c>
      <c r="D56" s="67">
        <f>'Site 17'!D$7</f>
        <v>0</v>
      </c>
      <c r="E56" s="68" t="s">
        <v>183</v>
      </c>
      <c r="F56" s="24" t="s">
        <v>154</v>
      </c>
      <c r="G56" s="104"/>
      <c r="H56" s="104"/>
      <c r="I56" s="146">
        <f t="shared" si="4"/>
        <v>0</v>
      </c>
      <c r="J56" s="3"/>
    </row>
    <row r="57" spans="1:10" ht="15.6" x14ac:dyDescent="0.3">
      <c r="A57" s="31">
        <v>18</v>
      </c>
      <c r="B57" s="67">
        <f>'Site 18'!H$7</f>
        <v>0</v>
      </c>
      <c r="C57" s="67">
        <f>'Site 18'!$J$7</f>
        <v>0</v>
      </c>
      <c r="D57" s="67">
        <f>'Site 18'!D$7</f>
        <v>0</v>
      </c>
      <c r="E57" s="68" t="s">
        <v>183</v>
      </c>
      <c r="F57" s="24" t="s">
        <v>154</v>
      </c>
      <c r="G57" s="104"/>
      <c r="H57" s="104"/>
      <c r="I57" s="146">
        <f t="shared" si="4"/>
        <v>0</v>
      </c>
      <c r="J57" s="3"/>
    </row>
    <row r="58" spans="1:10" ht="15.6" x14ac:dyDescent="0.3">
      <c r="A58" s="31">
        <v>19</v>
      </c>
      <c r="B58" s="6">
        <f>'Site 19'!H$7</f>
        <v>6465</v>
      </c>
      <c r="C58" s="6">
        <f>'Site 19'!$J$7</f>
        <v>215</v>
      </c>
      <c r="D58" s="6">
        <f>'Site 19'!D$7</f>
        <v>0</v>
      </c>
      <c r="E58" s="23" t="s">
        <v>183</v>
      </c>
      <c r="F58" s="24" t="s">
        <v>182</v>
      </c>
      <c r="G58" s="104"/>
      <c r="H58" s="104"/>
      <c r="I58" s="146">
        <f t="shared" si="4"/>
        <v>0</v>
      </c>
      <c r="J58" s="3"/>
    </row>
    <row r="59" spans="1:10" ht="15.6" x14ac:dyDescent="0.3">
      <c r="A59" s="31">
        <v>20</v>
      </c>
      <c r="B59" s="6">
        <f>'Site 20'!H$7</f>
        <v>8991</v>
      </c>
      <c r="C59" s="6">
        <f>'Site 20'!$J$7</f>
        <v>192</v>
      </c>
      <c r="D59" s="6">
        <f>'Site 20'!D$7</f>
        <v>0</v>
      </c>
      <c r="E59" s="23" t="s">
        <v>183</v>
      </c>
      <c r="F59" s="24" t="s">
        <v>182</v>
      </c>
      <c r="G59" s="104"/>
      <c r="H59" s="104"/>
      <c r="I59" s="146">
        <f t="shared" si="4"/>
        <v>0</v>
      </c>
      <c r="J59" s="3"/>
    </row>
    <row r="60" spans="1:10" ht="16.2" thickBot="1" x14ac:dyDescent="0.35">
      <c r="A60" s="32" t="s">
        <v>131</v>
      </c>
      <c r="B60" s="33">
        <f>AVERAGE(B40:B59)</f>
        <v>5239.3</v>
      </c>
      <c r="C60" s="33">
        <f>AVERAGE(C40:C59)</f>
        <v>878.7</v>
      </c>
      <c r="D60" s="33">
        <f>AVERAGE(D40:D59)</f>
        <v>0</v>
      </c>
      <c r="E60" s="34" t="s">
        <v>183</v>
      </c>
      <c r="F60" s="35"/>
      <c r="G60" s="104"/>
      <c r="H60" s="104"/>
      <c r="I60" s="146"/>
      <c r="J60" s="3"/>
    </row>
    <row r="61" spans="1:10" ht="16.2" thickBot="1" x14ac:dyDescent="0.35">
      <c r="A61" s="3"/>
      <c r="B61" s="6"/>
      <c r="C61" s="6"/>
      <c r="D61" s="36" t="s">
        <v>132</v>
      </c>
      <c r="E61" s="25"/>
      <c r="F61" s="106">
        <f>I61/11</f>
        <v>0</v>
      </c>
      <c r="G61" s="3"/>
      <c r="H61" s="3"/>
      <c r="I61" s="104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B18" sqref="B18"/>
    </sheetView>
  </sheetViews>
  <sheetFormatPr defaultColWidth="8.6640625" defaultRowHeight="14.4" x14ac:dyDescent="0.3"/>
  <cols>
    <col min="1" max="1" width="31.109375" bestFit="1" customWidth="1"/>
    <col min="2" max="2" width="29.6640625" style="69" customWidth="1"/>
    <col min="3" max="3" width="10.109375" style="69" bestFit="1" customWidth="1"/>
    <col min="4" max="4" width="11.33203125" style="69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20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719</v>
      </c>
      <c r="I6" s="48">
        <v>600</v>
      </c>
      <c r="J6" s="54">
        <f>H6-I6</f>
        <v>119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47">
        <v>9650</v>
      </c>
      <c r="I7" s="119">
        <v>8390</v>
      </c>
      <c r="J7" s="52">
        <f>H7-I7</f>
        <v>1260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75</v>
      </c>
    </row>
    <row r="11" spans="1:10" x14ac:dyDescent="0.3">
      <c r="A11" s="46" t="s">
        <v>13</v>
      </c>
      <c r="B11" s="77">
        <v>95120</v>
      </c>
    </row>
    <row r="12" spans="1:10" x14ac:dyDescent="0.3">
      <c r="A12" s="46" t="s">
        <v>14</v>
      </c>
      <c r="B12" s="77">
        <v>4</v>
      </c>
    </row>
    <row r="13" spans="1:10" x14ac:dyDescent="0.3">
      <c r="A13" s="46" t="s">
        <v>178</v>
      </c>
      <c r="B13" s="77">
        <v>1797</v>
      </c>
    </row>
    <row r="14" spans="1:10" x14ac:dyDescent="0.3">
      <c r="A14" s="46" t="s">
        <v>179</v>
      </c>
      <c r="B14" s="77">
        <v>14376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3" x14ac:dyDescent="0.3">
      <c r="A17" s="46" t="s">
        <v>16</v>
      </c>
      <c r="B17" s="77">
        <v>3</v>
      </c>
    </row>
    <row r="18" spans="1:3" x14ac:dyDescent="0.3">
      <c r="A18" s="46" t="s">
        <v>17</v>
      </c>
      <c r="B18" s="77" t="s">
        <v>169</v>
      </c>
    </row>
    <row r="19" spans="1:3" x14ac:dyDescent="0.3">
      <c r="A19" s="46" t="s">
        <v>18</v>
      </c>
      <c r="B19" s="77" t="s">
        <v>142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0.9</v>
      </c>
      <c r="C23" s="77">
        <v>0.9</v>
      </c>
    </row>
    <row r="24" spans="1:3" x14ac:dyDescent="0.3">
      <c r="A24" s="46" t="s">
        <v>26</v>
      </c>
      <c r="B24" s="83">
        <v>13</v>
      </c>
      <c r="C24" s="77">
        <v>13</v>
      </c>
    </row>
    <row r="25" spans="1:3" x14ac:dyDescent="0.3">
      <c r="A25" s="46" t="s">
        <v>27</v>
      </c>
      <c r="B25" s="83" t="s">
        <v>47</v>
      </c>
      <c r="C25" s="77" t="s">
        <v>68</v>
      </c>
    </row>
    <row r="26" spans="1:3" x14ac:dyDescent="0.3">
      <c r="A26" s="46" t="s">
        <v>217</v>
      </c>
      <c r="B26" s="83" t="s">
        <v>76</v>
      </c>
      <c r="C26" s="77" t="s">
        <v>77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83">
        <v>4577</v>
      </c>
      <c r="C30" s="77" t="s">
        <v>78</v>
      </c>
    </row>
    <row r="31" spans="1:3" x14ac:dyDescent="0.3">
      <c r="A31" s="46" t="s">
        <v>173</v>
      </c>
      <c r="B31" s="83">
        <v>0</v>
      </c>
      <c r="C31" s="77">
        <v>19</v>
      </c>
    </row>
    <row r="32" spans="1:3" x14ac:dyDescent="0.3">
      <c r="A32" s="46" t="s">
        <v>174</v>
      </c>
      <c r="B32" s="83" t="s">
        <v>154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83">
        <v>1797</v>
      </c>
      <c r="C34" s="77" t="s">
        <v>32</v>
      </c>
    </row>
    <row r="35" spans="1:6" ht="28.8" x14ac:dyDescent="0.3">
      <c r="A35" s="46" t="s">
        <v>176</v>
      </c>
      <c r="B35" s="91" t="s">
        <v>170</v>
      </c>
      <c r="C35" s="77" t="s">
        <v>32</v>
      </c>
    </row>
    <row r="36" spans="1:6" x14ac:dyDescent="0.3">
      <c r="A36" s="46" t="s">
        <v>35</v>
      </c>
      <c r="B36" s="83" t="s">
        <v>37</v>
      </c>
      <c r="C36" s="77" t="s">
        <v>32</v>
      </c>
    </row>
    <row r="37" spans="1:6" x14ac:dyDescent="0.3">
      <c r="A37" s="46" t="s">
        <v>175</v>
      </c>
      <c r="B37" s="83" t="s">
        <v>135</v>
      </c>
      <c r="C37" s="77" t="s">
        <v>32</v>
      </c>
    </row>
    <row r="38" spans="1:6" x14ac:dyDescent="0.3">
      <c r="A38" s="47" t="s">
        <v>36</v>
      </c>
      <c r="B38" s="85" t="s">
        <v>171</v>
      </c>
      <c r="C38" s="78" t="s">
        <v>32</v>
      </c>
    </row>
    <row r="39" spans="1:6" s="133" customFormat="1" ht="15" thickBot="1" x14ac:dyDescent="0.35">
      <c r="A39" s="134"/>
      <c r="B39" s="141"/>
      <c r="C39" s="153" t="s">
        <v>212</v>
      </c>
      <c r="D39" s="144"/>
    </row>
    <row r="40" spans="1:6" s="133" customFormat="1" x14ac:dyDescent="0.3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s="133" customFormat="1" x14ac:dyDescent="0.3">
      <c r="A41" s="136" t="s">
        <v>206</v>
      </c>
      <c r="B41" s="134">
        <f>SUM(C41:F41)</f>
        <v>1680</v>
      </c>
      <c r="C41" s="134">
        <v>400.8</v>
      </c>
      <c r="D41" s="134">
        <v>439.2</v>
      </c>
      <c r="E41" s="134">
        <v>400.8</v>
      </c>
      <c r="F41" s="137">
        <v>439.2</v>
      </c>
    </row>
    <row r="42" spans="1:6" s="133" customFormat="1" x14ac:dyDescent="0.3">
      <c r="A42" s="136" t="s">
        <v>207</v>
      </c>
      <c r="B42" s="134">
        <f>SUM(C42:F42)</f>
        <v>330.2</v>
      </c>
      <c r="C42" s="134">
        <v>50</v>
      </c>
      <c r="D42" s="134">
        <v>26</v>
      </c>
      <c r="E42" s="134">
        <v>180.9</v>
      </c>
      <c r="F42" s="137">
        <v>73.3</v>
      </c>
    </row>
    <row r="43" spans="1:6" s="133" customFormat="1" ht="15" thickBot="1" x14ac:dyDescent="0.35">
      <c r="A43" s="138" t="s">
        <v>208</v>
      </c>
      <c r="B43" s="139">
        <f>SUM(C43:F43)</f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88">
        <v>40929</v>
      </c>
    </row>
    <row r="49" spans="1:2" x14ac:dyDescent="0.3">
      <c r="A49" s="1" t="s">
        <v>43</v>
      </c>
      <c r="B49" s="88">
        <v>40974</v>
      </c>
    </row>
    <row r="50" spans="1:2" x14ac:dyDescent="0.3">
      <c r="A50" s="1" t="s">
        <v>44</v>
      </c>
      <c r="B50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2" zoomScale="70" zoomScaleNormal="70" workbookViewId="0">
      <selection activeCell="F22" sqref="F22"/>
    </sheetView>
  </sheetViews>
  <sheetFormatPr defaultColWidth="8.6640625" defaultRowHeight="14.4" x14ac:dyDescent="0.3"/>
  <cols>
    <col min="1" max="1" width="37.33203125" style="170" bestFit="1" customWidth="1"/>
    <col min="2" max="2" width="34.44140625" style="174" customWidth="1"/>
    <col min="3" max="3" width="26.6640625" style="174" bestFit="1" customWidth="1"/>
    <col min="4" max="4" width="13.44140625" style="174" customWidth="1"/>
    <col min="5" max="5" width="12.21875" style="170" customWidth="1"/>
    <col min="6" max="6" width="12.77734375" style="170" customWidth="1"/>
    <col min="7" max="16384" width="8.6640625" style="170"/>
  </cols>
  <sheetData>
    <row r="1" spans="1:10" x14ac:dyDescent="0.3">
      <c r="A1" s="1" t="s">
        <v>147</v>
      </c>
      <c r="C1" s="174" t="s">
        <v>267</v>
      </c>
    </row>
    <row r="2" spans="1:10" x14ac:dyDescent="0.3">
      <c r="A2" s="37" t="s">
        <v>0</v>
      </c>
      <c r="B2" s="70" t="s">
        <v>336</v>
      </c>
      <c r="C2" s="174" t="s">
        <v>272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733</v>
      </c>
      <c r="I6" s="48">
        <v>514</v>
      </c>
      <c r="J6" s="54">
        <v>218.40029999999999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65">
        <v>16791</v>
      </c>
      <c r="I7" s="159">
        <v>13801</v>
      </c>
      <c r="J7" s="52">
        <v>2989.9110000000001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171" t="s">
        <v>12</v>
      </c>
      <c r="B10" s="76">
        <v>1980</v>
      </c>
    </row>
    <row r="11" spans="1:10" x14ac:dyDescent="0.3">
      <c r="A11" s="171" t="s">
        <v>13</v>
      </c>
      <c r="B11" s="175">
        <v>94597</v>
      </c>
    </row>
    <row r="12" spans="1:10" x14ac:dyDescent="0.3">
      <c r="A12" s="171" t="s">
        <v>14</v>
      </c>
      <c r="B12" s="175">
        <v>12</v>
      </c>
    </row>
    <row r="13" spans="1:10" x14ac:dyDescent="0.3">
      <c r="A13" s="171" t="s">
        <v>178</v>
      </c>
      <c r="B13" s="175">
        <v>1877</v>
      </c>
    </row>
    <row r="14" spans="1:10" x14ac:dyDescent="0.3">
      <c r="A14" s="171" t="s">
        <v>179</v>
      </c>
      <c r="B14" s="175">
        <v>15016</v>
      </c>
    </row>
    <row r="15" spans="1:10" x14ac:dyDescent="0.3">
      <c r="A15" s="171" t="s">
        <v>15</v>
      </c>
      <c r="B15" s="175">
        <v>1</v>
      </c>
    </row>
    <row r="16" spans="1:10" x14ac:dyDescent="0.3">
      <c r="A16" s="171" t="s">
        <v>180</v>
      </c>
      <c r="B16" s="175">
        <v>8</v>
      </c>
    </row>
    <row r="17" spans="1:4" x14ac:dyDescent="0.3">
      <c r="A17" s="171" t="s">
        <v>16</v>
      </c>
      <c r="B17" s="175">
        <v>3</v>
      </c>
    </row>
    <row r="18" spans="1:4" x14ac:dyDescent="0.3">
      <c r="A18" s="171" t="s">
        <v>17</v>
      </c>
      <c r="B18" s="175" t="s">
        <v>205</v>
      </c>
    </row>
    <row r="19" spans="1:4" x14ac:dyDescent="0.3">
      <c r="A19" s="171" t="s">
        <v>18</v>
      </c>
      <c r="B19" s="175" t="s">
        <v>49</v>
      </c>
    </row>
    <row r="20" spans="1:4" x14ac:dyDescent="0.3">
      <c r="A20" s="172" t="s">
        <v>19</v>
      </c>
      <c r="B20" s="78" t="s">
        <v>49</v>
      </c>
    </row>
    <row r="22" spans="1:4" x14ac:dyDescent="0.3">
      <c r="A22" s="44" t="s">
        <v>24</v>
      </c>
      <c r="B22" s="79" t="s">
        <v>29</v>
      </c>
      <c r="C22" s="80" t="s">
        <v>30</v>
      </c>
    </row>
    <row r="23" spans="1:4" x14ac:dyDescent="0.3">
      <c r="A23" s="171" t="s">
        <v>25</v>
      </c>
      <c r="B23" s="186">
        <v>0.8</v>
      </c>
      <c r="C23" s="175" t="s">
        <v>32</v>
      </c>
    </row>
    <row r="24" spans="1:4" x14ac:dyDescent="0.3">
      <c r="A24" s="171" t="s">
        <v>26</v>
      </c>
      <c r="B24" s="186">
        <v>10</v>
      </c>
      <c r="C24" s="76" t="s">
        <v>32</v>
      </c>
    </row>
    <row r="25" spans="1:4" x14ac:dyDescent="0.3">
      <c r="A25" s="171" t="s">
        <v>27</v>
      </c>
      <c r="B25" s="186">
        <v>2</v>
      </c>
      <c r="C25" s="76">
        <v>4</v>
      </c>
    </row>
    <row r="26" spans="1:4" x14ac:dyDescent="0.3">
      <c r="A26" s="171" t="s">
        <v>217</v>
      </c>
      <c r="B26" s="186">
        <v>960</v>
      </c>
      <c r="C26" s="76">
        <v>151</v>
      </c>
      <c r="D26" s="122"/>
    </row>
    <row r="27" spans="1:4" x14ac:dyDescent="0.3">
      <c r="A27" s="172" t="s">
        <v>28</v>
      </c>
      <c r="B27" s="85" t="s">
        <v>198</v>
      </c>
      <c r="C27" s="278" t="s">
        <v>271</v>
      </c>
    </row>
    <row r="29" spans="1:4" x14ac:dyDescent="0.3">
      <c r="A29" s="44" t="s">
        <v>33</v>
      </c>
      <c r="B29" s="79" t="s">
        <v>29</v>
      </c>
      <c r="C29" s="80" t="s">
        <v>30</v>
      </c>
    </row>
    <row r="30" spans="1:4" x14ac:dyDescent="0.3">
      <c r="A30" s="171" t="s">
        <v>34</v>
      </c>
      <c r="B30" s="186">
        <v>4483</v>
      </c>
      <c r="C30" s="76">
        <v>3135</v>
      </c>
    </row>
    <row r="31" spans="1:4" x14ac:dyDescent="0.3">
      <c r="A31" s="171" t="s">
        <v>173</v>
      </c>
      <c r="B31" s="178">
        <v>0</v>
      </c>
      <c r="C31" s="175" t="s">
        <v>32</v>
      </c>
    </row>
    <row r="32" spans="1:4" x14ac:dyDescent="0.3">
      <c r="A32" s="171" t="s">
        <v>174</v>
      </c>
      <c r="B32" s="186" t="s">
        <v>154</v>
      </c>
      <c r="C32" s="175" t="s">
        <v>32</v>
      </c>
    </row>
    <row r="33" spans="1:6" x14ac:dyDescent="0.3">
      <c r="A33" s="171" t="s">
        <v>172</v>
      </c>
      <c r="B33" s="186" t="s">
        <v>155</v>
      </c>
      <c r="C33" s="175" t="s">
        <v>32</v>
      </c>
    </row>
    <row r="34" spans="1:6" x14ac:dyDescent="0.3">
      <c r="A34" s="171" t="s">
        <v>177</v>
      </c>
      <c r="B34" s="186">
        <v>1877</v>
      </c>
      <c r="C34" s="175" t="s">
        <v>32</v>
      </c>
    </row>
    <row r="35" spans="1:6" x14ac:dyDescent="0.3">
      <c r="A35" s="171" t="s">
        <v>176</v>
      </c>
      <c r="B35" s="186" t="s">
        <v>270</v>
      </c>
      <c r="C35" s="175" t="s">
        <v>97</v>
      </c>
    </row>
    <row r="36" spans="1:6" x14ac:dyDescent="0.3">
      <c r="A36" s="171" t="s">
        <v>35</v>
      </c>
      <c r="B36" s="186" t="s">
        <v>159</v>
      </c>
      <c r="C36" s="175" t="s">
        <v>32</v>
      </c>
    </row>
    <row r="37" spans="1:6" x14ac:dyDescent="0.3">
      <c r="A37" s="171" t="s">
        <v>175</v>
      </c>
      <c r="B37" s="186" t="s">
        <v>135</v>
      </c>
      <c r="C37" s="175" t="s">
        <v>32</v>
      </c>
    </row>
    <row r="38" spans="1:6" ht="28.8" x14ac:dyDescent="0.3">
      <c r="A38" s="172" t="s">
        <v>36</v>
      </c>
      <c r="B38" s="87" t="s">
        <v>269</v>
      </c>
      <c r="C38" s="78" t="s">
        <v>32</v>
      </c>
    </row>
    <row r="39" spans="1:6" ht="15" thickBot="1" x14ac:dyDescent="0.35">
      <c r="A39" s="169"/>
      <c r="B39" s="186"/>
      <c r="C39" s="174" t="s">
        <v>212</v>
      </c>
      <c r="E39" s="174"/>
    </row>
    <row r="40" spans="1:6" x14ac:dyDescent="0.3">
      <c r="A40" s="135" t="s">
        <v>268</v>
      </c>
      <c r="B40" s="142" t="s">
        <v>203</v>
      </c>
      <c r="C40" s="142" t="s">
        <v>205</v>
      </c>
      <c r="D40" s="142" t="s">
        <v>22</v>
      </c>
      <c r="E40" s="142" t="s">
        <v>167</v>
      </c>
      <c r="F40" s="143" t="s">
        <v>204</v>
      </c>
    </row>
    <row r="41" spans="1:6" x14ac:dyDescent="0.3">
      <c r="A41" s="136" t="s">
        <v>206</v>
      </c>
      <c r="B41" s="169">
        <f>SUM(C41:F41)</f>
        <v>1242</v>
      </c>
      <c r="C41" s="169">
        <v>225</v>
      </c>
      <c r="D41" s="169">
        <v>292</v>
      </c>
      <c r="E41" s="169">
        <v>418</v>
      </c>
      <c r="F41" s="137">
        <v>307</v>
      </c>
    </row>
    <row r="42" spans="1:6" x14ac:dyDescent="0.3">
      <c r="A42" s="136" t="s">
        <v>207</v>
      </c>
      <c r="B42" s="169">
        <f>SUM(C42:F42)</f>
        <v>275.5</v>
      </c>
      <c r="C42" s="169">
        <v>94</v>
      </c>
      <c r="D42" s="169">
        <v>9</v>
      </c>
      <c r="E42" s="169">
        <v>154.5</v>
      </c>
      <c r="F42" s="137">
        <v>18</v>
      </c>
    </row>
    <row r="43" spans="1:6" ht="15" thickBot="1" x14ac:dyDescent="0.35">
      <c r="A43" s="138" t="s">
        <v>208</v>
      </c>
      <c r="B43" s="139">
        <f>SUM(C43:F43)</f>
        <v>53</v>
      </c>
      <c r="C43" s="139">
        <v>53</v>
      </c>
      <c r="D43" s="139">
        <v>0</v>
      </c>
      <c r="E43" s="139">
        <v>0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172" t="s">
        <v>32</v>
      </c>
      <c r="B46" s="85"/>
      <c r="C46" s="78"/>
    </row>
    <row r="48" spans="1:6" x14ac:dyDescent="0.3">
      <c r="A48" s="1" t="s">
        <v>42</v>
      </c>
      <c r="B48" s="281">
        <v>40757</v>
      </c>
    </row>
    <row r="49" spans="1:2" x14ac:dyDescent="0.3">
      <c r="A49" s="1" t="s">
        <v>43</v>
      </c>
      <c r="B49" s="281">
        <v>40830</v>
      </c>
    </row>
    <row r="50" spans="1:2" x14ac:dyDescent="0.3">
      <c r="A50" s="1" t="s">
        <v>44</v>
      </c>
      <c r="B50" s="26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B18" sqref="B18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0.109375" style="69" bestFit="1" customWidth="1"/>
    <col min="4" max="4" width="11.33203125" style="69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80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736</v>
      </c>
      <c r="I6" s="48">
        <v>462</v>
      </c>
      <c r="J6" s="54">
        <f>H6-I6</f>
        <v>274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47">
        <v>16744</v>
      </c>
      <c r="I7" s="119">
        <v>13854</v>
      </c>
      <c r="J7" s="52">
        <f>H7-I7</f>
        <v>2890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81</v>
      </c>
    </row>
    <row r="11" spans="1:10" x14ac:dyDescent="0.3">
      <c r="A11" s="46" t="s">
        <v>13</v>
      </c>
      <c r="B11" s="77">
        <v>94597</v>
      </c>
    </row>
    <row r="12" spans="1:10" x14ac:dyDescent="0.3">
      <c r="A12" s="46" t="s">
        <v>14</v>
      </c>
      <c r="B12" s="77">
        <v>12</v>
      </c>
    </row>
    <row r="13" spans="1:10" x14ac:dyDescent="0.3">
      <c r="A13" s="46" t="s">
        <v>178</v>
      </c>
      <c r="B13" s="77">
        <v>1877</v>
      </c>
    </row>
    <row r="14" spans="1:10" x14ac:dyDescent="0.3">
      <c r="A14" s="46" t="s">
        <v>179</v>
      </c>
      <c r="B14" s="77">
        <v>15016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9</v>
      </c>
    </row>
    <row r="17" spans="1:3" x14ac:dyDescent="0.3">
      <c r="A17" s="46" t="s">
        <v>16</v>
      </c>
      <c r="B17" s="77">
        <v>4</v>
      </c>
    </row>
    <row r="18" spans="1:3" x14ac:dyDescent="0.3">
      <c r="A18" s="46" t="s">
        <v>17</v>
      </c>
      <c r="B18" s="77" t="s">
        <v>140</v>
      </c>
    </row>
    <row r="19" spans="1:3" x14ac:dyDescent="0.3">
      <c r="A19" s="46" t="s">
        <v>18</v>
      </c>
      <c r="B19" s="77" t="s">
        <v>142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0.8</v>
      </c>
      <c r="C23" s="77">
        <v>0.92</v>
      </c>
    </row>
    <row r="24" spans="1:3" x14ac:dyDescent="0.3">
      <c r="A24" s="46" t="s">
        <v>26</v>
      </c>
      <c r="B24" s="83">
        <v>10</v>
      </c>
      <c r="C24" s="77">
        <v>15</v>
      </c>
    </row>
    <row r="25" spans="1:3" x14ac:dyDescent="0.3">
      <c r="A25" s="46" t="s">
        <v>27</v>
      </c>
      <c r="B25" s="83" t="s">
        <v>47</v>
      </c>
      <c r="C25" s="77" t="s">
        <v>58</v>
      </c>
    </row>
    <row r="26" spans="1:3" x14ac:dyDescent="0.3">
      <c r="A26" s="46" t="s">
        <v>217</v>
      </c>
      <c r="B26" s="83">
        <v>254</v>
      </c>
      <c r="C26" s="77" t="s">
        <v>82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83">
        <v>4483</v>
      </c>
      <c r="C30" s="76">
        <v>3135</v>
      </c>
    </row>
    <row r="31" spans="1:3" x14ac:dyDescent="0.3">
      <c r="A31" s="46" t="s">
        <v>173</v>
      </c>
      <c r="B31" s="83">
        <v>0</v>
      </c>
      <c r="C31" s="77">
        <v>11</v>
      </c>
    </row>
    <row r="32" spans="1:3" x14ac:dyDescent="0.3">
      <c r="A32" s="46" t="s">
        <v>174</v>
      </c>
      <c r="B32" s="83" t="s">
        <v>32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180">
        <v>1877</v>
      </c>
      <c r="C34" s="77" t="s">
        <v>32</v>
      </c>
    </row>
    <row r="35" spans="1:6" x14ac:dyDescent="0.3">
      <c r="A35" s="46" t="s">
        <v>176</v>
      </c>
      <c r="B35" s="83">
        <v>13</v>
      </c>
      <c r="C35" s="77">
        <v>38</v>
      </c>
    </row>
    <row r="36" spans="1:6" x14ac:dyDescent="0.3">
      <c r="A36" s="46" t="s">
        <v>35</v>
      </c>
      <c r="B36" s="83" t="s">
        <v>37</v>
      </c>
      <c r="C36" s="77" t="s">
        <v>32</v>
      </c>
    </row>
    <row r="37" spans="1:6" x14ac:dyDescent="0.3">
      <c r="A37" s="46" t="s">
        <v>175</v>
      </c>
      <c r="B37" s="83" t="s">
        <v>135</v>
      </c>
      <c r="C37" s="77" t="s">
        <v>32</v>
      </c>
    </row>
    <row r="38" spans="1:6" ht="28.8" x14ac:dyDescent="0.3">
      <c r="A38" s="47" t="s">
        <v>36</v>
      </c>
      <c r="B38" s="152" t="s">
        <v>200</v>
      </c>
      <c r="C38" s="182" t="s">
        <v>32</v>
      </c>
    </row>
    <row r="39" spans="1:6" s="133" customFormat="1" ht="15" thickBot="1" x14ac:dyDescent="0.35">
      <c r="A39" s="134"/>
      <c r="B39" s="131"/>
      <c r="D39" s="153" t="s">
        <v>212</v>
      </c>
    </row>
    <row r="40" spans="1:6" x14ac:dyDescent="0.3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x14ac:dyDescent="0.3">
      <c r="A41" s="136" t="s">
        <v>206</v>
      </c>
      <c r="B41" s="134">
        <f>SUM(C41:F41)</f>
        <v>1409</v>
      </c>
      <c r="C41" s="134">
        <v>307</v>
      </c>
      <c r="D41" s="134">
        <v>392</v>
      </c>
      <c r="E41" s="134">
        <v>292</v>
      </c>
      <c r="F41" s="137">
        <v>418</v>
      </c>
    </row>
    <row r="42" spans="1:6" x14ac:dyDescent="0.3">
      <c r="A42" s="136" t="s">
        <v>207</v>
      </c>
      <c r="B42" s="134">
        <f>SUM(C42:F42)</f>
        <v>275.5</v>
      </c>
      <c r="C42" s="134">
        <v>18</v>
      </c>
      <c r="D42" s="134">
        <v>94</v>
      </c>
      <c r="E42" s="134">
        <v>9</v>
      </c>
      <c r="F42" s="137">
        <v>154.5</v>
      </c>
    </row>
    <row r="43" spans="1:6" ht="15" thickBot="1" x14ac:dyDescent="0.35">
      <c r="A43" s="138" t="s">
        <v>208</v>
      </c>
      <c r="B43" s="139">
        <f>SUM(C43:F43)</f>
        <v>53</v>
      </c>
      <c r="C43" s="139">
        <v>0</v>
      </c>
      <c r="D43" s="139">
        <v>53</v>
      </c>
      <c r="E43" s="139">
        <v>0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69" t="s">
        <v>45</v>
      </c>
    </row>
    <row r="49" spans="1:2" x14ac:dyDescent="0.3">
      <c r="A49" s="1" t="s">
        <v>43</v>
      </c>
      <c r="B49" s="69" t="s">
        <v>83</v>
      </c>
    </row>
    <row r="50" spans="1:2" x14ac:dyDescent="0.3">
      <c r="A50" s="1" t="s">
        <v>44</v>
      </c>
      <c r="B50" t="s">
        <v>192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C53" sqref="C53"/>
    </sheetView>
  </sheetViews>
  <sheetFormatPr defaultColWidth="8.6640625" defaultRowHeight="14.4" x14ac:dyDescent="0.3"/>
  <cols>
    <col min="1" max="1" width="31.109375" bestFit="1" customWidth="1"/>
    <col min="2" max="2" width="33" style="69" bestFit="1" customWidth="1"/>
    <col min="3" max="3" width="11" style="69" bestFit="1" customWidth="1"/>
    <col min="4" max="4" width="9.33203125" style="69" customWidth="1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50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443</v>
      </c>
      <c r="I6" s="48">
        <v>322</v>
      </c>
      <c r="J6" s="54">
        <f>H6-I6</f>
        <v>121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47">
        <v>7344</v>
      </c>
      <c r="I7" s="119">
        <v>4625</v>
      </c>
      <c r="J7" s="52">
        <f>H7-I7</f>
        <v>2719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84</v>
      </c>
    </row>
    <row r="11" spans="1:10" x14ac:dyDescent="0.3">
      <c r="A11" s="46" t="s">
        <v>13</v>
      </c>
      <c r="B11" s="77">
        <v>94062</v>
      </c>
    </row>
    <row r="12" spans="1:10" x14ac:dyDescent="0.3">
      <c r="A12" s="46" t="s">
        <v>14</v>
      </c>
      <c r="B12" s="77">
        <v>3</v>
      </c>
    </row>
    <row r="13" spans="1:10" x14ac:dyDescent="0.3">
      <c r="A13" s="46" t="s">
        <v>178</v>
      </c>
      <c r="B13" s="77">
        <v>1750</v>
      </c>
    </row>
    <row r="14" spans="1:10" x14ac:dyDescent="0.3">
      <c r="A14" s="46" t="s">
        <v>179</v>
      </c>
      <c r="B14" s="77">
        <v>14000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6" x14ac:dyDescent="0.3">
      <c r="A17" s="46" t="s">
        <v>16</v>
      </c>
      <c r="B17" s="77">
        <v>3</v>
      </c>
    </row>
    <row r="18" spans="1:6" x14ac:dyDescent="0.3">
      <c r="A18" s="46" t="s">
        <v>17</v>
      </c>
      <c r="B18" s="77" t="s">
        <v>145</v>
      </c>
    </row>
    <row r="19" spans="1:6" x14ac:dyDescent="0.3">
      <c r="A19" s="46" t="s">
        <v>18</v>
      </c>
      <c r="B19" s="77" t="s">
        <v>49</v>
      </c>
    </row>
    <row r="20" spans="1:6" x14ac:dyDescent="0.3">
      <c r="A20" s="47" t="s">
        <v>19</v>
      </c>
      <c r="B20" s="78" t="s">
        <v>142</v>
      </c>
    </row>
    <row r="22" spans="1:6" x14ac:dyDescent="0.3">
      <c r="A22" s="44" t="s">
        <v>24</v>
      </c>
      <c r="B22" s="79" t="s">
        <v>29</v>
      </c>
      <c r="C22" s="80" t="s">
        <v>30</v>
      </c>
    </row>
    <row r="23" spans="1:6" x14ac:dyDescent="0.3">
      <c r="A23" s="46" t="s">
        <v>25</v>
      </c>
      <c r="B23" s="83">
        <v>0.78</v>
      </c>
      <c r="C23" s="77">
        <v>0.95</v>
      </c>
    </row>
    <row r="24" spans="1:6" x14ac:dyDescent="0.3">
      <c r="A24" s="46" t="s">
        <v>26</v>
      </c>
      <c r="B24" s="83">
        <v>10</v>
      </c>
      <c r="C24" s="77">
        <v>15</v>
      </c>
    </row>
    <row r="25" spans="1:6" x14ac:dyDescent="0.3">
      <c r="A25" s="46" t="s">
        <v>27</v>
      </c>
      <c r="B25" s="83">
        <v>2</v>
      </c>
      <c r="C25" s="77">
        <v>8</v>
      </c>
    </row>
    <row r="26" spans="1:6" ht="15" customHeight="1" x14ac:dyDescent="0.3">
      <c r="A26" s="46" t="s">
        <v>217</v>
      </c>
      <c r="B26" s="92" t="s">
        <v>32</v>
      </c>
      <c r="C26" s="77">
        <v>16</v>
      </c>
      <c r="D26" s="251" t="s">
        <v>239</v>
      </c>
      <c r="E26" s="252"/>
      <c r="F26" s="252"/>
    </row>
    <row r="27" spans="1:6" x14ac:dyDescent="0.3">
      <c r="A27" s="47" t="s">
        <v>28</v>
      </c>
      <c r="B27" s="85" t="s">
        <v>198</v>
      </c>
      <c r="C27" s="78" t="s">
        <v>32</v>
      </c>
    </row>
    <row r="29" spans="1:6" x14ac:dyDescent="0.3">
      <c r="A29" s="44" t="s">
        <v>33</v>
      </c>
      <c r="B29" s="79" t="s">
        <v>29</v>
      </c>
      <c r="C29" s="80" t="s">
        <v>30</v>
      </c>
    </row>
    <row r="30" spans="1:6" x14ac:dyDescent="0.3">
      <c r="A30" s="46" t="s">
        <v>34</v>
      </c>
      <c r="B30" s="83">
        <v>4175</v>
      </c>
      <c r="C30" s="77">
        <v>3266</v>
      </c>
    </row>
    <row r="31" spans="1:6" x14ac:dyDescent="0.3">
      <c r="A31" s="46" t="s">
        <v>173</v>
      </c>
      <c r="B31" s="83">
        <v>0</v>
      </c>
      <c r="C31" s="77" t="s">
        <v>111</v>
      </c>
    </row>
    <row r="32" spans="1:6" x14ac:dyDescent="0.3">
      <c r="A32" s="46" t="s">
        <v>174</v>
      </c>
      <c r="B32" s="83" t="s">
        <v>32</v>
      </c>
      <c r="C32" s="77" t="s">
        <v>160</v>
      </c>
    </row>
    <row r="33" spans="1:6" x14ac:dyDescent="0.3">
      <c r="A33" s="46" t="s">
        <v>172</v>
      </c>
      <c r="B33" s="83" t="s">
        <v>152</v>
      </c>
      <c r="C33" s="77" t="s">
        <v>32</v>
      </c>
    </row>
    <row r="34" spans="1:6" x14ac:dyDescent="0.3">
      <c r="A34" s="46" t="s">
        <v>177</v>
      </c>
      <c r="B34" s="180">
        <v>1750</v>
      </c>
      <c r="C34" s="77" t="s">
        <v>32</v>
      </c>
    </row>
    <row r="35" spans="1:6" ht="28.8" x14ac:dyDescent="0.3">
      <c r="A35" s="46" t="s">
        <v>176</v>
      </c>
      <c r="B35" s="178" t="s">
        <v>238</v>
      </c>
      <c r="C35" s="77" t="s">
        <v>244</v>
      </c>
    </row>
    <row r="36" spans="1:6" x14ac:dyDescent="0.3">
      <c r="A36" s="46" t="s">
        <v>35</v>
      </c>
      <c r="B36" s="83" t="s">
        <v>37</v>
      </c>
      <c r="C36" s="77" t="s">
        <v>32</v>
      </c>
    </row>
    <row r="37" spans="1:6" x14ac:dyDescent="0.3">
      <c r="A37" s="46" t="s">
        <v>175</v>
      </c>
      <c r="B37" s="83" t="s">
        <v>135</v>
      </c>
      <c r="C37" s="77" t="s">
        <v>32</v>
      </c>
    </row>
    <row r="38" spans="1:6" x14ac:dyDescent="0.3">
      <c r="A38" s="47" t="s">
        <v>36</v>
      </c>
      <c r="B38" s="181" t="s">
        <v>201</v>
      </c>
      <c r="C38" s="78" t="s">
        <v>32</v>
      </c>
    </row>
    <row r="39" spans="1:6" s="133" customFormat="1" ht="15" thickBot="1" x14ac:dyDescent="0.35">
      <c r="A39" s="134"/>
      <c r="B39" s="94"/>
      <c r="C39" s="153"/>
      <c r="D39" s="144"/>
      <c r="E39" s="174" t="s">
        <v>212</v>
      </c>
    </row>
    <row r="40" spans="1:6" s="133" customFormat="1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 x14ac:dyDescent="0.3">
      <c r="A41" s="136" t="s">
        <v>206</v>
      </c>
      <c r="B41" s="134">
        <f>SUM(C41:F41)</f>
        <v>1600</v>
      </c>
      <c r="C41" s="134">
        <v>300</v>
      </c>
      <c r="D41" s="134">
        <v>300</v>
      </c>
      <c r="E41" s="134">
        <v>500</v>
      </c>
      <c r="F41" s="137">
        <v>500</v>
      </c>
    </row>
    <row r="42" spans="1:6" s="133" customFormat="1" x14ac:dyDescent="0.3">
      <c r="A42" s="136" t="s">
        <v>207</v>
      </c>
      <c r="B42" s="134">
        <f>SUM(C42:F42)</f>
        <v>389</v>
      </c>
      <c r="C42" s="134">
        <v>40</v>
      </c>
      <c r="D42" s="134">
        <v>12</v>
      </c>
      <c r="E42" s="134">
        <v>80</v>
      </c>
      <c r="F42" s="137">
        <v>257</v>
      </c>
    </row>
    <row r="43" spans="1:6" s="133" customFormat="1" ht="15" thickBot="1" x14ac:dyDescent="0.35">
      <c r="A43" s="138" t="s">
        <v>208</v>
      </c>
      <c r="B43" s="139">
        <f>SUM(C43:F43)</f>
        <v>88</v>
      </c>
      <c r="C43" s="139">
        <v>0</v>
      </c>
      <c r="D43" s="139">
        <v>21</v>
      </c>
      <c r="E43" s="139">
        <v>46</v>
      </c>
      <c r="F43" s="140">
        <v>21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265" t="s">
        <v>85</v>
      </c>
    </row>
    <row r="49" spans="1:2" x14ac:dyDescent="0.3">
      <c r="A49" s="1" t="s">
        <v>43</v>
      </c>
      <c r="B49" s="265" t="s">
        <v>86</v>
      </c>
    </row>
    <row r="50" spans="1:2" x14ac:dyDescent="0.3">
      <c r="A50" s="1" t="s">
        <v>44</v>
      </c>
      <c r="B50" t="s">
        <v>193</v>
      </c>
    </row>
  </sheetData>
  <mergeCells count="1">
    <mergeCell ref="D26:F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40" zoomScale="85" zoomScaleNormal="85" workbookViewId="0">
      <selection activeCell="G29" sqref="G29"/>
    </sheetView>
  </sheetViews>
  <sheetFormatPr defaultColWidth="8.6640625" defaultRowHeight="14.4" x14ac:dyDescent="0.3"/>
  <cols>
    <col min="1" max="1" width="31.109375" style="170" bestFit="1" customWidth="1"/>
    <col min="2" max="2" width="29.6640625" style="174" bestFit="1" customWidth="1"/>
    <col min="3" max="3" width="11" style="174" bestFit="1" customWidth="1"/>
    <col min="4" max="4" width="20.21875" style="174" customWidth="1"/>
    <col min="5" max="16384" width="8.6640625" style="170"/>
  </cols>
  <sheetData>
    <row r="1" spans="1:10" x14ac:dyDescent="0.3">
      <c r="A1" s="1" t="s">
        <v>147</v>
      </c>
      <c r="C1" s="174" t="s">
        <v>267</v>
      </c>
    </row>
    <row r="2" spans="1:10" x14ac:dyDescent="0.3">
      <c r="A2" s="37" t="s">
        <v>0</v>
      </c>
      <c r="B2" s="70" t="s">
        <v>338</v>
      </c>
      <c r="C2" s="174" t="s">
        <v>276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526</v>
      </c>
      <c r="I6" s="48">
        <v>425</v>
      </c>
      <c r="J6" s="54">
        <v>101.0609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172">
        <v>3734</v>
      </c>
      <c r="I7" s="119">
        <v>3408</v>
      </c>
      <c r="J7" s="52">
        <v>325.5564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171" t="s">
        <v>12</v>
      </c>
      <c r="B10" s="175">
        <v>1961</v>
      </c>
    </row>
    <row r="11" spans="1:10" x14ac:dyDescent="0.3">
      <c r="A11" s="171" t="s">
        <v>13</v>
      </c>
      <c r="B11" s="175">
        <v>94903</v>
      </c>
    </row>
    <row r="12" spans="1:10" x14ac:dyDescent="0.3">
      <c r="A12" s="171" t="s">
        <v>14</v>
      </c>
      <c r="B12" s="175">
        <v>2</v>
      </c>
    </row>
    <row r="13" spans="1:10" x14ac:dyDescent="0.3">
      <c r="A13" s="171" t="s">
        <v>178</v>
      </c>
      <c r="B13" s="175">
        <v>1785</v>
      </c>
    </row>
    <row r="14" spans="1:10" x14ac:dyDescent="0.3">
      <c r="A14" s="171" t="s">
        <v>179</v>
      </c>
      <c r="B14" s="175">
        <v>14280</v>
      </c>
    </row>
    <row r="15" spans="1:10" x14ac:dyDescent="0.3">
      <c r="A15" s="171" t="s">
        <v>15</v>
      </c>
      <c r="B15" s="175">
        <v>1</v>
      </c>
    </row>
    <row r="16" spans="1:10" x14ac:dyDescent="0.3">
      <c r="A16" s="171" t="s">
        <v>180</v>
      </c>
      <c r="B16" s="175">
        <v>8</v>
      </c>
    </row>
    <row r="17" spans="1:5" x14ac:dyDescent="0.3">
      <c r="A17" s="171" t="s">
        <v>16</v>
      </c>
      <c r="B17" s="175">
        <v>4</v>
      </c>
    </row>
    <row r="18" spans="1:5" x14ac:dyDescent="0.3">
      <c r="A18" s="171" t="s">
        <v>17</v>
      </c>
      <c r="B18" s="175" t="s">
        <v>136</v>
      </c>
    </row>
    <row r="19" spans="1:5" x14ac:dyDescent="0.3">
      <c r="A19" s="171" t="s">
        <v>18</v>
      </c>
      <c r="B19" s="175" t="s">
        <v>49</v>
      </c>
    </row>
    <row r="20" spans="1:5" x14ac:dyDescent="0.3">
      <c r="A20" s="172" t="s">
        <v>19</v>
      </c>
      <c r="B20" s="78" t="s">
        <v>184</v>
      </c>
    </row>
    <row r="22" spans="1:5" x14ac:dyDescent="0.3">
      <c r="A22" s="44" t="s">
        <v>24</v>
      </c>
      <c r="B22" s="79" t="s">
        <v>29</v>
      </c>
      <c r="C22" s="80" t="s">
        <v>30</v>
      </c>
    </row>
    <row r="23" spans="1:5" x14ac:dyDescent="0.3">
      <c r="A23" s="171" t="s">
        <v>25</v>
      </c>
      <c r="B23" s="186">
        <v>0.8</v>
      </c>
      <c r="C23" s="175">
        <v>0.96</v>
      </c>
    </row>
    <row r="24" spans="1:5" x14ac:dyDescent="0.3">
      <c r="A24" s="171" t="s">
        <v>26</v>
      </c>
      <c r="B24" s="186">
        <v>9.6999999999999993</v>
      </c>
      <c r="C24" s="175" t="s">
        <v>32</v>
      </c>
    </row>
    <row r="25" spans="1:5" x14ac:dyDescent="0.3">
      <c r="A25" s="171" t="s">
        <v>27</v>
      </c>
      <c r="B25" s="186">
        <v>2</v>
      </c>
      <c r="C25" s="175">
        <v>6</v>
      </c>
    </row>
    <row r="26" spans="1:5" x14ac:dyDescent="0.3">
      <c r="A26" s="171" t="s">
        <v>217</v>
      </c>
      <c r="B26" s="186" t="s">
        <v>138</v>
      </c>
      <c r="C26" s="175">
        <v>150</v>
      </c>
      <c r="D26" s="251" t="s">
        <v>275</v>
      </c>
      <c r="E26" s="264"/>
    </row>
    <row r="27" spans="1:5" x14ac:dyDescent="0.3">
      <c r="A27" s="172" t="s">
        <v>28</v>
      </c>
      <c r="B27" s="85" t="s">
        <v>198</v>
      </c>
      <c r="C27" s="78" t="s">
        <v>32</v>
      </c>
    </row>
    <row r="29" spans="1:5" x14ac:dyDescent="0.3">
      <c r="A29" s="44" t="s">
        <v>33</v>
      </c>
      <c r="B29" s="79" t="s">
        <v>29</v>
      </c>
      <c r="C29" s="80" t="s">
        <v>30</v>
      </c>
    </row>
    <row r="30" spans="1:5" x14ac:dyDescent="0.3">
      <c r="A30" s="171" t="s">
        <v>34</v>
      </c>
      <c r="B30" s="186">
        <v>2805</v>
      </c>
      <c r="C30" s="175">
        <v>2480</v>
      </c>
    </row>
    <row r="31" spans="1:5" x14ac:dyDescent="0.3">
      <c r="A31" s="171" t="s">
        <v>173</v>
      </c>
      <c r="B31" s="186" t="s">
        <v>95</v>
      </c>
      <c r="C31" s="175" t="s">
        <v>32</v>
      </c>
    </row>
    <row r="32" spans="1:5" x14ac:dyDescent="0.3">
      <c r="A32" s="171" t="s">
        <v>174</v>
      </c>
      <c r="B32" s="186" t="s">
        <v>154</v>
      </c>
      <c r="C32" s="175" t="s">
        <v>32</v>
      </c>
    </row>
    <row r="33" spans="1:7" x14ac:dyDescent="0.3">
      <c r="A33" s="171" t="s">
        <v>172</v>
      </c>
      <c r="B33" s="186" t="s">
        <v>155</v>
      </c>
      <c r="C33" s="175" t="s">
        <v>32</v>
      </c>
    </row>
    <row r="34" spans="1:7" x14ac:dyDescent="0.3">
      <c r="A34" s="171" t="s">
        <v>177</v>
      </c>
      <c r="B34" s="186">
        <v>1785</v>
      </c>
      <c r="C34" s="175" t="s">
        <v>138</v>
      </c>
    </row>
    <row r="35" spans="1:7" x14ac:dyDescent="0.3">
      <c r="A35" s="171" t="s">
        <v>176</v>
      </c>
      <c r="B35" s="186">
        <v>11</v>
      </c>
      <c r="C35" s="175" t="s">
        <v>32</v>
      </c>
    </row>
    <row r="36" spans="1:7" x14ac:dyDescent="0.3">
      <c r="A36" s="171" t="s">
        <v>35</v>
      </c>
      <c r="B36" s="186" t="s">
        <v>37</v>
      </c>
      <c r="C36" s="175" t="s">
        <v>138</v>
      </c>
    </row>
    <row r="37" spans="1:7" x14ac:dyDescent="0.3">
      <c r="A37" s="171" t="s">
        <v>175</v>
      </c>
      <c r="B37" s="186" t="s">
        <v>274</v>
      </c>
      <c r="C37" s="175" t="s">
        <v>138</v>
      </c>
    </row>
    <row r="38" spans="1:7" x14ac:dyDescent="0.3">
      <c r="A38" s="172" t="s">
        <v>36</v>
      </c>
      <c r="B38" s="87" t="s">
        <v>156</v>
      </c>
      <c r="C38" s="78" t="s">
        <v>32</v>
      </c>
    </row>
    <row r="39" spans="1:7" ht="15" thickBot="1" x14ac:dyDescent="0.35">
      <c r="A39" s="169"/>
      <c r="B39" s="178"/>
      <c r="C39" s="174" t="s">
        <v>212</v>
      </c>
      <c r="E39" s="174"/>
    </row>
    <row r="40" spans="1:7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7" x14ac:dyDescent="0.3">
      <c r="A41" s="136" t="s">
        <v>206</v>
      </c>
      <c r="B41" s="169">
        <f>SUM(C41:F41)</f>
        <v>1568</v>
      </c>
      <c r="C41" s="169">
        <v>392</v>
      </c>
      <c r="D41" s="169">
        <v>392</v>
      </c>
      <c r="E41" s="169">
        <v>392</v>
      </c>
      <c r="F41" s="137">
        <v>392</v>
      </c>
    </row>
    <row r="42" spans="1:7" x14ac:dyDescent="0.3">
      <c r="A42" s="136" t="s">
        <v>207</v>
      </c>
      <c r="B42" s="169">
        <f>SUM(C42:F42)</f>
        <v>141</v>
      </c>
      <c r="C42" s="169">
        <v>42</v>
      </c>
      <c r="D42" s="169">
        <v>42</v>
      </c>
      <c r="E42" s="169">
        <v>39</v>
      </c>
      <c r="F42" s="137">
        <v>18</v>
      </c>
    </row>
    <row r="43" spans="1:7" ht="15" thickBot="1" x14ac:dyDescent="0.35">
      <c r="A43" s="138" t="s">
        <v>208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70" t="s">
        <v>273</v>
      </c>
    </row>
    <row r="45" spans="1:7" x14ac:dyDescent="0.3">
      <c r="A45" s="44" t="s">
        <v>41</v>
      </c>
      <c r="B45" s="86"/>
      <c r="C45" s="75"/>
    </row>
    <row r="46" spans="1:7" x14ac:dyDescent="0.3">
      <c r="A46" s="172" t="s">
        <v>32</v>
      </c>
      <c r="B46" s="85"/>
      <c r="C46" s="78"/>
    </row>
    <row r="48" spans="1:7" x14ac:dyDescent="0.3">
      <c r="A48" s="1" t="s">
        <v>42</v>
      </c>
      <c r="B48" s="281">
        <v>40925</v>
      </c>
    </row>
    <row r="49" spans="1:2" x14ac:dyDescent="0.3">
      <c r="A49" s="1" t="s">
        <v>43</v>
      </c>
      <c r="B49" s="281">
        <v>40954</v>
      </c>
    </row>
    <row r="50" spans="1:2" x14ac:dyDescent="0.3">
      <c r="A50" s="1" t="s">
        <v>44</v>
      </c>
      <c r="B50" s="266"/>
    </row>
  </sheetData>
  <mergeCells count="1">
    <mergeCell ref="D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A26" sqref="A26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 x14ac:dyDescent="0.3">
      <c r="A1" s="1" t="s">
        <v>147</v>
      </c>
    </row>
    <row r="2" spans="1:10" ht="18" x14ac:dyDescent="0.35">
      <c r="A2" s="37" t="s">
        <v>0</v>
      </c>
      <c r="B2" s="70" t="s">
        <v>87</v>
      </c>
      <c r="C2" s="253" t="s">
        <v>196</v>
      </c>
      <c r="D2" s="254"/>
      <c r="E2" s="254"/>
      <c r="F2" s="254"/>
      <c r="G2" s="254"/>
      <c r="H2" s="254"/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5"/>
      <c r="C6" s="115"/>
      <c r="D6" s="115">
        <f>B6-C6</f>
        <v>0</v>
      </c>
      <c r="H6" s="114"/>
      <c r="I6" s="114"/>
      <c r="J6" s="110">
        <f>H6-I6</f>
        <v>0</v>
      </c>
    </row>
    <row r="7" spans="1:10" x14ac:dyDescent="0.3">
      <c r="A7" s="41" t="s">
        <v>9</v>
      </c>
      <c r="B7" s="115"/>
      <c r="C7" s="115"/>
      <c r="D7" s="115">
        <f>B7-C7</f>
        <v>0</v>
      </c>
      <c r="H7" s="57">
        <v>0</v>
      </c>
      <c r="I7" s="50">
        <v>0</v>
      </c>
      <c r="J7" s="51">
        <f>H7-I7</f>
        <v>0</v>
      </c>
    </row>
    <row r="8" spans="1:10" x14ac:dyDescent="0.3">
      <c r="A8" s="43"/>
      <c r="B8" s="93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88</v>
      </c>
    </row>
    <row r="11" spans="1:10" x14ac:dyDescent="0.3">
      <c r="A11" s="46" t="s">
        <v>13</v>
      </c>
      <c r="B11" s="77">
        <v>94903</v>
      </c>
    </row>
    <row r="12" spans="1:10" x14ac:dyDescent="0.3">
      <c r="A12" s="46" t="s">
        <v>14</v>
      </c>
      <c r="B12" s="77">
        <v>13</v>
      </c>
    </row>
    <row r="13" spans="1:10" x14ac:dyDescent="0.3">
      <c r="A13" s="46" t="s">
        <v>178</v>
      </c>
      <c r="B13" s="77">
        <v>1792</v>
      </c>
    </row>
    <row r="14" spans="1:10" x14ac:dyDescent="0.3">
      <c r="A14" s="46" t="s">
        <v>179</v>
      </c>
      <c r="B14" s="77">
        <v>16128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 t="s">
        <v>80</v>
      </c>
    </row>
    <row r="17" spans="1:4" x14ac:dyDescent="0.3">
      <c r="A17" s="46" t="s">
        <v>16</v>
      </c>
      <c r="B17" s="77">
        <v>4</v>
      </c>
    </row>
    <row r="18" spans="1:4" x14ac:dyDescent="0.3">
      <c r="A18" s="46" t="s">
        <v>17</v>
      </c>
      <c r="B18" s="77" t="s">
        <v>137</v>
      </c>
    </row>
    <row r="19" spans="1:4" x14ac:dyDescent="0.3">
      <c r="A19" s="46" t="s">
        <v>18</v>
      </c>
      <c r="B19" s="77" t="s">
        <v>142</v>
      </c>
    </row>
    <row r="20" spans="1:4" x14ac:dyDescent="0.3">
      <c r="A20" s="47" t="s">
        <v>19</v>
      </c>
      <c r="B20" s="78" t="s">
        <v>142</v>
      </c>
    </row>
    <row r="22" spans="1:4" x14ac:dyDescent="0.3">
      <c r="A22" s="44" t="s">
        <v>24</v>
      </c>
      <c r="B22" s="79" t="s">
        <v>29</v>
      </c>
      <c r="C22" s="80" t="s">
        <v>30</v>
      </c>
    </row>
    <row r="23" spans="1:4" x14ac:dyDescent="0.3">
      <c r="A23" s="46" t="s">
        <v>25</v>
      </c>
      <c r="B23" s="83">
        <v>0.8</v>
      </c>
      <c r="C23" s="77">
        <v>0.95</v>
      </c>
    </row>
    <row r="24" spans="1:4" x14ac:dyDescent="0.3">
      <c r="A24" s="46" t="s">
        <v>26</v>
      </c>
      <c r="B24" s="94">
        <v>14</v>
      </c>
      <c r="C24" s="89">
        <v>16</v>
      </c>
    </row>
    <row r="25" spans="1:4" x14ac:dyDescent="0.3">
      <c r="A25" s="46" t="s">
        <v>27</v>
      </c>
      <c r="B25" s="83">
        <v>2</v>
      </c>
      <c r="C25" s="77" t="s">
        <v>20</v>
      </c>
    </row>
    <row r="26" spans="1:4" x14ac:dyDescent="0.3">
      <c r="A26" s="46" t="s">
        <v>217</v>
      </c>
      <c r="B26" s="83">
        <v>320</v>
      </c>
      <c r="C26" s="89">
        <v>39</v>
      </c>
    </row>
    <row r="27" spans="1:4" x14ac:dyDescent="0.3">
      <c r="A27" s="47" t="s">
        <v>28</v>
      </c>
      <c r="B27" s="85" t="s">
        <v>89</v>
      </c>
      <c r="C27" s="78" t="s">
        <v>32</v>
      </c>
    </row>
    <row r="28" spans="1:4" x14ac:dyDescent="0.3">
      <c r="A28" s="58"/>
      <c r="B28" s="92"/>
      <c r="C28" s="92"/>
      <c r="D28" s="92"/>
    </row>
    <row r="29" spans="1:4" x14ac:dyDescent="0.3">
      <c r="A29" s="63" t="s">
        <v>33</v>
      </c>
      <c r="B29" s="95" t="s">
        <v>29</v>
      </c>
      <c r="C29" s="96" t="s">
        <v>30</v>
      </c>
      <c r="D29" s="92"/>
    </row>
    <row r="30" spans="1:4" x14ac:dyDescent="0.3">
      <c r="A30" s="64" t="s">
        <v>34</v>
      </c>
      <c r="B30" s="94">
        <v>5432</v>
      </c>
      <c r="C30" s="89" t="s">
        <v>91</v>
      </c>
      <c r="D30" s="92"/>
    </row>
    <row r="31" spans="1:4" x14ac:dyDescent="0.3">
      <c r="A31" s="64" t="s">
        <v>173</v>
      </c>
      <c r="B31" s="94">
        <v>0</v>
      </c>
      <c r="C31" s="89" t="s">
        <v>111</v>
      </c>
      <c r="D31" s="92"/>
    </row>
    <row r="32" spans="1:4" x14ac:dyDescent="0.3">
      <c r="A32" s="64" t="s">
        <v>174</v>
      </c>
      <c r="B32" s="94" t="s">
        <v>138</v>
      </c>
      <c r="C32" s="89" t="s">
        <v>138</v>
      </c>
      <c r="D32" s="92"/>
    </row>
    <row r="33" spans="1:6" x14ac:dyDescent="0.3">
      <c r="A33" s="64" t="s">
        <v>172</v>
      </c>
      <c r="B33" s="94" t="s">
        <v>155</v>
      </c>
      <c r="C33" s="89" t="s">
        <v>138</v>
      </c>
      <c r="D33" s="92"/>
    </row>
    <row r="34" spans="1:6" x14ac:dyDescent="0.3">
      <c r="A34" s="64" t="s">
        <v>177</v>
      </c>
      <c r="B34" s="94"/>
      <c r="C34" s="89" t="s">
        <v>138</v>
      </c>
      <c r="D34" s="92"/>
    </row>
    <row r="35" spans="1:6" x14ac:dyDescent="0.3">
      <c r="A35" s="64" t="s">
        <v>176</v>
      </c>
      <c r="B35" s="94" t="s">
        <v>90</v>
      </c>
      <c r="C35" s="89" t="s">
        <v>92</v>
      </c>
      <c r="D35" s="92"/>
    </row>
    <row r="36" spans="1:6" x14ac:dyDescent="0.3">
      <c r="A36" s="64" t="s">
        <v>35</v>
      </c>
      <c r="B36" s="94" t="s">
        <v>37</v>
      </c>
      <c r="C36" s="89" t="s">
        <v>32</v>
      </c>
      <c r="D36" s="92"/>
    </row>
    <row r="37" spans="1:6" x14ac:dyDescent="0.3">
      <c r="A37" s="64" t="s">
        <v>175</v>
      </c>
      <c r="B37" s="94" t="s">
        <v>139</v>
      </c>
      <c r="C37" s="89"/>
      <c r="D37" s="92"/>
    </row>
    <row r="38" spans="1:6" x14ac:dyDescent="0.3">
      <c r="A38" s="65" t="s">
        <v>36</v>
      </c>
      <c r="B38" s="97" t="s">
        <v>32</v>
      </c>
      <c r="C38" s="98" t="s">
        <v>32</v>
      </c>
      <c r="D38" s="92"/>
    </row>
    <row r="39" spans="1:6" ht="15" thickBot="1" x14ac:dyDescent="0.35">
      <c r="A39" s="58"/>
      <c r="B39" s="92"/>
      <c r="C39" s="153" t="s">
        <v>212</v>
      </c>
      <c r="D39" s="92"/>
    </row>
    <row r="40" spans="1:6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x14ac:dyDescent="0.3">
      <c r="A41" s="136" t="s">
        <v>206</v>
      </c>
      <c r="B41" s="134"/>
      <c r="C41" s="134"/>
      <c r="D41" s="134"/>
      <c r="E41" s="134"/>
      <c r="F41" s="137"/>
    </row>
    <row r="42" spans="1:6" x14ac:dyDescent="0.3">
      <c r="A42" s="136" t="s">
        <v>207</v>
      </c>
      <c r="B42" s="134"/>
      <c r="C42" s="134"/>
      <c r="D42" s="134"/>
      <c r="E42" s="134"/>
      <c r="F42" s="137"/>
    </row>
    <row r="43" spans="1:6" ht="15" thickBot="1" x14ac:dyDescent="0.35">
      <c r="A43" s="138" t="s">
        <v>208</v>
      </c>
      <c r="B43" s="139"/>
      <c r="C43" s="139"/>
      <c r="D43" s="139"/>
      <c r="E43" s="139"/>
      <c r="F43" s="140"/>
    </row>
    <row r="44" spans="1:6" s="133" customFormat="1" x14ac:dyDescent="0.3">
      <c r="A44" s="134"/>
      <c r="B44" s="134"/>
      <c r="C44" s="134"/>
      <c r="D44" s="134"/>
      <c r="E44" s="134"/>
      <c r="F44" s="134"/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69" t="s">
        <v>79</v>
      </c>
    </row>
    <row r="49" spans="1:2" x14ac:dyDescent="0.3">
      <c r="A49" s="1" t="s">
        <v>43</v>
      </c>
      <c r="B49" s="99">
        <v>41025</v>
      </c>
    </row>
    <row r="50" spans="1:2" x14ac:dyDescent="0.3">
      <c r="A50" s="1" t="s">
        <v>44</v>
      </c>
      <c r="B50" t="s">
        <v>148</v>
      </c>
    </row>
  </sheetData>
  <mergeCells count="1">
    <mergeCell ref="C2:H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H47" sqref="H47"/>
    </sheetView>
  </sheetViews>
  <sheetFormatPr defaultColWidth="10.77734375" defaultRowHeight="14.4" x14ac:dyDescent="0.3"/>
  <cols>
    <col min="1" max="1" width="31.109375" style="170" bestFit="1" customWidth="1"/>
    <col min="2" max="2" width="19.6640625" style="170" customWidth="1"/>
    <col min="3" max="16384" width="10.77734375" style="170"/>
  </cols>
  <sheetData>
    <row r="1" spans="1:10" x14ac:dyDescent="0.3">
      <c r="A1" s="10" t="s">
        <v>147</v>
      </c>
      <c r="B1" s="187"/>
      <c r="C1" s="187" t="s">
        <v>247</v>
      </c>
      <c r="D1" s="187" t="s">
        <v>246</v>
      </c>
      <c r="E1" s="3"/>
      <c r="F1" s="3"/>
      <c r="G1" s="3"/>
      <c r="H1" s="3"/>
      <c r="I1" s="3"/>
      <c r="J1" s="3"/>
    </row>
    <row r="2" spans="1:10" x14ac:dyDescent="0.3">
      <c r="A2" s="224" t="s">
        <v>0</v>
      </c>
      <c r="B2" s="226" t="s">
        <v>277</v>
      </c>
      <c r="C2" s="187"/>
      <c r="D2" s="187" t="s">
        <v>245</v>
      </c>
      <c r="E2" s="3"/>
      <c r="F2" s="3"/>
      <c r="G2" s="3"/>
      <c r="H2" s="3"/>
      <c r="I2" s="3"/>
      <c r="J2" s="3"/>
    </row>
    <row r="3" spans="1:10" x14ac:dyDescent="0.3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 x14ac:dyDescent="0.3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 x14ac:dyDescent="0.3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 x14ac:dyDescent="0.3">
      <c r="A6" s="216" t="s">
        <v>8</v>
      </c>
      <c r="B6" s="215"/>
      <c r="C6" s="215"/>
      <c r="D6" s="202">
        <v>0</v>
      </c>
      <c r="E6" s="3"/>
      <c r="F6" s="3"/>
      <c r="G6" s="3"/>
      <c r="H6" s="231"/>
      <c r="I6" s="232"/>
      <c r="J6" s="233"/>
    </row>
    <row r="7" spans="1:10" x14ac:dyDescent="0.3">
      <c r="A7" s="216" t="s">
        <v>9</v>
      </c>
      <c r="B7" s="215"/>
      <c r="C7" s="215"/>
      <c r="D7" s="202">
        <v>0</v>
      </c>
      <c r="E7" s="3"/>
      <c r="F7" s="3"/>
      <c r="G7" s="3"/>
      <c r="H7" s="190">
        <v>5451</v>
      </c>
      <c r="I7" s="214">
        <v>4580</v>
      </c>
      <c r="J7" s="213">
        <v>871.13530000000003</v>
      </c>
    </row>
    <row r="8" spans="1:10" x14ac:dyDescent="0.3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 x14ac:dyDescent="0.3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 x14ac:dyDescent="0.3">
      <c r="A10" s="62" t="s">
        <v>12</v>
      </c>
      <c r="B10" s="82">
        <v>1938</v>
      </c>
      <c r="C10" s="187"/>
      <c r="D10" s="187"/>
      <c r="E10" s="3"/>
      <c r="F10" s="3"/>
      <c r="G10" s="3"/>
      <c r="H10" s="3"/>
      <c r="I10" s="3"/>
      <c r="J10" s="3"/>
    </row>
    <row r="11" spans="1:10" x14ac:dyDescent="0.3">
      <c r="A11" s="62" t="s">
        <v>13</v>
      </c>
      <c r="B11" s="82">
        <v>91016</v>
      </c>
      <c r="C11" s="187"/>
      <c r="D11" s="187"/>
      <c r="E11" s="3"/>
      <c r="F11" s="3"/>
      <c r="G11" s="3"/>
      <c r="H11" s="3"/>
      <c r="I11" s="3"/>
      <c r="J11" s="3"/>
    </row>
    <row r="12" spans="1:10" x14ac:dyDescent="0.3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 x14ac:dyDescent="0.3">
      <c r="A13" s="62" t="s">
        <v>178</v>
      </c>
      <c r="B13" s="82">
        <v>1505</v>
      </c>
      <c r="C13" s="187"/>
      <c r="D13" s="187"/>
      <c r="E13" s="3"/>
      <c r="F13" s="3"/>
      <c r="G13" s="3"/>
      <c r="H13" s="3"/>
      <c r="I13" s="3"/>
      <c r="J13" s="3"/>
    </row>
    <row r="14" spans="1:10" x14ac:dyDescent="0.3">
      <c r="A14" s="62" t="s">
        <v>179</v>
      </c>
      <c r="B14" s="82">
        <v>12040</v>
      </c>
      <c r="C14" s="187"/>
      <c r="D14" s="187"/>
      <c r="E14" s="3"/>
      <c r="F14" s="3"/>
      <c r="G14" s="3"/>
      <c r="H14" s="3"/>
      <c r="I14" s="3"/>
      <c r="J14" s="3"/>
    </row>
    <row r="15" spans="1:10" x14ac:dyDescent="0.3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 x14ac:dyDescent="0.3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 x14ac:dyDescent="0.3">
      <c r="A17" s="62" t="s">
        <v>16</v>
      </c>
      <c r="B17" s="82">
        <v>2</v>
      </c>
      <c r="C17" s="187"/>
      <c r="D17" s="187"/>
      <c r="E17" s="3"/>
      <c r="F17" s="3"/>
      <c r="G17" s="3"/>
      <c r="H17" s="3"/>
      <c r="I17" s="3"/>
      <c r="J17" s="3"/>
    </row>
    <row r="18" spans="1:10" x14ac:dyDescent="0.3">
      <c r="A18" s="62" t="s">
        <v>17</v>
      </c>
      <c r="B18" s="82" t="s">
        <v>137</v>
      </c>
      <c r="C18" s="187"/>
      <c r="D18" s="187"/>
      <c r="E18" s="3"/>
      <c r="F18" s="3"/>
      <c r="G18" s="3"/>
      <c r="H18" s="3"/>
      <c r="I18" s="3"/>
      <c r="J18" s="3"/>
    </row>
    <row r="19" spans="1:10" x14ac:dyDescent="0.3">
      <c r="A19" s="62" t="s">
        <v>18</v>
      </c>
      <c r="B19" s="82" t="s">
        <v>142</v>
      </c>
      <c r="C19" s="187"/>
      <c r="D19" s="187"/>
      <c r="E19" s="3"/>
      <c r="F19" s="3"/>
      <c r="G19" s="3"/>
      <c r="H19" s="3"/>
      <c r="I19" s="3"/>
      <c r="J19" s="3"/>
    </row>
    <row r="20" spans="1:10" x14ac:dyDescent="0.3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 x14ac:dyDescent="0.3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 x14ac:dyDescent="0.3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 x14ac:dyDescent="0.3">
      <c r="A23" s="62" t="s">
        <v>25</v>
      </c>
      <c r="B23" s="187">
        <v>0.78</v>
      </c>
      <c r="C23" s="82">
        <v>0.95</v>
      </c>
      <c r="D23" s="187"/>
      <c r="E23" s="3"/>
      <c r="F23" s="3"/>
      <c r="G23" s="3"/>
      <c r="H23" s="3"/>
      <c r="I23" s="3"/>
      <c r="J23" s="3"/>
    </row>
    <row r="24" spans="1:10" x14ac:dyDescent="0.3">
      <c r="A24" s="62" t="s">
        <v>26</v>
      </c>
      <c r="B24" s="187">
        <v>9.6999999999999993</v>
      </c>
      <c r="C24" s="82">
        <v>14</v>
      </c>
      <c r="D24" s="187"/>
      <c r="E24" s="3"/>
      <c r="F24" s="3"/>
      <c r="G24" s="3"/>
      <c r="H24" s="3"/>
      <c r="I24" s="3"/>
      <c r="J24" s="3"/>
    </row>
    <row r="25" spans="1:10" x14ac:dyDescent="0.3">
      <c r="A25" s="62" t="s">
        <v>27</v>
      </c>
      <c r="B25" s="187">
        <v>4.2</v>
      </c>
      <c r="C25" s="82">
        <v>8</v>
      </c>
      <c r="D25" s="187"/>
      <c r="E25" s="3"/>
      <c r="F25" s="3"/>
      <c r="G25" s="3"/>
      <c r="H25" s="3"/>
      <c r="I25" s="3"/>
      <c r="J25" s="3"/>
    </row>
    <row r="26" spans="1:10" x14ac:dyDescent="0.3">
      <c r="A26" s="62" t="s">
        <v>217</v>
      </c>
      <c r="B26" s="187">
        <v>172</v>
      </c>
      <c r="C26" s="82">
        <v>38</v>
      </c>
      <c r="D26" s="187"/>
      <c r="E26" s="3"/>
      <c r="F26" s="3"/>
      <c r="G26" s="3"/>
      <c r="H26" s="3"/>
      <c r="I26" s="3"/>
      <c r="J26" s="3"/>
    </row>
    <row r="27" spans="1:10" x14ac:dyDescent="0.3">
      <c r="A27" s="190" t="s">
        <v>28</v>
      </c>
      <c r="B27" s="189" t="s">
        <v>278</v>
      </c>
      <c r="C27" s="188" t="s">
        <v>279</v>
      </c>
      <c r="D27" s="187"/>
      <c r="E27" s="3"/>
      <c r="F27" s="3"/>
      <c r="G27" s="3"/>
      <c r="H27" s="3"/>
      <c r="I27" s="3"/>
      <c r="J27" s="3"/>
    </row>
    <row r="28" spans="1:10" x14ac:dyDescent="0.3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 x14ac:dyDescent="0.3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 x14ac:dyDescent="0.3">
      <c r="A30" s="62" t="s">
        <v>34</v>
      </c>
      <c r="B30" s="187">
        <v>3693</v>
      </c>
      <c r="C30" s="82">
        <v>2154</v>
      </c>
      <c r="D30" s="187"/>
      <c r="E30" s="3"/>
      <c r="F30" s="3"/>
      <c r="G30" s="3"/>
      <c r="H30" s="3"/>
      <c r="I30" s="3"/>
      <c r="J30" s="3"/>
    </row>
    <row r="31" spans="1:10" x14ac:dyDescent="0.3">
      <c r="A31" s="62" t="s">
        <v>173</v>
      </c>
      <c r="B31" s="187" t="s">
        <v>280</v>
      </c>
      <c r="C31" s="82"/>
      <c r="D31" s="187"/>
      <c r="E31" s="3"/>
      <c r="F31" s="3"/>
      <c r="G31" s="3"/>
      <c r="H31" s="3"/>
      <c r="I31" s="3"/>
      <c r="J31" s="3"/>
    </row>
    <row r="32" spans="1:10" x14ac:dyDescent="0.3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 x14ac:dyDescent="0.3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 x14ac:dyDescent="0.3">
      <c r="A34" s="62" t="s">
        <v>177</v>
      </c>
      <c r="B34" s="187">
        <v>1505</v>
      </c>
      <c r="C34" s="82"/>
      <c r="D34" s="187"/>
      <c r="E34" s="3"/>
      <c r="F34" s="3"/>
      <c r="G34" s="3"/>
      <c r="H34" s="3"/>
      <c r="I34" s="3"/>
      <c r="J34" s="3"/>
    </row>
    <row r="35" spans="1:10" x14ac:dyDescent="0.3">
      <c r="A35" s="62" t="s">
        <v>176</v>
      </c>
      <c r="B35" s="209" t="s">
        <v>104</v>
      </c>
      <c r="C35" s="208" t="s">
        <v>281</v>
      </c>
      <c r="D35" s="187"/>
      <c r="E35" s="111"/>
      <c r="F35" s="3"/>
      <c r="G35" s="3"/>
      <c r="H35" s="3"/>
      <c r="I35" s="3"/>
      <c r="J35" s="3"/>
    </row>
    <row r="36" spans="1:10" x14ac:dyDescent="0.3">
      <c r="A36" s="62" t="s">
        <v>35</v>
      </c>
      <c r="B36" s="187" t="s">
        <v>144</v>
      </c>
      <c r="C36" s="82"/>
      <c r="D36" s="187"/>
      <c r="E36" s="3"/>
      <c r="F36" s="3"/>
      <c r="G36" s="3"/>
      <c r="H36" s="3"/>
      <c r="I36" s="3"/>
      <c r="J36" s="3"/>
    </row>
    <row r="37" spans="1:10" x14ac:dyDescent="0.3">
      <c r="A37" s="62" t="s">
        <v>175</v>
      </c>
      <c r="B37" s="187" t="s">
        <v>280</v>
      </c>
      <c r="C37" s="82" t="s">
        <v>104</v>
      </c>
      <c r="D37" s="187"/>
      <c r="E37" s="3"/>
      <c r="F37" s="3"/>
      <c r="G37" s="3"/>
      <c r="H37" s="3"/>
      <c r="I37" s="3"/>
      <c r="J37" s="3"/>
    </row>
    <row r="38" spans="1:10" x14ac:dyDescent="0.3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 x14ac:dyDescent="0.3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 x14ac:dyDescent="0.3">
      <c r="A40" s="190" t="s">
        <v>36</v>
      </c>
      <c r="B40" s="189" t="s">
        <v>223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 x14ac:dyDescent="0.35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 x14ac:dyDescent="0.3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0" x14ac:dyDescent="0.3">
      <c r="A43" s="198" t="s">
        <v>206</v>
      </c>
      <c r="B43" s="3">
        <v>1570</v>
      </c>
      <c r="C43" s="3">
        <v>362</v>
      </c>
      <c r="D43" s="3">
        <v>408</v>
      </c>
      <c r="E43" s="3">
        <v>440</v>
      </c>
      <c r="F43" s="197">
        <v>360</v>
      </c>
      <c r="G43" s="3"/>
      <c r="H43" s="3"/>
      <c r="I43" s="3"/>
      <c r="J43" s="3"/>
    </row>
    <row r="44" spans="1:10" x14ac:dyDescent="0.3">
      <c r="A44" s="198" t="s">
        <v>207</v>
      </c>
      <c r="B44" s="3">
        <v>262</v>
      </c>
      <c r="C44" s="3">
        <v>81</v>
      </c>
      <c r="D44" s="3">
        <v>63</v>
      </c>
      <c r="E44" s="3">
        <v>58</v>
      </c>
      <c r="F44" s="197">
        <v>60</v>
      </c>
      <c r="G44" s="3"/>
      <c r="H44" s="3"/>
      <c r="I44" s="3"/>
      <c r="J44" s="3"/>
    </row>
    <row r="45" spans="1:10" ht="15" thickBot="1" x14ac:dyDescent="0.35">
      <c r="A45" s="196" t="s">
        <v>208</v>
      </c>
      <c r="B45" s="195">
        <v>20</v>
      </c>
      <c r="C45" s="195">
        <v>20</v>
      </c>
      <c r="D45" s="195">
        <v>0</v>
      </c>
      <c r="E45" s="195">
        <v>0</v>
      </c>
      <c r="F45" s="194">
        <v>0</v>
      </c>
      <c r="G45" s="3"/>
      <c r="H45" s="3"/>
      <c r="I45" s="3"/>
      <c r="J45" s="3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 x14ac:dyDescent="0.3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 x14ac:dyDescent="0.3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69"/>
      <c r="C50" s="187"/>
      <c r="D50" s="187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69"/>
      <c r="C51" s="187"/>
      <c r="D51" s="187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68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I20" sqref="I20"/>
    </sheetView>
  </sheetViews>
  <sheetFormatPr defaultColWidth="10.77734375" defaultRowHeight="14.4" x14ac:dyDescent="0.3"/>
  <cols>
    <col min="1" max="1" width="31.109375" style="170" bestFit="1" customWidth="1"/>
    <col min="2" max="2" width="20.77734375" style="170" customWidth="1"/>
    <col min="3" max="16384" width="10.77734375" style="170"/>
  </cols>
  <sheetData>
    <row r="1" spans="1:10" x14ac:dyDescent="0.3">
      <c r="A1" s="10" t="s">
        <v>147</v>
      </c>
      <c r="B1" s="187"/>
      <c r="C1" s="187" t="s">
        <v>249</v>
      </c>
      <c r="D1" s="187" t="s">
        <v>246</v>
      </c>
      <c r="E1" s="3"/>
      <c r="F1" s="3"/>
      <c r="G1" s="3"/>
      <c r="H1" s="3"/>
      <c r="I1" s="3"/>
      <c r="J1" s="3"/>
    </row>
    <row r="2" spans="1:10" x14ac:dyDescent="0.3">
      <c r="A2" s="224" t="s">
        <v>0</v>
      </c>
      <c r="B2" s="226" t="s">
        <v>307</v>
      </c>
      <c r="C2" s="187"/>
      <c r="D2" s="187" t="s">
        <v>248</v>
      </c>
      <c r="E2" s="3"/>
      <c r="F2" s="3"/>
      <c r="G2" s="3"/>
      <c r="H2" s="3"/>
      <c r="I2" s="3"/>
      <c r="J2" s="3"/>
    </row>
    <row r="3" spans="1:10" x14ac:dyDescent="0.3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 x14ac:dyDescent="0.3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 x14ac:dyDescent="0.3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 x14ac:dyDescent="0.3">
      <c r="A6" s="216" t="s">
        <v>8</v>
      </c>
      <c r="B6" s="215"/>
      <c r="C6" s="215"/>
      <c r="D6" s="202">
        <v>0</v>
      </c>
      <c r="E6" s="3"/>
      <c r="F6" s="3"/>
      <c r="G6" s="3"/>
      <c r="H6" s="190">
        <v>340</v>
      </c>
      <c r="I6" s="214">
        <v>192</v>
      </c>
      <c r="J6" s="213">
        <v>147.08359999999999</v>
      </c>
    </row>
    <row r="7" spans="1:10" x14ac:dyDescent="0.3">
      <c r="A7" s="216" t="s">
        <v>9</v>
      </c>
      <c r="B7" s="215"/>
      <c r="C7" s="215"/>
      <c r="D7" s="202">
        <v>0</v>
      </c>
      <c r="E7" s="3"/>
      <c r="F7" s="3"/>
      <c r="G7" s="3"/>
      <c r="H7" s="114"/>
      <c r="I7" s="114"/>
      <c r="J7" s="114"/>
    </row>
    <row r="8" spans="1:10" x14ac:dyDescent="0.3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 x14ac:dyDescent="0.3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 x14ac:dyDescent="0.3">
      <c r="A10" s="62" t="s">
        <v>12</v>
      </c>
      <c r="B10" s="82">
        <v>1957</v>
      </c>
      <c r="C10" s="187"/>
      <c r="D10" s="187"/>
      <c r="E10" s="3"/>
      <c r="F10" s="3"/>
      <c r="G10" s="3"/>
      <c r="H10" s="3"/>
      <c r="I10" s="3"/>
      <c r="J10" s="3"/>
    </row>
    <row r="11" spans="1:10" x14ac:dyDescent="0.3">
      <c r="A11" s="62" t="s">
        <v>13</v>
      </c>
      <c r="B11" s="82">
        <v>91307</v>
      </c>
      <c r="C11" s="187"/>
      <c r="D11" s="187"/>
      <c r="E11" s="3"/>
      <c r="F11" s="3"/>
      <c r="G11" s="3"/>
      <c r="H11" s="3"/>
      <c r="I11" s="3"/>
      <c r="J11" s="3"/>
    </row>
    <row r="12" spans="1:10" x14ac:dyDescent="0.3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 x14ac:dyDescent="0.3">
      <c r="A13" s="62" t="s">
        <v>178</v>
      </c>
      <c r="B13" s="82">
        <v>1570</v>
      </c>
      <c r="C13" s="187"/>
      <c r="D13" s="187"/>
      <c r="E13" s="3"/>
      <c r="F13" s="3"/>
      <c r="G13" s="3"/>
      <c r="H13" s="3"/>
      <c r="I13" s="3"/>
      <c r="J13" s="3"/>
    </row>
    <row r="14" spans="1:10" x14ac:dyDescent="0.3">
      <c r="A14" s="62" t="s">
        <v>179</v>
      </c>
      <c r="B14" s="82">
        <v>12560</v>
      </c>
      <c r="C14" s="187"/>
      <c r="D14" s="187"/>
      <c r="E14" s="3"/>
      <c r="F14" s="3"/>
      <c r="G14" s="3"/>
      <c r="H14" s="3"/>
      <c r="I14" s="3"/>
      <c r="J14" s="3"/>
    </row>
    <row r="15" spans="1:10" x14ac:dyDescent="0.3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 x14ac:dyDescent="0.3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 x14ac:dyDescent="0.3">
      <c r="A17" s="62" t="s">
        <v>16</v>
      </c>
      <c r="B17" s="82">
        <v>4</v>
      </c>
      <c r="C17" s="187"/>
      <c r="D17" s="187"/>
      <c r="E17" s="3"/>
      <c r="F17" s="3"/>
      <c r="G17" s="3"/>
      <c r="H17" s="3"/>
      <c r="I17" s="3"/>
      <c r="J17" s="3"/>
    </row>
    <row r="18" spans="1:10" x14ac:dyDescent="0.3">
      <c r="A18" s="62" t="s">
        <v>17</v>
      </c>
      <c r="B18" s="82" t="s">
        <v>282</v>
      </c>
      <c r="C18" s="187"/>
      <c r="D18" s="187"/>
      <c r="E18" s="3"/>
      <c r="F18" s="3"/>
      <c r="G18" s="3"/>
      <c r="H18" s="3"/>
      <c r="I18" s="3"/>
      <c r="J18" s="3"/>
    </row>
    <row r="19" spans="1:10" x14ac:dyDescent="0.3">
      <c r="A19" s="62" t="s">
        <v>18</v>
      </c>
      <c r="B19" s="82" t="s">
        <v>116</v>
      </c>
      <c r="C19" s="187"/>
      <c r="D19" s="187"/>
      <c r="E19" s="3"/>
      <c r="F19" s="3"/>
      <c r="G19" s="3"/>
      <c r="H19" s="3"/>
      <c r="I19" s="3"/>
      <c r="J19" s="3"/>
    </row>
    <row r="20" spans="1:10" x14ac:dyDescent="0.3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 x14ac:dyDescent="0.3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 x14ac:dyDescent="0.3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 x14ac:dyDescent="0.3">
      <c r="A23" s="62" t="s">
        <v>25</v>
      </c>
      <c r="B23" s="187">
        <v>0.78</v>
      </c>
      <c r="C23" s="82"/>
      <c r="D23" s="187"/>
      <c r="E23" s="3"/>
      <c r="F23" s="3"/>
      <c r="G23" s="3"/>
      <c r="H23" s="3"/>
      <c r="I23" s="3"/>
      <c r="J23" s="3"/>
    </row>
    <row r="24" spans="1:10" x14ac:dyDescent="0.3">
      <c r="A24" s="62" t="s">
        <v>26</v>
      </c>
      <c r="B24" s="187">
        <v>8.9</v>
      </c>
      <c r="C24" s="82"/>
      <c r="D24" s="187"/>
      <c r="E24" s="3"/>
      <c r="F24" s="3"/>
      <c r="G24" s="3"/>
      <c r="H24" s="3"/>
      <c r="I24" s="3"/>
      <c r="J24" s="3"/>
    </row>
    <row r="25" spans="1:10" x14ac:dyDescent="0.3">
      <c r="A25" s="62" t="s">
        <v>27</v>
      </c>
      <c r="B25" s="187">
        <v>4.2</v>
      </c>
      <c r="C25" s="82">
        <v>6</v>
      </c>
      <c r="D25" s="187"/>
      <c r="E25" s="3"/>
      <c r="F25" s="3"/>
      <c r="G25" s="3"/>
      <c r="H25" s="3"/>
      <c r="I25" s="3"/>
      <c r="J25" s="3"/>
    </row>
    <row r="26" spans="1:10" x14ac:dyDescent="0.3">
      <c r="A26" s="62" t="s">
        <v>217</v>
      </c>
      <c r="B26" s="187">
        <v>353</v>
      </c>
      <c r="C26" s="82">
        <v>256</v>
      </c>
      <c r="D26" s="187"/>
      <c r="E26" s="3"/>
      <c r="F26" s="3"/>
      <c r="G26" s="3"/>
      <c r="H26" s="3"/>
      <c r="I26" s="3"/>
      <c r="J26" s="3"/>
    </row>
    <row r="27" spans="1:10" x14ac:dyDescent="0.3">
      <c r="A27" s="190" t="s">
        <v>28</v>
      </c>
      <c r="B27" s="189" t="s">
        <v>283</v>
      </c>
      <c r="C27" s="188"/>
      <c r="D27" s="187"/>
      <c r="E27" s="3"/>
      <c r="F27" s="3"/>
      <c r="G27" s="3"/>
      <c r="H27" s="3"/>
      <c r="I27" s="3"/>
      <c r="J27" s="3"/>
    </row>
    <row r="28" spans="1:10" x14ac:dyDescent="0.3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 x14ac:dyDescent="0.3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 x14ac:dyDescent="0.3">
      <c r="A30" s="62" t="s">
        <v>34</v>
      </c>
      <c r="B30" s="187">
        <v>2890</v>
      </c>
      <c r="C30" s="82">
        <v>1686</v>
      </c>
      <c r="D30" s="187"/>
      <c r="E30" s="3"/>
      <c r="F30" s="3"/>
      <c r="G30" s="3"/>
      <c r="H30" s="3"/>
      <c r="I30" s="3"/>
      <c r="J30" s="3"/>
    </row>
    <row r="31" spans="1:10" x14ac:dyDescent="0.3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 x14ac:dyDescent="0.3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 x14ac:dyDescent="0.3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 x14ac:dyDescent="0.3">
      <c r="A34" s="62" t="s">
        <v>177</v>
      </c>
      <c r="B34" s="187">
        <v>1570</v>
      </c>
      <c r="C34" s="82"/>
      <c r="D34" s="187"/>
      <c r="E34" s="3"/>
      <c r="F34" s="3"/>
      <c r="G34" s="3"/>
      <c r="H34" s="3"/>
      <c r="I34" s="3"/>
      <c r="J34" s="3"/>
    </row>
    <row r="35" spans="1:10" x14ac:dyDescent="0.3">
      <c r="A35" s="62" t="s">
        <v>176</v>
      </c>
      <c r="B35" s="209" t="s">
        <v>284</v>
      </c>
      <c r="C35" s="208" t="s">
        <v>281</v>
      </c>
      <c r="D35" s="187"/>
      <c r="E35" s="111"/>
      <c r="F35" s="3"/>
      <c r="G35" s="3"/>
      <c r="H35" s="3"/>
      <c r="I35" s="3"/>
      <c r="J35" s="3"/>
    </row>
    <row r="36" spans="1:10" x14ac:dyDescent="0.3">
      <c r="A36" s="62" t="s">
        <v>35</v>
      </c>
      <c r="B36" s="187" t="s">
        <v>155</v>
      </c>
      <c r="C36" s="82"/>
      <c r="D36" s="187"/>
      <c r="E36" s="3"/>
      <c r="F36" s="3"/>
      <c r="G36" s="3"/>
      <c r="H36" s="3"/>
      <c r="I36" s="3"/>
      <c r="J36" s="3"/>
    </row>
    <row r="37" spans="1:10" x14ac:dyDescent="0.3">
      <c r="A37" s="62" t="s">
        <v>175</v>
      </c>
      <c r="B37" s="187" t="s">
        <v>280</v>
      </c>
      <c r="C37" s="82" t="s">
        <v>285</v>
      </c>
      <c r="D37" s="187"/>
      <c r="E37" s="3"/>
      <c r="F37" s="3"/>
      <c r="G37" s="3"/>
      <c r="H37" s="3"/>
      <c r="I37" s="3"/>
      <c r="J37" s="3"/>
    </row>
    <row r="38" spans="1:10" x14ac:dyDescent="0.3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 x14ac:dyDescent="0.3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 x14ac:dyDescent="0.3">
      <c r="A40" s="190" t="s">
        <v>36</v>
      </c>
      <c r="B40" s="189" t="s">
        <v>286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 x14ac:dyDescent="0.35">
      <c r="A41" s="3"/>
      <c r="B41" s="187"/>
      <c r="D41" s="187"/>
      <c r="E41" s="3"/>
      <c r="F41" s="187" t="s">
        <v>212</v>
      </c>
      <c r="G41" s="3"/>
      <c r="H41" s="3"/>
      <c r="I41" s="3"/>
      <c r="J41" s="3"/>
    </row>
    <row r="42" spans="1:10" x14ac:dyDescent="0.3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0" x14ac:dyDescent="0.3">
      <c r="A43" s="198" t="s">
        <v>206</v>
      </c>
      <c r="B43" s="3">
        <v>1792</v>
      </c>
      <c r="C43" s="3">
        <v>464</v>
      </c>
      <c r="D43" s="3">
        <v>432</v>
      </c>
      <c r="E43" s="3">
        <v>464</v>
      </c>
      <c r="F43" s="197">
        <v>432</v>
      </c>
      <c r="G43" s="3"/>
      <c r="H43" s="3"/>
      <c r="I43" s="3"/>
      <c r="J43" s="3"/>
    </row>
    <row r="44" spans="1:10" x14ac:dyDescent="0.3">
      <c r="A44" s="198" t="s">
        <v>207</v>
      </c>
      <c r="B44" s="3">
        <v>165</v>
      </c>
      <c r="C44" s="3">
        <v>17.5</v>
      </c>
      <c r="D44" s="3">
        <v>64</v>
      </c>
      <c r="E44" s="3">
        <v>26</v>
      </c>
      <c r="F44" s="197">
        <v>57.5</v>
      </c>
      <c r="G44" s="3"/>
      <c r="H44" s="3"/>
      <c r="I44" s="3"/>
      <c r="J44" s="3"/>
    </row>
    <row r="45" spans="1:10" ht="15" thickBot="1" x14ac:dyDescent="0.35">
      <c r="A45" s="196" t="s">
        <v>208</v>
      </c>
      <c r="B45" s="195">
        <v>20</v>
      </c>
      <c r="C45" s="195">
        <v>0</v>
      </c>
      <c r="D45" s="195">
        <v>0</v>
      </c>
      <c r="E45" s="195">
        <v>0</v>
      </c>
      <c r="F45" s="194">
        <v>20</v>
      </c>
      <c r="G45" s="3"/>
      <c r="H45" s="3"/>
      <c r="I45" s="3"/>
      <c r="J45" s="3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 x14ac:dyDescent="0.3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 x14ac:dyDescent="0.3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69"/>
      <c r="C50" s="187"/>
      <c r="D50" s="187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69"/>
      <c r="C51" s="187"/>
      <c r="D51" s="187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68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workbookViewId="0">
      <selection activeCell="G20" sqref="G20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93</v>
      </c>
      <c r="C2" s="92"/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841</v>
      </c>
      <c r="I6" s="48">
        <v>405</v>
      </c>
      <c r="J6" s="54">
        <f>H6-I6</f>
        <v>436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94</v>
      </c>
    </row>
    <row r="11" spans="1:10" x14ac:dyDescent="0.3">
      <c r="A11" s="46" t="s">
        <v>13</v>
      </c>
      <c r="B11" s="77">
        <v>90035</v>
      </c>
    </row>
    <row r="12" spans="1:10" x14ac:dyDescent="0.3">
      <c r="A12" s="46" t="s">
        <v>14</v>
      </c>
      <c r="B12" s="77">
        <v>9</v>
      </c>
    </row>
    <row r="13" spans="1:10" x14ac:dyDescent="0.3">
      <c r="A13" s="46" t="s">
        <v>178</v>
      </c>
      <c r="B13" s="77">
        <v>1674</v>
      </c>
    </row>
    <row r="14" spans="1:10" x14ac:dyDescent="0.3">
      <c r="A14" s="46" t="s">
        <v>179</v>
      </c>
      <c r="B14" s="77">
        <f>B13*B16</f>
        <v>15066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 t="s">
        <v>80</v>
      </c>
    </row>
    <row r="17" spans="1:3" x14ac:dyDescent="0.3">
      <c r="A17" s="46" t="s">
        <v>16</v>
      </c>
      <c r="B17" s="77">
        <v>3</v>
      </c>
    </row>
    <row r="18" spans="1:3" x14ac:dyDescent="0.3">
      <c r="A18" s="46" t="s">
        <v>17</v>
      </c>
      <c r="B18" s="77" t="s">
        <v>137</v>
      </c>
    </row>
    <row r="19" spans="1:3" x14ac:dyDescent="0.3">
      <c r="A19" s="46" t="s">
        <v>18</v>
      </c>
      <c r="B19" s="77" t="s">
        <v>142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0.8</v>
      </c>
      <c r="C23" s="77">
        <v>0.95</v>
      </c>
    </row>
    <row r="24" spans="1:3" x14ac:dyDescent="0.3">
      <c r="A24" s="46" t="s">
        <v>26</v>
      </c>
      <c r="B24" s="83">
        <v>10</v>
      </c>
      <c r="C24" s="77">
        <v>13</v>
      </c>
    </row>
    <row r="25" spans="1:3" x14ac:dyDescent="0.3">
      <c r="A25" s="46" t="s">
        <v>27</v>
      </c>
      <c r="B25" s="83">
        <v>0</v>
      </c>
      <c r="C25" s="77" t="s">
        <v>68</v>
      </c>
    </row>
    <row r="26" spans="1:3" x14ac:dyDescent="0.3">
      <c r="A26" s="46" t="s">
        <v>217</v>
      </c>
      <c r="B26" s="83">
        <v>48</v>
      </c>
      <c r="C26" s="77">
        <v>4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63" t="s">
        <v>33</v>
      </c>
      <c r="B29" s="95" t="s">
        <v>29</v>
      </c>
      <c r="C29" s="96" t="s">
        <v>30</v>
      </c>
    </row>
    <row r="30" spans="1:3" x14ac:dyDescent="0.3">
      <c r="A30" s="64" t="s">
        <v>34</v>
      </c>
      <c r="B30" s="94">
        <v>4679</v>
      </c>
      <c r="C30" s="89" t="s">
        <v>96</v>
      </c>
    </row>
    <row r="31" spans="1:3" x14ac:dyDescent="0.3">
      <c r="A31" s="64" t="s">
        <v>173</v>
      </c>
      <c r="B31" s="180" t="s">
        <v>95</v>
      </c>
      <c r="C31" s="89" t="s">
        <v>111</v>
      </c>
    </row>
    <row r="32" spans="1:3" x14ac:dyDescent="0.3">
      <c r="A32" s="64" t="s">
        <v>174</v>
      </c>
      <c r="B32" s="94" t="s">
        <v>138</v>
      </c>
      <c r="C32" s="89" t="s">
        <v>138</v>
      </c>
    </row>
    <row r="33" spans="1:6" x14ac:dyDescent="0.3">
      <c r="A33" s="64" t="s">
        <v>172</v>
      </c>
      <c r="B33" s="94" t="s">
        <v>155</v>
      </c>
      <c r="C33" s="89" t="s">
        <v>138</v>
      </c>
    </row>
    <row r="34" spans="1:6" x14ac:dyDescent="0.3">
      <c r="A34" s="64" t="s">
        <v>177</v>
      </c>
      <c r="B34" s="180">
        <v>1674</v>
      </c>
      <c r="C34" s="89" t="s">
        <v>32</v>
      </c>
    </row>
    <row r="35" spans="1:6" x14ac:dyDescent="0.3">
      <c r="A35" s="64" t="s">
        <v>176</v>
      </c>
      <c r="B35" s="94" t="s">
        <v>95</v>
      </c>
      <c r="C35" s="89" t="s">
        <v>97</v>
      </c>
    </row>
    <row r="36" spans="1:6" x14ac:dyDescent="0.3">
      <c r="A36" s="64" t="s">
        <v>35</v>
      </c>
      <c r="B36" s="94" t="s">
        <v>37</v>
      </c>
      <c r="C36" s="89" t="s">
        <v>138</v>
      </c>
    </row>
    <row r="37" spans="1:6" x14ac:dyDescent="0.3">
      <c r="A37" s="64" t="s">
        <v>175</v>
      </c>
      <c r="B37" s="94" t="s">
        <v>139</v>
      </c>
      <c r="C37" s="89"/>
    </row>
    <row r="38" spans="1:6" x14ac:dyDescent="0.3">
      <c r="A38" s="65" t="s">
        <v>36</v>
      </c>
      <c r="B38" s="97" t="s">
        <v>222</v>
      </c>
      <c r="C38" s="98" t="s">
        <v>138</v>
      </c>
    </row>
    <row r="39" spans="1:6" ht="15" thickBot="1" x14ac:dyDescent="0.35">
      <c r="C39" s="153" t="s">
        <v>212</v>
      </c>
    </row>
    <row r="40" spans="1:6" x14ac:dyDescent="0.3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</row>
    <row r="41" spans="1:6" x14ac:dyDescent="0.3">
      <c r="A41" s="136" t="s">
        <v>206</v>
      </c>
      <c r="B41" s="134">
        <v>1602</v>
      </c>
      <c r="C41" s="134">
        <v>243</v>
      </c>
      <c r="D41" s="134">
        <v>558</v>
      </c>
      <c r="E41" s="134">
        <v>243</v>
      </c>
      <c r="F41" s="137">
        <v>558</v>
      </c>
    </row>
    <row r="42" spans="1:6" x14ac:dyDescent="0.3">
      <c r="A42" s="136" t="s">
        <v>207</v>
      </c>
      <c r="B42" s="134">
        <v>235</v>
      </c>
      <c r="C42" s="134">
        <v>48</v>
      </c>
      <c r="D42" s="134">
        <v>61</v>
      </c>
      <c r="E42" s="134">
        <v>38</v>
      </c>
      <c r="F42" s="137">
        <v>88</v>
      </c>
    </row>
    <row r="43" spans="1:6" ht="15" thickBot="1" x14ac:dyDescent="0.35">
      <c r="A43" s="138" t="s">
        <v>208</v>
      </c>
      <c r="B43" s="139">
        <v>21</v>
      </c>
      <c r="C43" s="139">
        <v>21</v>
      </c>
      <c r="D43" s="139">
        <v>0</v>
      </c>
      <c r="E43" s="139">
        <v>0</v>
      </c>
      <c r="F43" s="140">
        <v>0</v>
      </c>
    </row>
    <row r="44" spans="1:6" x14ac:dyDescent="0.3">
      <c r="A44" s="134"/>
      <c r="B44" s="134"/>
      <c r="C44" s="134"/>
      <c r="D44" s="134"/>
      <c r="E44" s="134"/>
      <c r="F44" s="134"/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69" t="s">
        <v>72</v>
      </c>
    </row>
    <row r="49" spans="1:2" x14ac:dyDescent="0.3">
      <c r="A49" s="1" t="s">
        <v>43</v>
      </c>
      <c r="B49" s="69" t="s">
        <v>73</v>
      </c>
    </row>
    <row r="50" spans="1:2" x14ac:dyDescent="0.3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G32" sqref="G32"/>
    </sheetView>
  </sheetViews>
  <sheetFormatPr defaultColWidth="10.77734375" defaultRowHeight="14.4" x14ac:dyDescent="0.3"/>
  <cols>
    <col min="1" max="1" width="31.109375" style="170" bestFit="1" customWidth="1"/>
    <col min="2" max="2" width="15.44140625" style="170" customWidth="1"/>
    <col min="3" max="3" width="10.77734375" style="170"/>
    <col min="4" max="4" width="17.44140625" style="170" bestFit="1" customWidth="1"/>
    <col min="5" max="16384" width="10.77734375" style="170"/>
  </cols>
  <sheetData>
    <row r="1" spans="1:10" x14ac:dyDescent="0.3">
      <c r="A1" s="10" t="s">
        <v>147</v>
      </c>
      <c r="B1" s="187"/>
      <c r="C1" s="187" t="s">
        <v>247</v>
      </c>
      <c r="D1" s="187" t="s">
        <v>251</v>
      </c>
      <c r="E1" s="3"/>
      <c r="F1" s="3"/>
      <c r="G1" s="3"/>
      <c r="H1" s="3"/>
      <c r="I1" s="3"/>
      <c r="J1" s="3"/>
    </row>
    <row r="2" spans="1:10" x14ac:dyDescent="0.3">
      <c r="A2" s="224" t="s">
        <v>0</v>
      </c>
      <c r="B2" s="226" t="s">
        <v>305</v>
      </c>
      <c r="C2" s="187"/>
      <c r="D2" s="187" t="s">
        <v>250</v>
      </c>
      <c r="E2" s="3"/>
      <c r="F2" s="3"/>
      <c r="G2" s="3"/>
      <c r="H2" s="3"/>
      <c r="I2" s="3"/>
      <c r="J2" s="3"/>
    </row>
    <row r="3" spans="1:10" x14ac:dyDescent="0.3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 x14ac:dyDescent="0.3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 x14ac:dyDescent="0.3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 x14ac:dyDescent="0.3">
      <c r="A6" s="216" t="s">
        <v>8</v>
      </c>
      <c r="B6" s="215"/>
      <c r="C6" s="215"/>
      <c r="D6" s="202">
        <v>0</v>
      </c>
      <c r="E6" s="3"/>
      <c r="F6" s="3"/>
      <c r="G6" s="3"/>
      <c r="H6" s="231"/>
      <c r="I6" s="232"/>
      <c r="J6" s="233"/>
    </row>
    <row r="7" spans="1:10" x14ac:dyDescent="0.3">
      <c r="A7" s="216" t="s">
        <v>9</v>
      </c>
      <c r="B7" s="215"/>
      <c r="C7" s="215"/>
      <c r="D7" s="202">
        <v>0</v>
      </c>
      <c r="E7" s="3"/>
      <c r="F7" s="3"/>
      <c r="G7" s="3"/>
      <c r="H7" s="190">
        <v>7129</v>
      </c>
      <c r="I7" s="214">
        <v>6091</v>
      </c>
      <c r="J7" s="213">
        <v>1038.06</v>
      </c>
    </row>
    <row r="8" spans="1:10" x14ac:dyDescent="0.3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 x14ac:dyDescent="0.3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 x14ac:dyDescent="0.3">
      <c r="A10" s="62" t="s">
        <v>12</v>
      </c>
      <c r="B10" s="82">
        <v>1961</v>
      </c>
      <c r="C10" s="187"/>
      <c r="D10" s="187"/>
      <c r="E10" s="3"/>
      <c r="F10" s="3"/>
      <c r="G10" s="3"/>
      <c r="H10" s="3"/>
      <c r="I10" s="3"/>
      <c r="J10" s="3"/>
    </row>
    <row r="11" spans="1:10" x14ac:dyDescent="0.3">
      <c r="A11" s="62" t="s">
        <v>13</v>
      </c>
      <c r="B11" s="82">
        <v>91724</v>
      </c>
      <c r="C11" s="187"/>
      <c r="D11" s="187"/>
      <c r="E11" s="3"/>
      <c r="F11" s="3"/>
      <c r="G11" s="3"/>
      <c r="H11" s="3"/>
      <c r="I11" s="3"/>
      <c r="J11" s="3"/>
    </row>
    <row r="12" spans="1:10" x14ac:dyDescent="0.3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 x14ac:dyDescent="0.3">
      <c r="A13" s="62" t="s">
        <v>178</v>
      </c>
      <c r="B13" s="82">
        <v>1380</v>
      </c>
      <c r="C13" s="187"/>
      <c r="D13" s="187"/>
      <c r="E13" s="3"/>
      <c r="F13" s="3"/>
      <c r="G13" s="3"/>
      <c r="H13" s="3"/>
      <c r="I13" s="3"/>
      <c r="J13" s="3"/>
    </row>
    <row r="14" spans="1:10" x14ac:dyDescent="0.3">
      <c r="A14" s="62" t="s">
        <v>179</v>
      </c>
      <c r="B14" s="82">
        <v>11040</v>
      </c>
      <c r="C14" s="187"/>
      <c r="D14" s="187"/>
      <c r="E14" s="3"/>
      <c r="F14" s="3"/>
      <c r="G14" s="3"/>
      <c r="H14" s="3"/>
      <c r="I14" s="3"/>
      <c r="J14" s="3"/>
    </row>
    <row r="15" spans="1:10" x14ac:dyDescent="0.3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 x14ac:dyDescent="0.3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 x14ac:dyDescent="0.3">
      <c r="A17" s="62" t="s">
        <v>16</v>
      </c>
      <c r="B17" s="82">
        <v>4</v>
      </c>
      <c r="C17" s="187"/>
      <c r="D17" s="187"/>
      <c r="E17" s="3"/>
      <c r="F17" s="3"/>
      <c r="G17" s="3"/>
      <c r="H17" s="3"/>
      <c r="I17" s="3"/>
      <c r="J17" s="3"/>
    </row>
    <row r="18" spans="1:10" x14ac:dyDescent="0.3">
      <c r="A18" s="62" t="s">
        <v>17</v>
      </c>
      <c r="B18" s="82" t="s">
        <v>137</v>
      </c>
      <c r="C18" s="187"/>
      <c r="D18" s="187"/>
      <c r="E18" s="3"/>
      <c r="F18" s="3"/>
      <c r="G18" s="3"/>
      <c r="H18" s="3"/>
      <c r="I18" s="3"/>
      <c r="J18" s="3"/>
    </row>
    <row r="19" spans="1:10" x14ac:dyDescent="0.3">
      <c r="A19" s="62" t="s">
        <v>18</v>
      </c>
      <c r="B19" s="82" t="s">
        <v>142</v>
      </c>
      <c r="C19" s="187"/>
      <c r="D19" s="187"/>
      <c r="E19" s="3"/>
      <c r="F19" s="3"/>
      <c r="G19" s="3"/>
      <c r="H19" s="3"/>
      <c r="I19" s="3"/>
      <c r="J19" s="3"/>
    </row>
    <row r="20" spans="1:10" x14ac:dyDescent="0.3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 x14ac:dyDescent="0.3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 x14ac:dyDescent="0.3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 x14ac:dyDescent="0.3">
      <c r="A23" s="62" t="s">
        <v>25</v>
      </c>
      <c r="B23" s="187">
        <v>0.78</v>
      </c>
      <c r="C23" s="82"/>
      <c r="D23" s="187"/>
      <c r="E23" s="3"/>
      <c r="F23" s="3"/>
      <c r="G23" s="3"/>
      <c r="H23" s="3"/>
      <c r="I23" s="3"/>
      <c r="J23" s="3"/>
    </row>
    <row r="24" spans="1:10" x14ac:dyDescent="0.3">
      <c r="A24" s="62" t="s">
        <v>26</v>
      </c>
      <c r="B24" s="187">
        <v>13</v>
      </c>
      <c r="C24" s="82"/>
      <c r="D24" s="187"/>
      <c r="E24" s="3"/>
      <c r="F24" s="3"/>
      <c r="G24" s="3"/>
      <c r="H24" s="3"/>
      <c r="I24" s="3"/>
      <c r="J24" s="3"/>
    </row>
    <row r="25" spans="1:10" x14ac:dyDescent="0.3">
      <c r="A25" s="62" t="s">
        <v>27</v>
      </c>
      <c r="B25" s="187" t="s">
        <v>287</v>
      </c>
      <c r="C25" s="82" t="s">
        <v>288</v>
      </c>
      <c r="D25" s="187"/>
      <c r="E25" s="3"/>
      <c r="F25" s="3"/>
      <c r="G25" s="3"/>
      <c r="H25" s="3"/>
      <c r="I25" s="3"/>
      <c r="J25" s="3"/>
    </row>
    <row r="26" spans="1:10" x14ac:dyDescent="0.3">
      <c r="A26" s="62" t="s">
        <v>217</v>
      </c>
      <c r="B26" s="187" t="s">
        <v>289</v>
      </c>
      <c r="C26" s="82">
        <v>177</v>
      </c>
      <c r="D26" s="256" t="s">
        <v>291</v>
      </c>
      <c r="E26" s="255"/>
      <c r="F26" s="3"/>
      <c r="G26" s="3"/>
      <c r="H26" s="3"/>
      <c r="I26" s="3"/>
      <c r="J26" s="3"/>
    </row>
    <row r="27" spans="1:10" x14ac:dyDescent="0.3">
      <c r="A27" s="190" t="s">
        <v>28</v>
      </c>
      <c r="B27" s="189" t="s">
        <v>290</v>
      </c>
      <c r="C27" s="188"/>
      <c r="D27" s="187"/>
      <c r="E27" s="3"/>
      <c r="F27" s="3"/>
      <c r="G27" s="3"/>
      <c r="H27" s="3"/>
      <c r="I27" s="3"/>
      <c r="J27" s="3"/>
    </row>
    <row r="28" spans="1:10" x14ac:dyDescent="0.3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 x14ac:dyDescent="0.3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 x14ac:dyDescent="0.3">
      <c r="A30" s="62" t="s">
        <v>34</v>
      </c>
      <c r="B30" s="187" t="s">
        <v>292</v>
      </c>
      <c r="C30" s="82">
        <v>2283</v>
      </c>
      <c r="D30" s="256" t="s">
        <v>291</v>
      </c>
      <c r="E30" s="255"/>
      <c r="F30" s="3"/>
      <c r="G30" s="3"/>
      <c r="H30" s="3"/>
      <c r="I30" s="3"/>
      <c r="J30" s="3"/>
    </row>
    <row r="31" spans="1:10" x14ac:dyDescent="0.3">
      <c r="A31" s="62" t="s">
        <v>173</v>
      </c>
      <c r="B31" s="187" t="s">
        <v>280</v>
      </c>
      <c r="C31" s="82"/>
      <c r="D31" s="187"/>
      <c r="E31" s="3"/>
      <c r="F31" s="3"/>
      <c r="G31" s="3"/>
      <c r="H31" s="3"/>
      <c r="I31" s="3"/>
      <c r="J31" s="3"/>
    </row>
    <row r="32" spans="1:10" x14ac:dyDescent="0.3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 x14ac:dyDescent="0.3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 x14ac:dyDescent="0.3">
      <c r="A34" s="62" t="s">
        <v>177</v>
      </c>
      <c r="B34" s="187">
        <v>1380</v>
      </c>
      <c r="C34" s="82">
        <v>1380</v>
      </c>
      <c r="D34" s="187"/>
      <c r="E34" s="3"/>
      <c r="F34" s="3"/>
      <c r="G34" s="3"/>
      <c r="H34" s="3"/>
      <c r="I34" s="3"/>
      <c r="J34" s="3"/>
    </row>
    <row r="35" spans="1:10" x14ac:dyDescent="0.3">
      <c r="A35" s="62" t="s">
        <v>176</v>
      </c>
      <c r="B35" s="209" t="s">
        <v>280</v>
      </c>
      <c r="C35" s="208" t="s">
        <v>281</v>
      </c>
      <c r="D35" s="187"/>
      <c r="E35" s="111"/>
      <c r="F35" s="3"/>
      <c r="G35" s="3"/>
      <c r="H35" s="3"/>
      <c r="I35" s="3"/>
      <c r="J35" s="3"/>
    </row>
    <row r="36" spans="1:10" x14ac:dyDescent="0.3">
      <c r="A36" s="62" t="s">
        <v>35</v>
      </c>
      <c r="B36" s="187" t="s">
        <v>155</v>
      </c>
      <c r="C36" s="82"/>
      <c r="D36" s="187"/>
      <c r="E36" s="3"/>
      <c r="F36" s="3"/>
      <c r="G36" s="3"/>
      <c r="H36" s="3"/>
      <c r="I36" s="3"/>
      <c r="J36" s="3"/>
    </row>
    <row r="37" spans="1:10" x14ac:dyDescent="0.3">
      <c r="A37" s="62" t="s">
        <v>175</v>
      </c>
      <c r="B37" s="187" t="s">
        <v>280</v>
      </c>
      <c r="C37" s="82"/>
      <c r="D37" s="187"/>
      <c r="E37" s="3"/>
      <c r="F37" s="3"/>
      <c r="G37" s="3"/>
      <c r="H37" s="3"/>
      <c r="I37" s="3"/>
      <c r="J37" s="3"/>
    </row>
    <row r="38" spans="1:10" x14ac:dyDescent="0.3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 x14ac:dyDescent="0.3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 x14ac:dyDescent="0.3">
      <c r="A40" s="190" t="s">
        <v>36</v>
      </c>
      <c r="B40" s="189" t="s">
        <v>222</v>
      </c>
      <c r="C40" s="188" t="s">
        <v>293</v>
      </c>
      <c r="D40" s="256" t="s">
        <v>294</v>
      </c>
      <c r="E40" s="255"/>
      <c r="F40" s="3"/>
      <c r="G40" s="3"/>
      <c r="H40" s="3"/>
      <c r="I40" s="3"/>
      <c r="J40" s="3"/>
    </row>
    <row r="41" spans="1:10" ht="15" thickBot="1" x14ac:dyDescent="0.35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 x14ac:dyDescent="0.3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0" x14ac:dyDescent="0.3">
      <c r="A43" s="198" t="s">
        <v>206</v>
      </c>
      <c r="B43" s="3">
        <v>1376</v>
      </c>
      <c r="C43" s="3">
        <v>432</v>
      </c>
      <c r="D43" s="3">
        <v>256</v>
      </c>
      <c r="E43" s="3">
        <v>432</v>
      </c>
      <c r="F43" s="197">
        <v>256</v>
      </c>
      <c r="G43" s="3"/>
      <c r="H43" s="3"/>
      <c r="I43" s="3"/>
      <c r="J43" s="3"/>
    </row>
    <row r="44" spans="1:10" x14ac:dyDescent="0.3">
      <c r="A44" s="198" t="s">
        <v>207</v>
      </c>
      <c r="B44" s="3">
        <v>258</v>
      </c>
      <c r="C44" s="3">
        <v>64</v>
      </c>
      <c r="D44" s="3">
        <v>48</v>
      </c>
      <c r="E44" s="3">
        <v>108</v>
      </c>
      <c r="F44" s="197">
        <v>38</v>
      </c>
      <c r="G44" s="3"/>
      <c r="H44" s="3"/>
      <c r="I44" s="3"/>
      <c r="J44" s="3"/>
    </row>
    <row r="45" spans="1:10" ht="15" thickBot="1" x14ac:dyDescent="0.35">
      <c r="A45" s="196" t="s">
        <v>208</v>
      </c>
      <c r="B45" s="195">
        <v>20</v>
      </c>
      <c r="C45" s="195">
        <v>20</v>
      </c>
      <c r="D45" s="195">
        <v>0</v>
      </c>
      <c r="E45" s="195">
        <v>0</v>
      </c>
      <c r="F45" s="194">
        <v>0</v>
      </c>
      <c r="G45" s="3"/>
      <c r="H45" s="3"/>
      <c r="I45" s="3"/>
      <c r="J45" s="3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 x14ac:dyDescent="0.3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 x14ac:dyDescent="0.3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69"/>
      <c r="C50" s="187"/>
      <c r="D50" s="187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69"/>
      <c r="C51" s="187"/>
      <c r="D51" s="187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68"/>
      <c r="C52" s="187"/>
      <c r="D52" s="187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4" workbookViewId="0">
      <selection activeCell="F14" sqref="F14"/>
    </sheetView>
  </sheetViews>
  <sheetFormatPr defaultColWidth="8.6640625" defaultRowHeight="14.4" x14ac:dyDescent="0.3"/>
  <cols>
    <col min="1" max="1" width="37.33203125" bestFit="1" customWidth="1"/>
    <col min="2" max="2" width="33" style="69" bestFit="1" customWidth="1"/>
    <col min="3" max="3" width="11" style="69" bestFit="1" customWidth="1"/>
    <col min="4" max="4" width="11.33203125" style="69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>
        <v>1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884</v>
      </c>
      <c r="I6" s="48">
        <v>824</v>
      </c>
      <c r="J6" s="45">
        <f>H6-I6</f>
        <v>60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47">
        <v>15990</v>
      </c>
      <c r="I7" s="119">
        <v>11780</v>
      </c>
      <c r="J7" s="52">
        <f>H7-I7</f>
        <v>4210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6">
        <v>1988</v>
      </c>
    </row>
    <row r="11" spans="1:10" x14ac:dyDescent="0.3">
      <c r="A11" s="46" t="s">
        <v>13</v>
      </c>
      <c r="B11" s="77">
        <v>95765</v>
      </c>
    </row>
    <row r="12" spans="1:10" x14ac:dyDescent="0.3">
      <c r="A12" s="46" t="s">
        <v>14</v>
      </c>
      <c r="B12" s="77">
        <v>11</v>
      </c>
    </row>
    <row r="13" spans="1:10" x14ac:dyDescent="0.3">
      <c r="A13" s="46" t="s">
        <v>178</v>
      </c>
      <c r="B13" s="77">
        <v>2100</v>
      </c>
    </row>
    <row r="14" spans="1:10" x14ac:dyDescent="0.3">
      <c r="A14" s="46" t="s">
        <v>179</v>
      </c>
      <c r="B14" s="77">
        <v>16800</v>
      </c>
    </row>
    <row r="15" spans="1:10" x14ac:dyDescent="0.3">
      <c r="A15" s="46" t="s">
        <v>15</v>
      </c>
      <c r="B15" s="77">
        <v>2</v>
      </c>
      <c r="C15" s="245"/>
      <c r="D15" s="246"/>
      <c r="E15" s="246"/>
      <c r="F15" s="246"/>
      <c r="G15" s="246"/>
      <c r="H15" s="246"/>
      <c r="I15" s="246"/>
      <c r="J15" s="246"/>
    </row>
    <row r="16" spans="1:10" x14ac:dyDescent="0.3">
      <c r="A16" s="46" t="s">
        <v>180</v>
      </c>
      <c r="B16" s="76">
        <v>8</v>
      </c>
    </row>
    <row r="17" spans="1:3" x14ac:dyDescent="0.3">
      <c r="A17" s="46" t="s">
        <v>16</v>
      </c>
      <c r="B17" s="76">
        <v>3</v>
      </c>
    </row>
    <row r="18" spans="1:3" x14ac:dyDescent="0.3">
      <c r="A18" s="46" t="s">
        <v>17</v>
      </c>
      <c r="B18" s="77" t="s">
        <v>22</v>
      </c>
    </row>
    <row r="19" spans="1:3" x14ac:dyDescent="0.3">
      <c r="A19" s="46" t="s">
        <v>18</v>
      </c>
      <c r="B19" s="77" t="s">
        <v>23</v>
      </c>
    </row>
    <row r="20" spans="1:3" x14ac:dyDescent="0.3">
      <c r="A20" s="47" t="s">
        <v>19</v>
      </c>
      <c r="B20" s="78" t="s">
        <v>184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1">
        <v>0.78</v>
      </c>
      <c r="C23" s="82">
        <v>0.95</v>
      </c>
    </row>
    <row r="24" spans="1:3" x14ac:dyDescent="0.3">
      <c r="A24" s="46" t="s">
        <v>26</v>
      </c>
      <c r="B24" s="81">
        <v>8.9</v>
      </c>
      <c r="C24" s="82">
        <v>15</v>
      </c>
    </row>
    <row r="25" spans="1:3" x14ac:dyDescent="0.3">
      <c r="A25" s="46" t="s">
        <v>27</v>
      </c>
      <c r="B25" s="83">
        <v>4.2</v>
      </c>
      <c r="C25" s="77" t="s">
        <v>138</v>
      </c>
    </row>
    <row r="26" spans="1:3" x14ac:dyDescent="0.3">
      <c r="A26" s="46" t="s">
        <v>217</v>
      </c>
      <c r="B26" s="84">
        <v>326</v>
      </c>
      <c r="C26" s="76">
        <v>108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83">
        <v>2545</v>
      </c>
      <c r="C30" s="77" t="s">
        <v>40</v>
      </c>
    </row>
    <row r="31" spans="1:3" x14ac:dyDescent="0.3">
      <c r="A31" s="46" t="s">
        <v>173</v>
      </c>
      <c r="B31" s="83" t="s">
        <v>154</v>
      </c>
      <c r="C31" s="77" t="s">
        <v>138</v>
      </c>
    </row>
    <row r="32" spans="1:3" x14ac:dyDescent="0.3">
      <c r="A32" s="46" t="s">
        <v>174</v>
      </c>
      <c r="B32" s="83" t="s">
        <v>154</v>
      </c>
      <c r="C32" s="77" t="s">
        <v>138</v>
      </c>
    </row>
    <row r="33" spans="1:10" x14ac:dyDescent="0.3">
      <c r="A33" s="46" t="s">
        <v>172</v>
      </c>
      <c r="B33" s="83" t="s">
        <v>152</v>
      </c>
      <c r="C33" s="77" t="s">
        <v>32</v>
      </c>
      <c r="D33" s="247" t="s">
        <v>243</v>
      </c>
      <c r="E33" s="246"/>
      <c r="F33" s="246"/>
      <c r="G33" s="246"/>
      <c r="H33" s="246"/>
      <c r="I33" s="246"/>
      <c r="J33" s="246"/>
    </row>
    <row r="34" spans="1:10" x14ac:dyDescent="0.3">
      <c r="A34" s="46" t="s">
        <v>177</v>
      </c>
      <c r="B34" s="84">
        <v>1021</v>
      </c>
      <c r="C34" s="77" t="s">
        <v>32</v>
      </c>
    </row>
    <row r="35" spans="1:10" x14ac:dyDescent="0.3">
      <c r="A35" s="46" t="s">
        <v>176</v>
      </c>
      <c r="B35" s="83" t="s">
        <v>240</v>
      </c>
      <c r="C35" s="77" t="s">
        <v>157</v>
      </c>
    </row>
    <row r="36" spans="1:10" x14ac:dyDescent="0.3">
      <c r="A36" s="46" t="s">
        <v>35</v>
      </c>
      <c r="B36" s="83" t="s">
        <v>37</v>
      </c>
      <c r="C36" s="77" t="s">
        <v>32</v>
      </c>
    </row>
    <row r="37" spans="1:10" x14ac:dyDescent="0.3">
      <c r="A37" s="46" t="s">
        <v>175</v>
      </c>
      <c r="B37" s="83" t="s">
        <v>38</v>
      </c>
      <c r="C37" s="77" t="s">
        <v>32</v>
      </c>
    </row>
    <row r="38" spans="1:10" x14ac:dyDescent="0.3">
      <c r="A38" s="47" t="s">
        <v>36</v>
      </c>
      <c r="B38" s="85" t="s">
        <v>39</v>
      </c>
      <c r="C38" s="78" t="s">
        <v>32</v>
      </c>
    </row>
    <row r="39" spans="1:10" ht="15" thickBot="1" x14ac:dyDescent="0.35">
      <c r="E39" s="174" t="s">
        <v>212</v>
      </c>
    </row>
    <row r="40" spans="1:10" s="132" customFormat="1" x14ac:dyDescent="0.3">
      <c r="A40" s="135" t="s">
        <v>209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10" s="132" customFormat="1" x14ac:dyDescent="0.3">
      <c r="A41" s="136" t="s">
        <v>206</v>
      </c>
      <c r="B41" s="134">
        <f>SUM(C41:F41)</f>
        <v>1184</v>
      </c>
      <c r="C41" s="134">
        <v>384</v>
      </c>
      <c r="D41" s="134">
        <v>208</v>
      </c>
      <c r="E41" s="134">
        <v>384</v>
      </c>
      <c r="F41" s="137">
        <v>208</v>
      </c>
    </row>
    <row r="42" spans="1:10" s="132" customFormat="1" x14ac:dyDescent="0.3">
      <c r="A42" s="136" t="s">
        <v>207</v>
      </c>
      <c r="B42" s="134">
        <f>SUM(C42:F42)</f>
        <v>233</v>
      </c>
      <c r="C42" s="134">
        <v>121</v>
      </c>
      <c r="D42" s="134">
        <v>30</v>
      </c>
      <c r="E42" s="134">
        <v>70</v>
      </c>
      <c r="F42" s="137">
        <v>12</v>
      </c>
    </row>
    <row r="43" spans="1:10" ht="15" thickBot="1" x14ac:dyDescent="0.35">
      <c r="A43" s="138" t="s">
        <v>208</v>
      </c>
      <c r="B43" s="139">
        <f>SUM(C43:F43)</f>
        <v>38</v>
      </c>
      <c r="C43" s="139">
        <v>0</v>
      </c>
      <c r="D43" s="139">
        <v>0</v>
      </c>
      <c r="E43" s="139">
        <v>38</v>
      </c>
      <c r="F43" s="140">
        <v>0</v>
      </c>
    </row>
    <row r="44" spans="1:10" s="133" customFormat="1" ht="15" thickBot="1" x14ac:dyDescent="0.35">
      <c r="A44" s="134"/>
      <c r="B44" s="134"/>
      <c r="C44" s="134"/>
      <c r="D44" s="134"/>
      <c r="E44" s="134"/>
      <c r="F44" s="134"/>
    </row>
    <row r="45" spans="1:10" s="133" customFormat="1" x14ac:dyDescent="0.3">
      <c r="A45" s="135" t="s">
        <v>210</v>
      </c>
      <c r="B45" s="142" t="s">
        <v>203</v>
      </c>
      <c r="C45" s="142" t="s">
        <v>204</v>
      </c>
      <c r="D45" s="142" t="s">
        <v>205</v>
      </c>
      <c r="E45" s="142" t="s">
        <v>22</v>
      </c>
      <c r="F45" s="143" t="s">
        <v>167</v>
      </c>
    </row>
    <row r="46" spans="1:10" s="133" customFormat="1" x14ac:dyDescent="0.3">
      <c r="A46" s="136" t="s">
        <v>206</v>
      </c>
      <c r="B46" s="134">
        <f>SUM(C46:F46)</f>
        <v>1088</v>
      </c>
      <c r="C46" s="134">
        <v>288</v>
      </c>
      <c r="D46" s="134">
        <v>256</v>
      </c>
      <c r="E46" s="134">
        <v>288</v>
      </c>
      <c r="F46" s="137">
        <v>256</v>
      </c>
    </row>
    <row r="47" spans="1:10" s="133" customFormat="1" x14ac:dyDescent="0.3">
      <c r="A47" s="136" t="s">
        <v>207</v>
      </c>
      <c r="B47" s="134">
        <f>SUM(C47:F47)</f>
        <v>121</v>
      </c>
      <c r="C47" s="134">
        <v>45</v>
      </c>
      <c r="D47" s="134">
        <v>28</v>
      </c>
      <c r="E47" s="134">
        <v>32</v>
      </c>
      <c r="F47" s="137">
        <v>16</v>
      </c>
    </row>
    <row r="48" spans="1:10" s="133" customFormat="1" ht="15" thickBot="1" x14ac:dyDescent="0.35">
      <c r="A48" s="138" t="s">
        <v>208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 s="133" customFormat="1" x14ac:dyDescent="0.3">
      <c r="A49" s="134"/>
      <c r="B49" s="134"/>
      <c r="C49" s="134"/>
      <c r="D49" s="134"/>
      <c r="E49" s="134"/>
      <c r="F49" s="134"/>
    </row>
    <row r="50" spans="1:6" x14ac:dyDescent="0.3">
      <c r="A50" s="44" t="s">
        <v>41</v>
      </c>
      <c r="B50" s="86"/>
      <c r="C50" s="75"/>
    </row>
    <row r="51" spans="1:6" x14ac:dyDescent="0.3">
      <c r="A51" s="47" t="s">
        <v>32</v>
      </c>
      <c r="B51" s="85"/>
      <c r="C51" s="78"/>
    </row>
    <row r="53" spans="1:6" x14ac:dyDescent="0.3">
      <c r="A53" s="1" t="s">
        <v>42</v>
      </c>
      <c r="B53" s="69" t="s">
        <v>45</v>
      </c>
    </row>
    <row r="54" spans="1:6" x14ac:dyDescent="0.3">
      <c r="A54" s="1" t="s">
        <v>43</v>
      </c>
      <c r="B54" s="69" t="s">
        <v>46</v>
      </c>
    </row>
    <row r="55" spans="1:6" x14ac:dyDescent="0.3">
      <c r="A55" s="1" t="s">
        <v>44</v>
      </c>
      <c r="B55" t="s">
        <v>188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F35" sqref="F35"/>
    </sheetView>
  </sheetViews>
  <sheetFormatPr defaultColWidth="10.77734375" defaultRowHeight="14.4" x14ac:dyDescent="0.3"/>
  <cols>
    <col min="1" max="1" width="25.21875" style="170" customWidth="1"/>
    <col min="2" max="2" width="59.44140625" style="170" customWidth="1"/>
    <col min="3" max="3" width="21.109375" style="170" customWidth="1"/>
    <col min="4" max="16384" width="10.77734375" style="170"/>
  </cols>
  <sheetData>
    <row r="1" spans="1:10" x14ac:dyDescent="0.3">
      <c r="A1" s="10" t="s">
        <v>147</v>
      </c>
      <c r="B1" s="187"/>
      <c r="C1" s="187" t="s">
        <v>247</v>
      </c>
      <c r="D1" s="187" t="s">
        <v>251</v>
      </c>
      <c r="E1" s="3"/>
      <c r="F1" s="3"/>
      <c r="G1" s="3"/>
      <c r="H1" s="3"/>
      <c r="I1" s="3"/>
      <c r="J1" s="3"/>
    </row>
    <row r="2" spans="1:10" x14ac:dyDescent="0.3">
      <c r="A2" s="224" t="s">
        <v>0</v>
      </c>
      <c r="B2" s="226" t="s">
        <v>306</v>
      </c>
      <c r="C2" s="187"/>
      <c r="D2" s="187" t="s">
        <v>252</v>
      </c>
      <c r="E2" s="3"/>
      <c r="F2" s="3"/>
      <c r="G2" s="3"/>
      <c r="H2" s="3"/>
      <c r="I2" s="3"/>
      <c r="J2" s="3"/>
    </row>
    <row r="3" spans="1:10" x14ac:dyDescent="0.3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 x14ac:dyDescent="0.3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 x14ac:dyDescent="0.3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 x14ac:dyDescent="0.3">
      <c r="A6" s="216" t="s">
        <v>8</v>
      </c>
      <c r="B6" s="215"/>
      <c r="C6" s="215"/>
      <c r="D6" s="202">
        <v>0</v>
      </c>
      <c r="E6" s="3"/>
      <c r="F6" s="3"/>
      <c r="G6" s="3"/>
      <c r="H6" s="231"/>
      <c r="I6" s="232"/>
      <c r="J6" s="233"/>
    </row>
    <row r="7" spans="1:10" x14ac:dyDescent="0.3">
      <c r="A7" s="216" t="s">
        <v>9</v>
      </c>
      <c r="B7" s="215"/>
      <c r="C7" s="215"/>
      <c r="D7" s="202">
        <v>0</v>
      </c>
      <c r="E7" s="3"/>
      <c r="F7" s="3"/>
      <c r="G7" s="3"/>
      <c r="H7" s="190">
        <v>9170</v>
      </c>
      <c r="I7" s="214">
        <v>7483</v>
      </c>
      <c r="J7" s="213">
        <v>1687.1690000000001</v>
      </c>
    </row>
    <row r="8" spans="1:10" x14ac:dyDescent="0.3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 x14ac:dyDescent="0.3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 x14ac:dyDescent="0.3">
      <c r="A10" s="62" t="s">
        <v>12</v>
      </c>
      <c r="B10" s="82">
        <v>1963</v>
      </c>
      <c r="C10" s="187"/>
      <c r="D10" s="187"/>
      <c r="E10" s="3"/>
      <c r="F10" s="3"/>
      <c r="G10" s="3"/>
      <c r="H10" s="3"/>
      <c r="I10" s="3"/>
      <c r="J10" s="3"/>
    </row>
    <row r="11" spans="1:10" x14ac:dyDescent="0.3">
      <c r="A11" s="62" t="s">
        <v>13</v>
      </c>
      <c r="B11" s="82">
        <v>91789</v>
      </c>
      <c r="C11" s="187"/>
      <c r="D11" s="187"/>
      <c r="E11" s="3"/>
      <c r="F11" s="3"/>
      <c r="G11" s="3"/>
      <c r="H11" s="3"/>
      <c r="I11" s="3"/>
      <c r="J11" s="3"/>
    </row>
    <row r="12" spans="1:10" x14ac:dyDescent="0.3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 x14ac:dyDescent="0.3">
      <c r="A13" s="62" t="s">
        <v>178</v>
      </c>
      <c r="B13" s="82">
        <v>1795</v>
      </c>
      <c r="C13" s="187"/>
      <c r="D13" s="187"/>
      <c r="E13" s="3"/>
      <c r="F13" s="3"/>
      <c r="G13" s="3"/>
      <c r="H13" s="3"/>
      <c r="I13" s="3"/>
      <c r="J13" s="3"/>
    </row>
    <row r="14" spans="1:10" x14ac:dyDescent="0.3">
      <c r="A14" s="62" t="s">
        <v>179</v>
      </c>
      <c r="B14" s="82">
        <v>14360</v>
      </c>
      <c r="C14" s="187"/>
      <c r="D14" s="187"/>
      <c r="E14" s="3"/>
      <c r="F14" s="3"/>
      <c r="G14" s="3"/>
      <c r="H14" s="3"/>
      <c r="I14" s="3"/>
      <c r="J14" s="3"/>
    </row>
    <row r="15" spans="1:10" x14ac:dyDescent="0.3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 x14ac:dyDescent="0.3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 x14ac:dyDescent="0.3">
      <c r="A17" s="62" t="s">
        <v>16</v>
      </c>
      <c r="B17" s="82">
        <v>3</v>
      </c>
      <c r="C17" s="187"/>
      <c r="D17" s="187"/>
      <c r="E17" s="3"/>
      <c r="F17" s="3"/>
      <c r="G17" s="3"/>
      <c r="H17" s="3"/>
      <c r="I17" s="3"/>
      <c r="J17" s="3"/>
    </row>
    <row r="18" spans="1:10" x14ac:dyDescent="0.3">
      <c r="A18" s="62" t="s">
        <v>17</v>
      </c>
      <c r="B18" s="82" t="s">
        <v>141</v>
      </c>
      <c r="C18" s="187"/>
      <c r="D18" s="187"/>
      <c r="E18" s="3"/>
      <c r="F18" s="3"/>
      <c r="G18" s="3"/>
      <c r="H18" s="3"/>
      <c r="I18" s="3"/>
      <c r="J18" s="3"/>
    </row>
    <row r="19" spans="1:10" x14ac:dyDescent="0.3">
      <c r="A19" s="62" t="s">
        <v>18</v>
      </c>
      <c r="B19" s="82" t="s">
        <v>295</v>
      </c>
      <c r="C19" s="187"/>
      <c r="D19" s="187"/>
      <c r="E19" s="3"/>
      <c r="F19" s="3"/>
      <c r="G19" s="3"/>
      <c r="H19" s="3"/>
      <c r="I19" s="3"/>
      <c r="J19" s="3"/>
    </row>
    <row r="20" spans="1:10" x14ac:dyDescent="0.3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 x14ac:dyDescent="0.3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 x14ac:dyDescent="0.3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 x14ac:dyDescent="0.3">
      <c r="A23" s="62" t="s">
        <v>25</v>
      </c>
      <c r="B23" s="187">
        <v>0.75</v>
      </c>
      <c r="C23" s="82"/>
      <c r="D23" s="187"/>
      <c r="E23" s="3"/>
      <c r="F23" s="3"/>
      <c r="G23" s="3"/>
      <c r="H23" s="3"/>
      <c r="I23" s="3"/>
      <c r="J23" s="3"/>
    </row>
    <row r="24" spans="1:10" x14ac:dyDescent="0.3">
      <c r="A24" s="62" t="s">
        <v>26</v>
      </c>
      <c r="B24" s="187">
        <v>9.6999999999999993</v>
      </c>
      <c r="C24" s="82"/>
      <c r="D24" s="187"/>
      <c r="E24" s="3"/>
      <c r="F24" s="3"/>
      <c r="G24" s="3"/>
      <c r="H24" s="3"/>
      <c r="I24" s="3"/>
      <c r="J24" s="3"/>
    </row>
    <row r="25" spans="1:10" x14ac:dyDescent="0.3">
      <c r="A25" s="62" t="s">
        <v>27</v>
      </c>
      <c r="B25" s="187">
        <v>2.1</v>
      </c>
      <c r="C25" s="82">
        <v>6</v>
      </c>
      <c r="D25" s="187"/>
      <c r="E25" s="3"/>
      <c r="F25" s="3"/>
      <c r="G25" s="3"/>
      <c r="H25" s="3"/>
      <c r="I25" s="3"/>
      <c r="J25" s="3"/>
    </row>
    <row r="26" spans="1:10" x14ac:dyDescent="0.3">
      <c r="A26" s="62" t="s">
        <v>217</v>
      </c>
      <c r="B26" s="187" t="s">
        <v>296</v>
      </c>
      <c r="C26" s="82">
        <v>48</v>
      </c>
      <c r="D26" s="256" t="s">
        <v>291</v>
      </c>
      <c r="E26" s="255"/>
      <c r="F26" s="3"/>
      <c r="G26" s="3"/>
      <c r="H26" s="3"/>
      <c r="I26" s="3"/>
      <c r="J26" s="3"/>
    </row>
    <row r="27" spans="1:10" x14ac:dyDescent="0.3">
      <c r="A27" s="190" t="s">
        <v>28</v>
      </c>
      <c r="B27" s="189" t="s">
        <v>297</v>
      </c>
      <c r="C27" s="188" t="s">
        <v>298</v>
      </c>
      <c r="D27" s="187"/>
      <c r="E27" s="3"/>
      <c r="F27" s="3"/>
      <c r="G27" s="3"/>
      <c r="H27" s="3"/>
      <c r="I27" s="3"/>
      <c r="J27" s="3"/>
    </row>
    <row r="28" spans="1:10" x14ac:dyDescent="0.3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 x14ac:dyDescent="0.3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 x14ac:dyDescent="0.3">
      <c r="A30" s="62" t="s">
        <v>34</v>
      </c>
      <c r="B30" s="187" t="s">
        <v>299</v>
      </c>
      <c r="C30" s="82">
        <v>1440</v>
      </c>
      <c r="D30" s="256" t="s">
        <v>291</v>
      </c>
      <c r="E30" s="255"/>
      <c r="F30" s="3"/>
      <c r="G30" s="3"/>
      <c r="H30" s="3"/>
      <c r="I30" s="3"/>
      <c r="J30" s="3"/>
    </row>
    <row r="31" spans="1:10" x14ac:dyDescent="0.3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 x14ac:dyDescent="0.3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 x14ac:dyDescent="0.3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 x14ac:dyDescent="0.3">
      <c r="A34" s="62" t="s">
        <v>177</v>
      </c>
      <c r="B34" s="187" t="s">
        <v>300</v>
      </c>
      <c r="C34" s="82">
        <v>1795</v>
      </c>
      <c r="D34" s="187"/>
      <c r="E34" s="3"/>
      <c r="F34" s="3"/>
      <c r="G34" s="3"/>
      <c r="H34" s="3"/>
      <c r="I34" s="3"/>
      <c r="J34" s="3"/>
    </row>
    <row r="35" spans="1:10" ht="28.8" x14ac:dyDescent="0.3">
      <c r="A35" s="62" t="s">
        <v>176</v>
      </c>
      <c r="B35" s="209" t="s">
        <v>301</v>
      </c>
      <c r="C35" s="208" t="s">
        <v>302</v>
      </c>
      <c r="D35" s="187"/>
      <c r="E35" s="111"/>
      <c r="F35" s="3"/>
      <c r="G35" s="3"/>
      <c r="H35" s="3"/>
      <c r="I35" s="3"/>
      <c r="J35" s="3"/>
    </row>
    <row r="36" spans="1:10" x14ac:dyDescent="0.3">
      <c r="A36" s="62" t="s">
        <v>35</v>
      </c>
      <c r="B36" s="187" t="s">
        <v>155</v>
      </c>
      <c r="C36" s="82"/>
      <c r="D36" s="187"/>
      <c r="E36" s="3"/>
      <c r="F36" s="3"/>
      <c r="G36" s="3"/>
      <c r="H36" s="3"/>
      <c r="I36" s="3"/>
      <c r="J36" s="3"/>
    </row>
    <row r="37" spans="1:10" x14ac:dyDescent="0.3">
      <c r="A37" s="62" t="s">
        <v>175</v>
      </c>
      <c r="B37" s="187" t="s">
        <v>303</v>
      </c>
      <c r="C37" s="82" t="s">
        <v>304</v>
      </c>
      <c r="D37" s="187"/>
      <c r="E37" s="3"/>
      <c r="F37" s="3"/>
      <c r="G37" s="3"/>
      <c r="H37" s="3"/>
      <c r="I37" s="3"/>
      <c r="J37" s="3"/>
    </row>
    <row r="38" spans="1:10" x14ac:dyDescent="0.3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 x14ac:dyDescent="0.3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 x14ac:dyDescent="0.3">
      <c r="A40" s="190" t="s">
        <v>36</v>
      </c>
      <c r="B40" s="189" t="s">
        <v>293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 x14ac:dyDescent="0.35">
      <c r="A41" s="3"/>
      <c r="B41" s="187"/>
      <c r="C41" s="187"/>
      <c r="D41" s="187" t="s">
        <v>212</v>
      </c>
      <c r="E41" s="3"/>
      <c r="F41" s="3"/>
      <c r="G41" s="3"/>
      <c r="H41" s="3"/>
      <c r="I41" s="3"/>
      <c r="J41" s="3"/>
    </row>
    <row r="42" spans="1:10" x14ac:dyDescent="0.3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200" t="s">
        <v>136</v>
      </c>
      <c r="G42" s="258" t="s">
        <v>219</v>
      </c>
      <c r="H42" s="3"/>
      <c r="I42" s="3"/>
      <c r="J42" s="3"/>
    </row>
    <row r="43" spans="1:10" x14ac:dyDescent="0.3">
      <c r="A43" s="198" t="s">
        <v>206</v>
      </c>
      <c r="B43" s="257">
        <v>1476</v>
      </c>
      <c r="C43" s="257">
        <v>260</v>
      </c>
      <c r="D43" s="257">
        <v>304</v>
      </c>
      <c r="E43" s="257">
        <v>336</v>
      </c>
      <c r="F43" s="257">
        <v>440</v>
      </c>
      <c r="G43" s="197">
        <v>136</v>
      </c>
      <c r="H43" s="3"/>
      <c r="I43" s="3"/>
      <c r="J43" s="3"/>
    </row>
    <row r="44" spans="1:10" x14ac:dyDescent="0.3">
      <c r="A44" s="198" t="s">
        <v>207</v>
      </c>
      <c r="B44" s="257">
        <v>244</v>
      </c>
      <c r="C44" s="257">
        <v>35</v>
      </c>
      <c r="D44" s="257">
        <v>60</v>
      </c>
      <c r="E44" s="257">
        <v>30</v>
      </c>
      <c r="F44" s="257">
        <v>119</v>
      </c>
      <c r="G44" s="197">
        <v>0</v>
      </c>
      <c r="H44" s="3"/>
      <c r="I44" s="3"/>
      <c r="J44" s="3"/>
    </row>
    <row r="45" spans="1:10" ht="15" thickBot="1" x14ac:dyDescent="0.35">
      <c r="A45" s="196" t="s">
        <v>208</v>
      </c>
      <c r="B45" s="195">
        <v>61.9</v>
      </c>
      <c r="C45" s="195">
        <v>18.2</v>
      </c>
      <c r="D45" s="195">
        <v>26.7</v>
      </c>
      <c r="E45" s="195">
        <v>0</v>
      </c>
      <c r="F45" s="195">
        <v>0</v>
      </c>
      <c r="G45" s="194">
        <v>17</v>
      </c>
      <c r="H45" s="3"/>
      <c r="I45" s="3"/>
      <c r="J45" s="3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 x14ac:dyDescent="0.3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 x14ac:dyDescent="0.3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69"/>
      <c r="C50" s="187"/>
      <c r="D50" s="187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69"/>
      <c r="C51" s="187"/>
      <c r="D51" s="187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68"/>
      <c r="C52" s="187"/>
      <c r="D52" s="187"/>
      <c r="E52" s="3"/>
      <c r="F52" s="3"/>
      <c r="G52" s="3"/>
      <c r="H52" s="3"/>
      <c r="I52" s="3"/>
      <c r="J52" s="3"/>
    </row>
  </sheetData>
  <mergeCells count="2">
    <mergeCell ref="D26:E26"/>
    <mergeCell ref="D30:E30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D54" sqref="D54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 x14ac:dyDescent="0.3">
      <c r="A1" s="1" t="s">
        <v>147</v>
      </c>
    </row>
    <row r="2" spans="1:9" x14ac:dyDescent="0.3">
      <c r="A2" s="37" t="s">
        <v>0</v>
      </c>
      <c r="B2" s="70" t="s">
        <v>98</v>
      </c>
      <c r="C2" s="92"/>
    </row>
    <row r="4" spans="1:9" x14ac:dyDescent="0.3">
      <c r="A4" s="38" t="s">
        <v>1</v>
      </c>
      <c r="B4" s="71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24"/>
      <c r="C6" s="124"/>
      <c r="D6" s="73">
        <f>B6-C6</f>
        <v>0</v>
      </c>
      <c r="G6" s="49">
        <v>433</v>
      </c>
      <c r="H6" s="48">
        <v>411</v>
      </c>
      <c r="I6" s="54">
        <f>G6-H6</f>
        <v>22</v>
      </c>
    </row>
    <row r="7" spans="1:9" x14ac:dyDescent="0.3">
      <c r="A7" s="41" t="s">
        <v>9</v>
      </c>
      <c r="B7" s="124"/>
      <c r="C7" s="124"/>
      <c r="D7" s="73">
        <f>B7-C7</f>
        <v>0</v>
      </c>
      <c r="G7" s="57">
        <v>0</v>
      </c>
      <c r="H7" s="50">
        <v>0</v>
      </c>
      <c r="I7" s="51">
        <v>0</v>
      </c>
    </row>
    <row r="8" spans="1:9" x14ac:dyDescent="0.3">
      <c r="A8" s="66"/>
      <c r="B8" s="74"/>
    </row>
    <row r="9" spans="1:9" x14ac:dyDescent="0.3">
      <c r="A9" s="44" t="s">
        <v>11</v>
      </c>
      <c r="B9" s="75"/>
    </row>
    <row r="10" spans="1:9" x14ac:dyDescent="0.3">
      <c r="A10" s="46" t="s">
        <v>12</v>
      </c>
      <c r="B10" s="77" t="s">
        <v>99</v>
      </c>
    </row>
    <row r="11" spans="1:9" x14ac:dyDescent="0.3">
      <c r="A11" s="46" t="s">
        <v>13</v>
      </c>
      <c r="B11" s="77">
        <v>91107</v>
      </c>
    </row>
    <row r="12" spans="1:9" x14ac:dyDescent="0.3">
      <c r="A12" s="46" t="s">
        <v>14</v>
      </c>
      <c r="B12" s="77">
        <v>9</v>
      </c>
    </row>
    <row r="13" spans="1:9" x14ac:dyDescent="0.3">
      <c r="A13" s="46" t="s">
        <v>178</v>
      </c>
      <c r="B13" s="77">
        <v>1800</v>
      </c>
    </row>
    <row r="14" spans="1:9" x14ac:dyDescent="0.3">
      <c r="A14" s="46" t="s">
        <v>179</v>
      </c>
      <c r="B14" s="77">
        <v>14400</v>
      </c>
    </row>
    <row r="15" spans="1:9" x14ac:dyDescent="0.3">
      <c r="A15" s="46" t="s">
        <v>15</v>
      </c>
      <c r="B15" s="77">
        <v>1</v>
      </c>
    </row>
    <row r="16" spans="1:9" x14ac:dyDescent="0.3">
      <c r="A16" s="46" t="s">
        <v>180</v>
      </c>
      <c r="B16" s="77" t="s">
        <v>20</v>
      </c>
    </row>
    <row r="17" spans="1:3" x14ac:dyDescent="0.3">
      <c r="A17" s="46" t="s">
        <v>16</v>
      </c>
      <c r="B17" s="77">
        <v>4</v>
      </c>
    </row>
    <row r="18" spans="1:3" x14ac:dyDescent="0.3">
      <c r="A18" s="46" t="s">
        <v>17</v>
      </c>
      <c r="B18" s="77" t="s">
        <v>137</v>
      </c>
    </row>
    <row r="19" spans="1:3" x14ac:dyDescent="0.3">
      <c r="A19" s="46" t="s">
        <v>18</v>
      </c>
      <c r="B19" s="77" t="s">
        <v>142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0.9</v>
      </c>
      <c r="C23" s="77">
        <v>0.9</v>
      </c>
    </row>
    <row r="24" spans="1:3" x14ac:dyDescent="0.3">
      <c r="A24" s="46" t="s">
        <v>26</v>
      </c>
      <c r="B24" s="94">
        <v>10</v>
      </c>
      <c r="C24" s="89">
        <v>13</v>
      </c>
    </row>
    <row r="25" spans="1:3" x14ac:dyDescent="0.3">
      <c r="A25" s="46" t="s">
        <v>27</v>
      </c>
      <c r="B25" s="94" t="s">
        <v>100</v>
      </c>
      <c r="C25" s="89" t="s">
        <v>100</v>
      </c>
    </row>
    <row r="26" spans="1:3" x14ac:dyDescent="0.3">
      <c r="A26" s="46" t="s">
        <v>217</v>
      </c>
      <c r="B26" s="94" t="s">
        <v>101</v>
      </c>
      <c r="C26" s="89">
        <v>120</v>
      </c>
    </row>
    <row r="27" spans="1:3" x14ac:dyDescent="0.3">
      <c r="A27" s="47" t="s">
        <v>28</v>
      </c>
      <c r="B27" s="97" t="s">
        <v>198</v>
      </c>
      <c r="C27" s="98" t="s">
        <v>32</v>
      </c>
    </row>
    <row r="28" spans="1:3" x14ac:dyDescent="0.3">
      <c r="B28" s="92"/>
      <c r="C28" s="92"/>
    </row>
    <row r="29" spans="1:3" x14ac:dyDescent="0.3">
      <c r="A29" s="44" t="s">
        <v>33</v>
      </c>
      <c r="B29" s="95" t="s">
        <v>29</v>
      </c>
      <c r="C29" s="96" t="s">
        <v>30</v>
      </c>
    </row>
    <row r="30" spans="1:3" x14ac:dyDescent="0.3">
      <c r="A30" s="46" t="s">
        <v>34</v>
      </c>
      <c r="B30" s="94">
        <v>3373</v>
      </c>
      <c r="C30" s="89" t="s">
        <v>103</v>
      </c>
    </row>
    <row r="31" spans="1:3" x14ac:dyDescent="0.3">
      <c r="A31" s="46" t="s">
        <v>173</v>
      </c>
      <c r="B31" s="94">
        <v>0</v>
      </c>
      <c r="C31" s="89">
        <v>19</v>
      </c>
    </row>
    <row r="32" spans="1:3" x14ac:dyDescent="0.3">
      <c r="A32" s="46" t="s">
        <v>174</v>
      </c>
      <c r="B32" s="94" t="s">
        <v>154</v>
      </c>
      <c r="C32" s="89"/>
    </row>
    <row r="33" spans="1:6" x14ac:dyDescent="0.3">
      <c r="A33" s="46" t="s">
        <v>172</v>
      </c>
      <c r="B33" s="94" t="s">
        <v>155</v>
      </c>
      <c r="C33" s="89" t="s">
        <v>32</v>
      </c>
    </row>
    <row r="34" spans="1:6" x14ac:dyDescent="0.3">
      <c r="A34" s="46" t="s">
        <v>177</v>
      </c>
      <c r="B34" s="180">
        <v>1800</v>
      </c>
      <c r="C34" s="89" t="s">
        <v>32</v>
      </c>
    </row>
    <row r="35" spans="1:6" x14ac:dyDescent="0.3">
      <c r="A35" s="46" t="s">
        <v>176</v>
      </c>
      <c r="B35" s="94" t="s">
        <v>102</v>
      </c>
      <c r="C35" s="89" t="s">
        <v>97</v>
      </c>
    </row>
    <row r="36" spans="1:6" x14ac:dyDescent="0.3">
      <c r="A36" s="46" t="s">
        <v>35</v>
      </c>
      <c r="B36" s="94" t="s">
        <v>37</v>
      </c>
      <c r="C36" s="89" t="s">
        <v>32</v>
      </c>
    </row>
    <row r="37" spans="1:6" x14ac:dyDescent="0.3">
      <c r="A37" s="46" t="s">
        <v>175</v>
      </c>
      <c r="B37" s="94" t="s">
        <v>144</v>
      </c>
      <c r="C37" s="89" t="s">
        <v>104</v>
      </c>
    </row>
    <row r="38" spans="1:6" x14ac:dyDescent="0.3">
      <c r="A38" s="47" t="s">
        <v>36</v>
      </c>
      <c r="B38" s="85" t="s">
        <v>223</v>
      </c>
      <c r="C38" s="78" t="s">
        <v>32</v>
      </c>
    </row>
    <row r="39" spans="1:6" ht="15" thickBot="1" x14ac:dyDescent="0.35">
      <c r="C39" s="153" t="s">
        <v>212</v>
      </c>
    </row>
    <row r="40" spans="1:6" x14ac:dyDescent="0.3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</row>
    <row r="41" spans="1:6" x14ac:dyDescent="0.3">
      <c r="A41" s="136" t="s">
        <v>206</v>
      </c>
      <c r="B41" s="134">
        <v>1448</v>
      </c>
      <c r="C41" s="134">
        <v>80</v>
      </c>
      <c r="D41" s="134">
        <v>536</v>
      </c>
      <c r="E41" s="134">
        <v>296</v>
      </c>
      <c r="F41" s="137">
        <v>536</v>
      </c>
    </row>
    <row r="42" spans="1:6" x14ac:dyDescent="0.3">
      <c r="A42" s="136" t="s">
        <v>207</v>
      </c>
      <c r="B42" s="134">
        <v>342.5</v>
      </c>
      <c r="C42" s="134">
        <v>1.5</v>
      </c>
      <c r="D42" s="134">
        <v>117</v>
      </c>
      <c r="E42" s="134">
        <v>100</v>
      </c>
      <c r="F42" s="137">
        <v>124</v>
      </c>
    </row>
    <row r="43" spans="1:6" ht="15" thickBot="1" x14ac:dyDescent="0.35">
      <c r="A43" s="138" t="s">
        <v>208</v>
      </c>
      <c r="B43" s="139">
        <v>28</v>
      </c>
      <c r="C43" s="139">
        <v>28</v>
      </c>
      <c r="D43" s="139">
        <v>0</v>
      </c>
      <c r="E43" s="139">
        <v>0</v>
      </c>
      <c r="F43" s="140">
        <v>0</v>
      </c>
    </row>
    <row r="44" spans="1:6" x14ac:dyDescent="0.3">
      <c r="A44" s="134"/>
      <c r="B44" s="134"/>
      <c r="C44" s="134"/>
      <c r="D44" s="134"/>
      <c r="E44" s="134"/>
      <c r="F44" s="134"/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265" t="s">
        <v>52</v>
      </c>
    </row>
    <row r="49" spans="1:2" x14ac:dyDescent="0.3">
      <c r="A49" s="1" t="s">
        <v>43</v>
      </c>
      <c r="B49" s="265" t="s">
        <v>53</v>
      </c>
    </row>
    <row r="50" spans="1:2" x14ac:dyDescent="0.3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E52" sqref="E52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 x14ac:dyDescent="0.3">
      <c r="A1" s="1" t="s">
        <v>147</v>
      </c>
    </row>
    <row r="2" spans="1:9" x14ac:dyDescent="0.3">
      <c r="A2" s="37" t="s">
        <v>0</v>
      </c>
      <c r="B2" s="70" t="s">
        <v>105</v>
      </c>
      <c r="C2" s="92"/>
    </row>
    <row r="4" spans="1:9" x14ac:dyDescent="0.3">
      <c r="A4" s="38" t="s">
        <v>1</v>
      </c>
      <c r="B4" s="71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24"/>
      <c r="C6" s="124"/>
      <c r="D6" s="73">
        <f>B6-C6</f>
        <v>0</v>
      </c>
      <c r="G6" s="49">
        <v>600</v>
      </c>
      <c r="H6" s="48">
        <v>370</v>
      </c>
      <c r="I6" s="54">
        <f>G6-H6</f>
        <v>230</v>
      </c>
    </row>
    <row r="7" spans="1:9" x14ac:dyDescent="0.3">
      <c r="A7" s="125" t="s">
        <v>9</v>
      </c>
      <c r="B7" s="126"/>
      <c r="C7" s="124"/>
      <c r="D7" s="73">
        <f>B7-C7</f>
        <v>0</v>
      </c>
      <c r="G7" s="57">
        <v>0</v>
      </c>
      <c r="H7" s="50">
        <v>0</v>
      </c>
      <c r="I7" s="51">
        <f>G7-H7</f>
        <v>0</v>
      </c>
    </row>
    <row r="8" spans="1:9" x14ac:dyDescent="0.3">
      <c r="A8" s="128"/>
      <c r="B8" s="129"/>
    </row>
    <row r="9" spans="1:9" x14ac:dyDescent="0.3">
      <c r="A9" s="127" t="s">
        <v>11</v>
      </c>
      <c r="B9" s="77"/>
    </row>
    <row r="10" spans="1:9" x14ac:dyDescent="0.3">
      <c r="A10" s="46" t="s">
        <v>12</v>
      </c>
      <c r="B10" s="77" t="s">
        <v>106</v>
      </c>
    </row>
    <row r="11" spans="1:9" x14ac:dyDescent="0.3">
      <c r="A11" s="46" t="s">
        <v>13</v>
      </c>
      <c r="B11" s="77">
        <v>91423</v>
      </c>
    </row>
    <row r="12" spans="1:9" x14ac:dyDescent="0.3">
      <c r="A12" s="46" t="s">
        <v>14</v>
      </c>
      <c r="B12" s="77">
        <v>9</v>
      </c>
    </row>
    <row r="13" spans="1:9" x14ac:dyDescent="0.3">
      <c r="A13" s="46" t="s">
        <v>178</v>
      </c>
      <c r="B13" s="77">
        <v>1390</v>
      </c>
    </row>
    <row r="14" spans="1:9" x14ac:dyDescent="0.3">
      <c r="A14" s="46" t="s">
        <v>179</v>
      </c>
      <c r="B14" s="177">
        <v>11120</v>
      </c>
    </row>
    <row r="15" spans="1:9" x14ac:dyDescent="0.3">
      <c r="A15" s="46" t="s">
        <v>15</v>
      </c>
      <c r="B15" s="77">
        <v>1</v>
      </c>
    </row>
    <row r="16" spans="1:9" x14ac:dyDescent="0.3">
      <c r="A16" s="46" t="s">
        <v>180</v>
      </c>
      <c r="B16" s="77" t="s">
        <v>20</v>
      </c>
    </row>
    <row r="17" spans="1:3" x14ac:dyDescent="0.3">
      <c r="A17" s="46" t="s">
        <v>16</v>
      </c>
      <c r="B17" s="77">
        <v>3</v>
      </c>
    </row>
    <row r="18" spans="1:3" x14ac:dyDescent="0.3">
      <c r="A18" s="46" t="s">
        <v>17</v>
      </c>
      <c r="B18" s="77" t="s">
        <v>141</v>
      </c>
    </row>
    <row r="19" spans="1:3" x14ac:dyDescent="0.3">
      <c r="A19" s="46" t="s">
        <v>18</v>
      </c>
      <c r="B19" s="77" t="s">
        <v>142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0.8</v>
      </c>
      <c r="C23" s="77">
        <v>0.95</v>
      </c>
    </row>
    <row r="24" spans="1:3" x14ac:dyDescent="0.3">
      <c r="A24" s="46" t="s">
        <v>26</v>
      </c>
      <c r="B24" s="94">
        <v>10</v>
      </c>
      <c r="C24" s="89">
        <v>15</v>
      </c>
    </row>
    <row r="25" spans="1:3" x14ac:dyDescent="0.3">
      <c r="A25" s="46" t="s">
        <v>27</v>
      </c>
      <c r="B25" s="94" t="s">
        <v>107</v>
      </c>
      <c r="C25" s="89" t="s">
        <v>20</v>
      </c>
    </row>
    <row r="26" spans="1:3" x14ac:dyDescent="0.3">
      <c r="A26" s="46" t="s">
        <v>217</v>
      </c>
      <c r="B26" s="94" t="s">
        <v>108</v>
      </c>
      <c r="C26" s="89">
        <v>70</v>
      </c>
    </row>
    <row r="27" spans="1:3" x14ac:dyDescent="0.3">
      <c r="A27" s="47" t="s">
        <v>28</v>
      </c>
      <c r="B27" s="97" t="s">
        <v>198</v>
      </c>
      <c r="C27" s="98" t="s">
        <v>32</v>
      </c>
    </row>
    <row r="28" spans="1:3" x14ac:dyDescent="0.3">
      <c r="B28" s="92"/>
      <c r="C28" s="92"/>
    </row>
    <row r="29" spans="1:3" x14ac:dyDescent="0.3">
      <c r="A29" s="44" t="s">
        <v>33</v>
      </c>
      <c r="B29" s="95" t="s">
        <v>29</v>
      </c>
      <c r="C29" s="96" t="s">
        <v>30</v>
      </c>
    </row>
    <row r="30" spans="1:3" x14ac:dyDescent="0.3">
      <c r="A30" s="46" t="s">
        <v>34</v>
      </c>
      <c r="B30" s="94">
        <v>2524</v>
      </c>
      <c r="C30" s="89" t="s">
        <v>64</v>
      </c>
    </row>
    <row r="31" spans="1:3" x14ac:dyDescent="0.3">
      <c r="A31" s="46" t="s">
        <v>173</v>
      </c>
      <c r="B31" s="94">
        <v>0</v>
      </c>
      <c r="C31" s="89">
        <v>19</v>
      </c>
    </row>
    <row r="32" spans="1:3" x14ac:dyDescent="0.3">
      <c r="A32" s="46" t="s">
        <v>174</v>
      </c>
      <c r="B32" s="94" t="s">
        <v>154</v>
      </c>
      <c r="C32" s="89"/>
    </row>
    <row r="33" spans="1:6" x14ac:dyDescent="0.3">
      <c r="A33" s="46" t="s">
        <v>172</v>
      </c>
      <c r="B33" s="94" t="s">
        <v>181</v>
      </c>
      <c r="C33" s="89" t="s">
        <v>32</v>
      </c>
    </row>
    <row r="34" spans="1:6" x14ac:dyDescent="0.3">
      <c r="A34" s="46" t="s">
        <v>177</v>
      </c>
      <c r="B34" s="94">
        <v>1390</v>
      </c>
      <c r="C34" s="89" t="s">
        <v>32</v>
      </c>
    </row>
    <row r="35" spans="1:6" x14ac:dyDescent="0.3">
      <c r="A35" s="46" t="s">
        <v>176</v>
      </c>
      <c r="B35" s="94" t="s">
        <v>95</v>
      </c>
      <c r="C35" s="89" t="s">
        <v>97</v>
      </c>
    </row>
    <row r="36" spans="1:6" x14ac:dyDescent="0.3">
      <c r="A36" s="46" t="s">
        <v>35</v>
      </c>
      <c r="B36" s="94" t="s">
        <v>37</v>
      </c>
      <c r="C36" s="89" t="s">
        <v>32</v>
      </c>
    </row>
    <row r="37" spans="1:6" x14ac:dyDescent="0.3">
      <c r="A37" s="46" t="s">
        <v>175</v>
      </c>
      <c r="B37" s="94" t="s">
        <v>135</v>
      </c>
      <c r="C37" s="89"/>
    </row>
    <row r="38" spans="1:6" x14ac:dyDescent="0.3">
      <c r="A38" s="47" t="s">
        <v>36</v>
      </c>
      <c r="B38" s="85" t="s">
        <v>224</v>
      </c>
      <c r="C38" s="78" t="s">
        <v>32</v>
      </c>
    </row>
    <row r="39" spans="1:6" ht="15" thickBot="1" x14ac:dyDescent="0.35">
      <c r="C39" s="153" t="s">
        <v>212</v>
      </c>
    </row>
    <row r="40" spans="1:6" x14ac:dyDescent="0.3">
      <c r="A40" s="135" t="s">
        <v>202</v>
      </c>
      <c r="B40" s="142" t="s">
        <v>203</v>
      </c>
      <c r="C40" s="142" t="s">
        <v>141</v>
      </c>
      <c r="D40" s="142" t="s">
        <v>145</v>
      </c>
      <c r="E40" s="142" t="s">
        <v>136</v>
      </c>
      <c r="F40" s="143" t="s">
        <v>137</v>
      </c>
    </row>
    <row r="41" spans="1:6" x14ac:dyDescent="0.3">
      <c r="A41" s="136" t="s">
        <v>206</v>
      </c>
      <c r="B41" s="134">
        <v>1456</v>
      </c>
      <c r="C41" s="134">
        <v>280</v>
      </c>
      <c r="D41" s="168">
        <v>448</v>
      </c>
      <c r="E41" s="169">
        <v>280</v>
      </c>
      <c r="F41" s="164">
        <v>448</v>
      </c>
    </row>
    <row r="42" spans="1:6" x14ac:dyDescent="0.3">
      <c r="A42" s="136" t="s">
        <v>207</v>
      </c>
      <c r="B42" s="134">
        <v>233</v>
      </c>
      <c r="C42" s="134">
        <v>54</v>
      </c>
      <c r="D42" s="168">
        <v>67.5</v>
      </c>
      <c r="E42" s="169">
        <v>55</v>
      </c>
      <c r="F42" s="164">
        <v>56.5</v>
      </c>
    </row>
    <row r="43" spans="1:6" ht="15" thickBot="1" x14ac:dyDescent="0.35">
      <c r="A43" s="138" t="s">
        <v>208</v>
      </c>
      <c r="B43" s="139">
        <v>63</v>
      </c>
      <c r="C43" s="139">
        <v>21</v>
      </c>
      <c r="D43" s="162">
        <v>21</v>
      </c>
      <c r="E43" s="139">
        <v>21</v>
      </c>
      <c r="F43" s="161">
        <v>0</v>
      </c>
    </row>
    <row r="44" spans="1:6" x14ac:dyDescent="0.3">
      <c r="A44" s="134"/>
      <c r="B44" s="134"/>
      <c r="C44" s="134"/>
      <c r="D44" s="134"/>
      <c r="E44" s="134"/>
      <c r="F44" s="134"/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265" t="s">
        <v>66</v>
      </c>
    </row>
    <row r="49" spans="1:2" x14ac:dyDescent="0.3">
      <c r="A49" s="1" t="s">
        <v>43</v>
      </c>
      <c r="B49" s="265" t="s">
        <v>67</v>
      </c>
    </row>
    <row r="50" spans="1:2" x14ac:dyDescent="0.3">
      <c r="A50" s="1" t="s">
        <v>44</v>
      </c>
      <c r="B50" s="69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H17" sqref="H17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 x14ac:dyDescent="0.3">
      <c r="A1" s="10" t="s">
        <v>147</v>
      </c>
    </row>
    <row r="2" spans="1:9" x14ac:dyDescent="0.3">
      <c r="A2" s="37" t="s">
        <v>0</v>
      </c>
      <c r="B2" s="70" t="s">
        <v>31</v>
      </c>
      <c r="C2" s="92"/>
    </row>
    <row r="4" spans="1:9" x14ac:dyDescent="0.3">
      <c r="A4" s="38" t="s">
        <v>1</v>
      </c>
      <c r="B4" s="71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 x14ac:dyDescent="0.3">
      <c r="A7" s="41" t="s">
        <v>9</v>
      </c>
      <c r="B7" s="124"/>
      <c r="C7" s="124"/>
      <c r="D7" s="73">
        <f>B7-C7</f>
        <v>0</v>
      </c>
      <c r="G7" s="47">
        <v>8517</v>
      </c>
      <c r="H7" s="119">
        <v>6903</v>
      </c>
      <c r="I7" s="52">
        <f>G7-H7</f>
        <v>1614</v>
      </c>
    </row>
    <row r="8" spans="1:9" x14ac:dyDescent="0.3">
      <c r="A8" s="66"/>
      <c r="B8" s="74"/>
    </row>
    <row r="9" spans="1:9" x14ac:dyDescent="0.3">
      <c r="A9" s="44" t="s">
        <v>11</v>
      </c>
      <c r="B9" s="75"/>
    </row>
    <row r="10" spans="1:9" x14ac:dyDescent="0.3">
      <c r="A10" s="46" t="s">
        <v>12</v>
      </c>
      <c r="B10" s="77" t="s">
        <v>109</v>
      </c>
    </row>
    <row r="11" spans="1:9" x14ac:dyDescent="0.3">
      <c r="A11" s="46" t="s">
        <v>13</v>
      </c>
      <c r="B11" s="77">
        <v>91790</v>
      </c>
    </row>
    <row r="12" spans="1:9" x14ac:dyDescent="0.3">
      <c r="A12" s="46" t="s">
        <v>14</v>
      </c>
      <c r="B12" s="77">
        <v>9</v>
      </c>
    </row>
    <row r="13" spans="1:9" x14ac:dyDescent="0.3">
      <c r="A13" s="46" t="s">
        <v>178</v>
      </c>
      <c r="B13" s="77">
        <v>1386</v>
      </c>
    </row>
    <row r="14" spans="1:9" x14ac:dyDescent="0.3">
      <c r="A14" s="46" t="s">
        <v>179</v>
      </c>
      <c r="B14" s="77">
        <v>11088</v>
      </c>
    </row>
    <row r="15" spans="1:9" x14ac:dyDescent="0.3">
      <c r="A15" s="46" t="s">
        <v>15</v>
      </c>
      <c r="B15" s="77">
        <v>1</v>
      </c>
    </row>
    <row r="16" spans="1:9" x14ac:dyDescent="0.3">
      <c r="A16" s="46" t="s">
        <v>180</v>
      </c>
      <c r="B16" s="77" t="s">
        <v>20</v>
      </c>
    </row>
    <row r="17" spans="1:3" x14ac:dyDescent="0.3">
      <c r="A17" s="46" t="s">
        <v>16</v>
      </c>
      <c r="B17" s="77">
        <v>3</v>
      </c>
    </row>
    <row r="18" spans="1:3" x14ac:dyDescent="0.3">
      <c r="A18" s="46" t="s">
        <v>17</v>
      </c>
      <c r="B18" s="77" t="s">
        <v>137</v>
      </c>
    </row>
    <row r="19" spans="1:3" x14ac:dyDescent="0.3">
      <c r="A19" s="46" t="s">
        <v>18</v>
      </c>
      <c r="B19" s="77" t="s">
        <v>142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0.8</v>
      </c>
      <c r="C23" s="77">
        <v>0.95</v>
      </c>
    </row>
    <row r="24" spans="1:3" x14ac:dyDescent="0.3">
      <c r="A24" s="46" t="s">
        <v>26</v>
      </c>
      <c r="B24" s="83" t="s">
        <v>143</v>
      </c>
      <c r="C24" s="77" t="s">
        <v>143</v>
      </c>
    </row>
    <row r="25" spans="1:3" x14ac:dyDescent="0.3">
      <c r="A25" s="46" t="s">
        <v>27</v>
      </c>
      <c r="B25" s="83">
        <v>2</v>
      </c>
      <c r="C25" s="77">
        <v>6</v>
      </c>
    </row>
    <row r="26" spans="1:3" x14ac:dyDescent="0.3">
      <c r="A26" s="46" t="s">
        <v>217</v>
      </c>
      <c r="B26" s="83">
        <v>254</v>
      </c>
      <c r="C26" s="77">
        <v>112</v>
      </c>
    </row>
    <row r="27" spans="1:3" x14ac:dyDescent="0.3">
      <c r="A27" s="47" t="s">
        <v>28</v>
      </c>
      <c r="B27" s="85" t="s">
        <v>110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94">
        <v>2555</v>
      </c>
      <c r="C30" s="89" t="s">
        <v>112</v>
      </c>
    </row>
    <row r="31" spans="1:3" x14ac:dyDescent="0.3">
      <c r="A31" s="46" t="s">
        <v>173</v>
      </c>
      <c r="B31" s="94">
        <v>0</v>
      </c>
      <c r="C31" s="89">
        <v>19</v>
      </c>
    </row>
    <row r="32" spans="1:3" x14ac:dyDescent="0.3">
      <c r="A32" s="46" t="s">
        <v>174</v>
      </c>
      <c r="B32" s="94" t="s">
        <v>154</v>
      </c>
      <c r="C32" s="89" t="s">
        <v>138</v>
      </c>
    </row>
    <row r="33" spans="1:7" x14ac:dyDescent="0.3">
      <c r="A33" s="46" t="s">
        <v>172</v>
      </c>
      <c r="B33" s="94" t="s">
        <v>155</v>
      </c>
      <c r="C33" s="89" t="s">
        <v>32</v>
      </c>
    </row>
    <row r="34" spans="1:7" x14ac:dyDescent="0.3">
      <c r="A34" s="46" t="s">
        <v>177</v>
      </c>
      <c r="B34" s="94">
        <v>1386</v>
      </c>
      <c r="C34" s="89" t="s">
        <v>32</v>
      </c>
    </row>
    <row r="35" spans="1:7" x14ac:dyDescent="0.3">
      <c r="A35" s="46" t="s">
        <v>176</v>
      </c>
      <c r="B35" s="94" t="s">
        <v>111</v>
      </c>
      <c r="C35" s="89" t="s">
        <v>113</v>
      </c>
    </row>
    <row r="36" spans="1:7" x14ac:dyDescent="0.3">
      <c r="A36" s="46" t="s">
        <v>35</v>
      </c>
      <c r="B36" s="94" t="s">
        <v>37</v>
      </c>
      <c r="C36" s="89" t="s">
        <v>32</v>
      </c>
    </row>
    <row r="37" spans="1:7" x14ac:dyDescent="0.3">
      <c r="A37" s="46" t="s">
        <v>175</v>
      </c>
      <c r="B37" s="94" t="s">
        <v>144</v>
      </c>
      <c r="C37" s="177" t="s">
        <v>220</v>
      </c>
      <c r="D37" s="69" t="s">
        <v>218</v>
      </c>
    </row>
    <row r="38" spans="1:7" x14ac:dyDescent="0.3">
      <c r="A38" s="47" t="s">
        <v>36</v>
      </c>
      <c r="B38" s="97" t="s">
        <v>225</v>
      </c>
      <c r="C38" s="98" t="s">
        <v>32</v>
      </c>
    </row>
    <row r="39" spans="1:7" ht="15" thickBot="1" x14ac:dyDescent="0.35">
      <c r="C39" s="153" t="s">
        <v>212</v>
      </c>
    </row>
    <row r="40" spans="1:7" x14ac:dyDescent="0.3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  <c r="G40" s="163" t="s">
        <v>219</v>
      </c>
    </row>
    <row r="41" spans="1:7" x14ac:dyDescent="0.3">
      <c r="A41" s="136" t="s">
        <v>206</v>
      </c>
      <c r="B41" s="134">
        <v>1232</v>
      </c>
      <c r="C41" s="134">
        <v>296</v>
      </c>
      <c r="D41" s="134">
        <v>256</v>
      </c>
      <c r="E41" s="134">
        <v>312</v>
      </c>
      <c r="F41" s="137">
        <v>368</v>
      </c>
      <c r="G41">
        <v>144</v>
      </c>
    </row>
    <row r="42" spans="1:7" x14ac:dyDescent="0.3">
      <c r="A42" s="136" t="s">
        <v>207</v>
      </c>
      <c r="B42" s="134">
        <v>167.5</v>
      </c>
      <c r="C42" s="134">
        <v>79.2</v>
      </c>
      <c r="D42" s="134">
        <v>16</v>
      </c>
      <c r="E42" s="134">
        <v>27.8</v>
      </c>
      <c r="F42" s="137">
        <v>44.5</v>
      </c>
      <c r="G42">
        <v>0</v>
      </c>
    </row>
    <row r="43" spans="1:7" ht="15" thickBot="1" x14ac:dyDescent="0.35">
      <c r="A43" s="138" t="s">
        <v>208</v>
      </c>
      <c r="B43" s="139">
        <v>56</v>
      </c>
      <c r="C43" s="139">
        <v>20</v>
      </c>
      <c r="D43" s="139">
        <v>18</v>
      </c>
      <c r="E43" s="139">
        <v>18</v>
      </c>
      <c r="F43" s="140">
        <v>0</v>
      </c>
      <c r="G43">
        <v>0</v>
      </c>
    </row>
    <row r="44" spans="1:7" x14ac:dyDescent="0.3">
      <c r="A44" s="134"/>
      <c r="B44" s="134"/>
      <c r="C44" s="134"/>
      <c r="D44" s="134"/>
      <c r="E44" s="134"/>
      <c r="F44" s="134"/>
    </row>
    <row r="45" spans="1:7" x14ac:dyDescent="0.3">
      <c r="A45" s="44" t="s">
        <v>41</v>
      </c>
      <c r="B45" s="86"/>
      <c r="C45" s="75"/>
    </row>
    <row r="46" spans="1:7" x14ac:dyDescent="0.3">
      <c r="A46" s="47" t="s">
        <v>32</v>
      </c>
      <c r="B46" s="85"/>
      <c r="C46" s="78"/>
    </row>
    <row r="48" spans="1:7" x14ac:dyDescent="0.3">
      <c r="A48" s="1" t="s">
        <v>42</v>
      </c>
      <c r="B48" s="69" t="s">
        <v>62</v>
      </c>
    </row>
    <row r="49" spans="1:2" x14ac:dyDescent="0.3">
      <c r="A49" s="1" t="s">
        <v>43</v>
      </c>
      <c r="B49" s="69" t="s">
        <v>63</v>
      </c>
    </row>
    <row r="50" spans="1:2" x14ac:dyDescent="0.3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1" workbookViewId="0">
      <selection activeCell="F18" sqref="F18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 x14ac:dyDescent="0.3">
      <c r="A1" s="10" t="s">
        <v>147</v>
      </c>
    </row>
    <row r="2" spans="1:9" x14ac:dyDescent="0.3">
      <c r="A2" s="37" t="s">
        <v>0</v>
      </c>
      <c r="B2" s="70" t="s">
        <v>114</v>
      </c>
      <c r="C2" s="92"/>
    </row>
    <row r="4" spans="1:9" x14ac:dyDescent="0.3">
      <c r="A4" s="38" t="s">
        <v>1</v>
      </c>
      <c r="B4" s="71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 x14ac:dyDescent="0.3">
      <c r="A7" s="41" t="s">
        <v>9</v>
      </c>
      <c r="B7" s="124"/>
      <c r="C7" s="124"/>
      <c r="D7" s="73">
        <f>B7-C7</f>
        <v>0</v>
      </c>
      <c r="G7" s="47">
        <v>9624</v>
      </c>
      <c r="H7" s="119">
        <v>8280</v>
      </c>
      <c r="I7" s="52">
        <f>G7-H7</f>
        <v>1344</v>
      </c>
    </row>
    <row r="8" spans="1:9" x14ac:dyDescent="0.3">
      <c r="A8" s="66"/>
      <c r="B8" s="74"/>
    </row>
    <row r="9" spans="1:9" x14ac:dyDescent="0.3">
      <c r="A9" s="44" t="s">
        <v>11</v>
      </c>
      <c r="B9" s="75"/>
    </row>
    <row r="10" spans="1:9" x14ac:dyDescent="0.3">
      <c r="A10" s="46" t="s">
        <v>12</v>
      </c>
      <c r="B10" s="77" t="s">
        <v>115</v>
      </c>
    </row>
    <row r="11" spans="1:9" x14ac:dyDescent="0.3">
      <c r="A11" s="46" t="s">
        <v>13</v>
      </c>
      <c r="B11" s="77">
        <v>91321</v>
      </c>
    </row>
    <row r="12" spans="1:9" x14ac:dyDescent="0.3">
      <c r="A12" s="46" t="s">
        <v>14</v>
      </c>
      <c r="B12" s="77">
        <v>9</v>
      </c>
    </row>
    <row r="13" spans="1:9" x14ac:dyDescent="0.3">
      <c r="A13" s="46" t="s">
        <v>178</v>
      </c>
      <c r="B13" s="69">
        <v>1794</v>
      </c>
      <c r="C13" s="130"/>
    </row>
    <row r="14" spans="1:9" x14ac:dyDescent="0.3">
      <c r="A14" s="46" t="s">
        <v>179</v>
      </c>
      <c r="B14" s="77">
        <v>14352</v>
      </c>
    </row>
    <row r="15" spans="1:9" x14ac:dyDescent="0.3">
      <c r="A15" s="46" t="s">
        <v>15</v>
      </c>
      <c r="B15" s="77">
        <v>1</v>
      </c>
    </row>
    <row r="16" spans="1:9" x14ac:dyDescent="0.3">
      <c r="A16" s="46" t="s">
        <v>180</v>
      </c>
      <c r="B16" s="77" t="s">
        <v>20</v>
      </c>
    </row>
    <row r="17" spans="1:3" x14ac:dyDescent="0.3">
      <c r="A17" s="46" t="s">
        <v>16</v>
      </c>
      <c r="B17" s="77">
        <v>4</v>
      </c>
    </row>
    <row r="18" spans="1:3" x14ac:dyDescent="0.3">
      <c r="A18" s="46" t="s">
        <v>17</v>
      </c>
      <c r="B18" s="77" t="s">
        <v>137</v>
      </c>
    </row>
    <row r="19" spans="1:3" x14ac:dyDescent="0.3">
      <c r="A19" s="46" t="s">
        <v>18</v>
      </c>
      <c r="B19" s="77" t="s">
        <v>116</v>
      </c>
    </row>
    <row r="20" spans="1:3" x14ac:dyDescent="0.3">
      <c r="A20" s="47" t="s">
        <v>19</v>
      </c>
      <c r="B20" s="78" t="s">
        <v>185</v>
      </c>
    </row>
    <row r="22" spans="1:3" x14ac:dyDescent="0.3">
      <c r="A22" s="63" t="s">
        <v>24</v>
      </c>
      <c r="B22" s="95" t="s">
        <v>29</v>
      </c>
      <c r="C22" s="96" t="s">
        <v>30</v>
      </c>
    </row>
    <row r="23" spans="1:3" x14ac:dyDescent="0.3">
      <c r="A23" s="64" t="s">
        <v>25</v>
      </c>
      <c r="B23" s="94">
        <v>0.8</v>
      </c>
      <c r="C23" s="89">
        <v>0.95</v>
      </c>
    </row>
    <row r="24" spans="1:3" x14ac:dyDescent="0.3">
      <c r="A24" s="64" t="s">
        <v>26</v>
      </c>
      <c r="B24" s="94">
        <v>8</v>
      </c>
      <c r="C24" s="89">
        <v>15</v>
      </c>
    </row>
    <row r="25" spans="1:3" x14ac:dyDescent="0.3">
      <c r="A25" s="64" t="s">
        <v>27</v>
      </c>
      <c r="B25" s="92">
        <v>1</v>
      </c>
      <c r="C25" s="89">
        <v>6</v>
      </c>
    </row>
    <row r="26" spans="1:3" x14ac:dyDescent="0.3">
      <c r="A26" s="64" t="s">
        <v>217</v>
      </c>
      <c r="B26" s="94">
        <v>190</v>
      </c>
      <c r="C26" s="89">
        <v>80</v>
      </c>
    </row>
    <row r="27" spans="1:3" x14ac:dyDescent="0.3">
      <c r="A27" s="65" t="s">
        <v>28</v>
      </c>
      <c r="B27" s="97" t="s">
        <v>198</v>
      </c>
      <c r="C27" s="98" t="s">
        <v>32</v>
      </c>
    </row>
    <row r="28" spans="1:3" x14ac:dyDescent="0.3">
      <c r="A28" s="58"/>
      <c r="B28" s="92"/>
      <c r="C28" s="92"/>
    </row>
    <row r="29" spans="1:3" x14ac:dyDescent="0.3">
      <c r="A29" s="63" t="s">
        <v>33</v>
      </c>
      <c r="B29" s="95" t="s">
        <v>29</v>
      </c>
      <c r="C29" s="96" t="s">
        <v>30</v>
      </c>
    </row>
    <row r="30" spans="1:3" x14ac:dyDescent="0.3">
      <c r="A30" s="64" t="s">
        <v>34</v>
      </c>
      <c r="B30" s="92">
        <v>2301</v>
      </c>
      <c r="C30" s="89">
        <v>2145</v>
      </c>
    </row>
    <row r="31" spans="1:3" x14ac:dyDescent="0.3">
      <c r="A31" s="64" t="s">
        <v>173</v>
      </c>
      <c r="B31" s="94">
        <v>0</v>
      </c>
      <c r="C31" s="89">
        <v>0</v>
      </c>
    </row>
    <row r="32" spans="1:3" x14ac:dyDescent="0.3">
      <c r="A32" s="64" t="s">
        <v>174</v>
      </c>
      <c r="B32" s="94" t="s">
        <v>154</v>
      </c>
      <c r="C32" s="89" t="s">
        <v>138</v>
      </c>
    </row>
    <row r="33" spans="1:7" x14ac:dyDescent="0.3">
      <c r="A33" s="64" t="s">
        <v>172</v>
      </c>
      <c r="B33" s="94" t="s">
        <v>155</v>
      </c>
      <c r="C33" s="89" t="s">
        <v>32</v>
      </c>
    </row>
    <row r="34" spans="1:7" x14ac:dyDescent="0.3">
      <c r="A34" s="64" t="s">
        <v>177</v>
      </c>
      <c r="B34" s="180">
        <v>988</v>
      </c>
      <c r="C34" s="89" t="s">
        <v>32</v>
      </c>
    </row>
    <row r="35" spans="1:7" x14ac:dyDescent="0.3">
      <c r="A35" s="64" t="s">
        <v>176</v>
      </c>
      <c r="B35" s="94">
        <v>19</v>
      </c>
      <c r="C35" s="89">
        <v>38</v>
      </c>
    </row>
    <row r="36" spans="1:7" x14ac:dyDescent="0.3">
      <c r="A36" s="64" t="s">
        <v>35</v>
      </c>
      <c r="B36" s="94" t="s">
        <v>37</v>
      </c>
      <c r="C36" s="89" t="s">
        <v>32</v>
      </c>
    </row>
    <row r="37" spans="1:7" x14ac:dyDescent="0.3">
      <c r="A37" s="64" t="s">
        <v>175</v>
      </c>
      <c r="B37" s="94" t="s">
        <v>135</v>
      </c>
      <c r="C37" s="89"/>
    </row>
    <row r="38" spans="1:7" x14ac:dyDescent="0.3">
      <c r="A38" s="65" t="s">
        <v>36</v>
      </c>
      <c r="B38" s="97" t="s">
        <v>226</v>
      </c>
      <c r="C38" s="98" t="s">
        <v>32</v>
      </c>
    </row>
    <row r="39" spans="1:7" ht="15" thickBot="1" x14ac:dyDescent="0.35">
      <c r="C39" s="153" t="s">
        <v>212</v>
      </c>
    </row>
    <row r="40" spans="1:7" x14ac:dyDescent="0.3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  <c r="G40" s="163" t="s">
        <v>219</v>
      </c>
    </row>
    <row r="41" spans="1:7" x14ac:dyDescent="0.3">
      <c r="A41" s="136" t="s">
        <v>206</v>
      </c>
      <c r="B41" s="158">
        <v>1728</v>
      </c>
      <c r="C41" s="158">
        <v>552</v>
      </c>
      <c r="D41" s="158">
        <v>208</v>
      </c>
      <c r="E41" s="158">
        <v>552</v>
      </c>
      <c r="F41" s="137">
        <v>416</v>
      </c>
      <c r="G41">
        <v>208</v>
      </c>
    </row>
    <row r="42" spans="1:7" x14ac:dyDescent="0.3">
      <c r="A42" s="136" t="s">
        <v>207</v>
      </c>
      <c r="B42" s="158">
        <v>216</v>
      </c>
      <c r="C42" s="158">
        <v>108</v>
      </c>
      <c r="D42" s="158">
        <v>0</v>
      </c>
      <c r="E42" s="158">
        <v>108</v>
      </c>
      <c r="F42" s="137">
        <v>0</v>
      </c>
      <c r="G42">
        <v>0</v>
      </c>
    </row>
    <row r="43" spans="1:7" ht="15" thickBot="1" x14ac:dyDescent="0.35">
      <c r="A43" s="138" t="s">
        <v>208</v>
      </c>
      <c r="B43" s="139"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  <c r="G43">
        <v>0</v>
      </c>
    </row>
    <row r="44" spans="1:7" x14ac:dyDescent="0.3">
      <c r="A44" s="158"/>
      <c r="B44" s="158"/>
      <c r="C44" s="158"/>
      <c r="D44" s="158"/>
      <c r="E44" s="158"/>
      <c r="F44" s="158"/>
    </row>
    <row r="45" spans="1:7" x14ac:dyDescent="0.3">
      <c r="A45" s="44" t="s">
        <v>41</v>
      </c>
      <c r="B45" s="86"/>
      <c r="C45" s="75"/>
    </row>
    <row r="46" spans="1:7" x14ac:dyDescent="0.3">
      <c r="A46" s="47" t="s">
        <v>32</v>
      </c>
      <c r="B46" s="85"/>
      <c r="C46" s="78"/>
    </row>
    <row r="48" spans="1:7" x14ac:dyDescent="0.3">
      <c r="A48" s="1" t="s">
        <v>42</v>
      </c>
      <c r="B48" s="88">
        <v>40878</v>
      </c>
    </row>
    <row r="49" spans="1:2" x14ac:dyDescent="0.3">
      <c r="A49" s="1" t="s">
        <v>43</v>
      </c>
      <c r="B49" s="88">
        <v>40954</v>
      </c>
    </row>
    <row r="50" spans="1:2" x14ac:dyDescent="0.3">
      <c r="A50" s="1" t="s">
        <v>44</v>
      </c>
      <c r="B50" s="69" t="s">
        <v>149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0" workbookViewId="0">
      <selection activeCell="C61" sqref="C61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11.44140625" style="69" customWidth="1"/>
    <col min="5" max="5" width="10.44140625" customWidth="1"/>
    <col min="6" max="6" width="10.109375" customWidth="1"/>
  </cols>
  <sheetData>
    <row r="1" spans="1:10" x14ac:dyDescent="0.3">
      <c r="A1" s="10" t="s">
        <v>147</v>
      </c>
    </row>
    <row r="2" spans="1:10" x14ac:dyDescent="0.3">
      <c r="A2" s="37" t="s">
        <v>0</v>
      </c>
      <c r="B2" s="70" t="s">
        <v>117</v>
      </c>
      <c r="C2" s="92"/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287</v>
      </c>
      <c r="I6" s="48">
        <v>261</v>
      </c>
      <c r="J6" s="54">
        <f>H6-I6</f>
        <v>26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>
        <v>1974</v>
      </c>
    </row>
    <row r="11" spans="1:10" x14ac:dyDescent="0.3">
      <c r="A11" s="46" t="s">
        <v>13</v>
      </c>
      <c r="B11" s="77">
        <v>92128</v>
      </c>
    </row>
    <row r="12" spans="1:10" x14ac:dyDescent="0.3">
      <c r="A12" s="46" t="s">
        <v>14</v>
      </c>
      <c r="B12" s="77">
        <v>10</v>
      </c>
    </row>
    <row r="13" spans="1:10" x14ac:dyDescent="0.3">
      <c r="A13" s="46" t="s">
        <v>178</v>
      </c>
      <c r="B13" s="77">
        <v>1457</v>
      </c>
    </row>
    <row r="14" spans="1:10" x14ac:dyDescent="0.3">
      <c r="A14" s="46" t="s">
        <v>179</v>
      </c>
      <c r="B14" s="77">
        <v>14570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 t="s">
        <v>50</v>
      </c>
    </row>
    <row r="17" spans="1:5" x14ac:dyDescent="0.3">
      <c r="A17" s="46" t="s">
        <v>16</v>
      </c>
      <c r="B17" s="77" t="s">
        <v>21</v>
      </c>
      <c r="E17" s="58"/>
    </row>
    <row r="18" spans="1:5" x14ac:dyDescent="0.3">
      <c r="A18" s="46" t="s">
        <v>17</v>
      </c>
      <c r="B18" s="77" t="s">
        <v>167</v>
      </c>
      <c r="E18" s="58"/>
    </row>
    <row r="19" spans="1:5" x14ac:dyDescent="0.3">
      <c r="A19" s="46" t="s">
        <v>18</v>
      </c>
      <c r="B19" s="77" t="s">
        <v>23</v>
      </c>
      <c r="E19" s="58"/>
    </row>
    <row r="20" spans="1:5" x14ac:dyDescent="0.3">
      <c r="A20" s="47" t="s">
        <v>19</v>
      </c>
      <c r="B20" s="78" t="s">
        <v>185</v>
      </c>
      <c r="E20" s="58"/>
    </row>
    <row r="21" spans="1:5" x14ac:dyDescent="0.3">
      <c r="E21" s="58"/>
    </row>
    <row r="22" spans="1:5" x14ac:dyDescent="0.3">
      <c r="A22" s="44" t="s">
        <v>24</v>
      </c>
      <c r="B22" s="79" t="s">
        <v>29</v>
      </c>
      <c r="C22" s="80" t="s">
        <v>30</v>
      </c>
      <c r="E22" s="58"/>
    </row>
    <row r="23" spans="1:5" x14ac:dyDescent="0.3">
      <c r="A23" s="46" t="s">
        <v>25</v>
      </c>
      <c r="B23" s="94">
        <v>0.8</v>
      </c>
      <c r="C23" s="89">
        <v>0.8</v>
      </c>
      <c r="E23" s="58"/>
    </row>
    <row r="24" spans="1:5" x14ac:dyDescent="0.3">
      <c r="A24" s="46" t="s">
        <v>26</v>
      </c>
      <c r="B24" s="94">
        <v>10</v>
      </c>
      <c r="C24" s="89">
        <v>10</v>
      </c>
      <c r="E24" s="58"/>
    </row>
    <row r="25" spans="1:5" x14ac:dyDescent="0.3">
      <c r="A25" s="46" t="s">
        <v>27</v>
      </c>
      <c r="B25" s="94">
        <v>4.2</v>
      </c>
      <c r="C25" s="89">
        <v>6</v>
      </c>
      <c r="E25" s="58"/>
    </row>
    <row r="26" spans="1:5" x14ac:dyDescent="0.3">
      <c r="A26" s="46" t="s">
        <v>217</v>
      </c>
      <c r="B26" s="94">
        <v>300</v>
      </c>
      <c r="C26" s="89">
        <v>228</v>
      </c>
      <c r="E26" s="58"/>
    </row>
    <row r="27" spans="1:5" x14ac:dyDescent="0.3">
      <c r="A27" s="47" t="s">
        <v>28</v>
      </c>
      <c r="B27" s="97" t="s">
        <v>198</v>
      </c>
      <c r="C27" s="98" t="s">
        <v>32</v>
      </c>
      <c r="E27" s="58"/>
    </row>
    <row r="28" spans="1:5" x14ac:dyDescent="0.3">
      <c r="B28" s="92"/>
      <c r="C28" s="92"/>
      <c r="E28" s="58"/>
    </row>
    <row r="29" spans="1:5" x14ac:dyDescent="0.3">
      <c r="A29" s="44" t="s">
        <v>33</v>
      </c>
      <c r="B29" s="95" t="s">
        <v>29</v>
      </c>
      <c r="C29" s="96" t="s">
        <v>30</v>
      </c>
      <c r="E29" s="58"/>
    </row>
    <row r="30" spans="1:5" x14ac:dyDescent="0.3">
      <c r="A30" s="46" t="s">
        <v>34</v>
      </c>
      <c r="B30" s="94">
        <v>2630</v>
      </c>
      <c r="C30" s="89">
        <v>1546</v>
      </c>
      <c r="E30" s="58"/>
    </row>
    <row r="31" spans="1:5" x14ac:dyDescent="0.3">
      <c r="A31" s="46" t="s">
        <v>173</v>
      </c>
      <c r="B31" s="94">
        <v>0</v>
      </c>
      <c r="C31" s="89"/>
      <c r="E31" s="58"/>
    </row>
    <row r="32" spans="1:5" x14ac:dyDescent="0.3">
      <c r="A32" s="46" t="s">
        <v>174</v>
      </c>
      <c r="B32" s="94" t="s">
        <v>32</v>
      </c>
      <c r="C32" s="89" t="s">
        <v>32</v>
      </c>
      <c r="E32" s="58"/>
    </row>
    <row r="33" spans="1:6" x14ac:dyDescent="0.3">
      <c r="A33" s="46" t="s">
        <v>172</v>
      </c>
      <c r="B33" s="94" t="s">
        <v>155</v>
      </c>
      <c r="C33" s="89"/>
      <c r="E33" s="58"/>
    </row>
    <row r="34" spans="1:6" x14ac:dyDescent="0.3">
      <c r="A34" s="46" t="s">
        <v>177</v>
      </c>
      <c r="B34" s="180">
        <v>600</v>
      </c>
      <c r="C34" s="89" t="s">
        <v>32</v>
      </c>
      <c r="E34" s="58"/>
    </row>
    <row r="35" spans="1:6" x14ac:dyDescent="0.3">
      <c r="A35" s="46" t="s">
        <v>176</v>
      </c>
      <c r="B35" s="83">
        <v>15</v>
      </c>
      <c r="C35" s="77">
        <v>38</v>
      </c>
      <c r="E35" s="58"/>
    </row>
    <row r="36" spans="1:6" s="154" customFormat="1" x14ac:dyDescent="0.3">
      <c r="A36" s="151" t="s">
        <v>213</v>
      </c>
      <c r="B36" s="150">
        <v>857</v>
      </c>
      <c r="C36" s="149"/>
      <c r="D36" s="156"/>
      <c r="E36" s="155"/>
    </row>
    <row r="37" spans="1:6" s="154" customFormat="1" x14ac:dyDescent="0.3">
      <c r="A37" s="151" t="s">
        <v>214</v>
      </c>
      <c r="B37" s="150">
        <v>19</v>
      </c>
      <c r="C37" s="149">
        <v>19</v>
      </c>
      <c r="D37" s="156"/>
      <c r="E37" s="155"/>
    </row>
    <row r="38" spans="1:6" x14ac:dyDescent="0.3">
      <c r="A38" s="46" t="s">
        <v>35</v>
      </c>
      <c r="B38" s="83" t="s">
        <v>37</v>
      </c>
      <c r="C38" s="77"/>
      <c r="E38" s="58"/>
    </row>
    <row r="39" spans="1:6" x14ac:dyDescent="0.3">
      <c r="A39" s="46" t="s">
        <v>175</v>
      </c>
      <c r="B39" s="83" t="s">
        <v>135</v>
      </c>
      <c r="C39" s="77"/>
      <c r="E39" s="58"/>
    </row>
    <row r="40" spans="1:6" s="170" customFormat="1" x14ac:dyDescent="0.3">
      <c r="A40" s="171" t="s">
        <v>227</v>
      </c>
      <c r="B40" s="176" t="s">
        <v>228</v>
      </c>
      <c r="C40" s="175"/>
      <c r="D40" s="174"/>
      <c r="E40" s="173"/>
    </row>
    <row r="41" spans="1:6" ht="40.950000000000003" customHeight="1" x14ac:dyDescent="0.3">
      <c r="A41" s="47" t="s">
        <v>229</v>
      </c>
      <c r="B41" s="87" t="s">
        <v>197</v>
      </c>
      <c r="C41" s="78"/>
      <c r="E41" s="58"/>
    </row>
    <row r="42" spans="1:6" ht="15" thickBot="1" x14ac:dyDescent="0.35">
      <c r="C42" s="153" t="s">
        <v>212</v>
      </c>
      <c r="E42" s="58"/>
    </row>
    <row r="43" spans="1:6" x14ac:dyDescent="0.3">
      <c r="A43" s="135" t="s">
        <v>202</v>
      </c>
      <c r="B43" s="142" t="s">
        <v>203</v>
      </c>
      <c r="C43" s="142" t="s">
        <v>167</v>
      </c>
      <c r="D43" s="142" t="s">
        <v>22</v>
      </c>
      <c r="E43" s="142" t="s">
        <v>205</v>
      </c>
      <c r="F43" s="143" t="s">
        <v>204</v>
      </c>
    </row>
    <row r="44" spans="1:6" x14ac:dyDescent="0.3">
      <c r="A44" s="136" t="s">
        <v>206</v>
      </c>
      <c r="B44" s="134">
        <v>1926</v>
      </c>
      <c r="C44" s="134">
        <v>333</v>
      </c>
      <c r="D44" s="134">
        <v>630</v>
      </c>
      <c r="E44" s="134">
        <v>333</v>
      </c>
      <c r="F44" s="137">
        <v>630</v>
      </c>
    </row>
    <row r="45" spans="1:6" x14ac:dyDescent="0.3">
      <c r="A45" s="136" t="s">
        <v>207</v>
      </c>
      <c r="B45" s="134">
        <v>305</v>
      </c>
      <c r="C45" s="134">
        <v>42</v>
      </c>
      <c r="D45" s="134">
        <v>129</v>
      </c>
      <c r="E45" s="134">
        <v>134</v>
      </c>
      <c r="F45" s="137"/>
    </row>
    <row r="46" spans="1:6" ht="15" thickBot="1" x14ac:dyDescent="0.35">
      <c r="A46" s="138" t="s">
        <v>208</v>
      </c>
      <c r="B46" s="139">
        <v>21</v>
      </c>
      <c r="C46" s="139"/>
      <c r="D46" s="139">
        <v>21</v>
      </c>
      <c r="E46" s="139"/>
      <c r="F46" s="140"/>
    </row>
    <row r="47" spans="1:6" x14ac:dyDescent="0.3">
      <c r="A47" s="134"/>
      <c r="B47" s="134"/>
      <c r="C47" s="134"/>
      <c r="D47" s="134"/>
      <c r="E47" s="134"/>
      <c r="F47" s="134"/>
    </row>
    <row r="48" spans="1:6" x14ac:dyDescent="0.3">
      <c r="A48" s="44" t="s">
        <v>41</v>
      </c>
      <c r="B48" s="86"/>
      <c r="C48" s="75"/>
    </row>
    <row r="49" spans="1:3" x14ac:dyDescent="0.3">
      <c r="A49" s="47"/>
      <c r="B49" s="85"/>
      <c r="C49" s="78"/>
    </row>
    <row r="51" spans="1:3" x14ac:dyDescent="0.3">
      <c r="A51" s="1" t="s">
        <v>42</v>
      </c>
      <c r="B51" s="267">
        <v>41050</v>
      </c>
    </row>
    <row r="52" spans="1:3" x14ac:dyDescent="0.3">
      <c r="A52" s="1" t="s">
        <v>43</v>
      </c>
      <c r="B52" s="267">
        <v>41050</v>
      </c>
    </row>
    <row r="53" spans="1:3" x14ac:dyDescent="0.3">
      <c r="A53" s="1" t="s">
        <v>44</v>
      </c>
      <c r="B53" t="s">
        <v>194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5" workbookViewId="0">
      <selection activeCell="B49" sqref="B49:B50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9.77734375" customWidth="1"/>
  </cols>
  <sheetData>
    <row r="1" spans="1:10" x14ac:dyDescent="0.3">
      <c r="A1" s="10" t="s">
        <v>147</v>
      </c>
    </row>
    <row r="2" spans="1:10" x14ac:dyDescent="0.3">
      <c r="A2" s="37" t="s">
        <v>0</v>
      </c>
      <c r="B2" s="70" t="s">
        <v>51</v>
      </c>
      <c r="C2" s="92"/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693</v>
      </c>
      <c r="I6" s="48">
        <v>459</v>
      </c>
      <c r="J6" s="54">
        <f>H6-I6</f>
        <v>234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>
        <v>1980</v>
      </c>
    </row>
    <row r="11" spans="1:10" x14ac:dyDescent="0.3">
      <c r="A11" s="46" t="s">
        <v>13</v>
      </c>
      <c r="B11" s="77">
        <v>92020</v>
      </c>
    </row>
    <row r="12" spans="1:10" x14ac:dyDescent="0.3">
      <c r="A12" s="46" t="s">
        <v>14</v>
      </c>
      <c r="B12" s="77">
        <v>10</v>
      </c>
    </row>
    <row r="13" spans="1:10" x14ac:dyDescent="0.3">
      <c r="A13" s="46" t="s">
        <v>178</v>
      </c>
      <c r="B13" s="77">
        <v>1750</v>
      </c>
    </row>
    <row r="14" spans="1:10" x14ac:dyDescent="0.3">
      <c r="A14" s="46" t="s">
        <v>179</v>
      </c>
      <c r="B14" s="77">
        <v>14000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 t="s">
        <v>20</v>
      </c>
    </row>
    <row r="17" spans="1:5" x14ac:dyDescent="0.3">
      <c r="A17" s="46" t="s">
        <v>16</v>
      </c>
      <c r="B17" s="77" t="s">
        <v>21</v>
      </c>
      <c r="E17" s="58"/>
    </row>
    <row r="18" spans="1:5" x14ac:dyDescent="0.3">
      <c r="A18" s="46" t="s">
        <v>17</v>
      </c>
      <c r="B18" s="77" t="s">
        <v>137</v>
      </c>
      <c r="E18" s="58"/>
    </row>
    <row r="19" spans="1:5" x14ac:dyDescent="0.3">
      <c r="A19" s="46" t="s">
        <v>18</v>
      </c>
      <c r="B19" s="77" t="s">
        <v>23</v>
      </c>
      <c r="E19" s="58"/>
    </row>
    <row r="20" spans="1:5" x14ac:dyDescent="0.3">
      <c r="A20" s="47" t="s">
        <v>19</v>
      </c>
      <c r="B20" s="78" t="s">
        <v>185</v>
      </c>
      <c r="E20" s="58"/>
    </row>
    <row r="21" spans="1:5" x14ac:dyDescent="0.3">
      <c r="E21" s="58"/>
    </row>
    <row r="22" spans="1:5" x14ac:dyDescent="0.3">
      <c r="A22" s="44" t="s">
        <v>24</v>
      </c>
      <c r="B22" s="79" t="s">
        <v>29</v>
      </c>
      <c r="C22" s="80" t="s">
        <v>30</v>
      </c>
      <c r="E22" s="58"/>
    </row>
    <row r="23" spans="1:5" x14ac:dyDescent="0.3">
      <c r="A23" s="46" t="s">
        <v>25</v>
      </c>
      <c r="B23" s="94">
        <v>0.8</v>
      </c>
      <c r="C23" s="89">
        <v>0.8</v>
      </c>
      <c r="D23" s="92"/>
      <c r="E23" s="58"/>
    </row>
    <row r="24" spans="1:5" x14ac:dyDescent="0.3">
      <c r="A24" s="46" t="s">
        <v>26</v>
      </c>
      <c r="B24" s="94">
        <v>13</v>
      </c>
      <c r="C24" s="89">
        <v>13</v>
      </c>
      <c r="D24" s="92"/>
      <c r="E24" s="58"/>
    </row>
    <row r="25" spans="1:5" x14ac:dyDescent="0.3">
      <c r="A25" s="46" t="s">
        <v>27</v>
      </c>
      <c r="B25" s="94">
        <v>2.1</v>
      </c>
      <c r="C25" s="89">
        <v>6</v>
      </c>
      <c r="D25" s="92"/>
      <c r="E25" s="58"/>
    </row>
    <row r="26" spans="1:5" x14ac:dyDescent="0.3">
      <c r="A26" s="46" t="s">
        <v>236</v>
      </c>
      <c r="B26" s="180">
        <v>620</v>
      </c>
      <c r="C26" s="89">
        <v>122</v>
      </c>
      <c r="D26" s="92"/>
      <c r="E26" s="58"/>
    </row>
    <row r="27" spans="1:5" x14ac:dyDescent="0.3">
      <c r="A27" s="47" t="s">
        <v>28</v>
      </c>
      <c r="B27" s="97" t="s">
        <v>198</v>
      </c>
      <c r="C27" s="98" t="s">
        <v>32</v>
      </c>
      <c r="D27" s="92"/>
      <c r="E27" s="58"/>
    </row>
    <row r="28" spans="1:5" x14ac:dyDescent="0.3">
      <c r="B28" s="92"/>
      <c r="C28" s="92"/>
      <c r="D28" s="92"/>
      <c r="E28" s="58"/>
    </row>
    <row r="29" spans="1:5" x14ac:dyDescent="0.3">
      <c r="A29" s="44" t="s">
        <v>33</v>
      </c>
      <c r="B29" s="95" t="s">
        <v>29</v>
      </c>
      <c r="C29" s="96" t="s">
        <v>30</v>
      </c>
      <c r="D29" s="92"/>
      <c r="E29" s="58"/>
    </row>
    <row r="30" spans="1:5" x14ac:dyDescent="0.3">
      <c r="A30" s="46" t="s">
        <v>34</v>
      </c>
      <c r="B30" s="94">
        <v>2450</v>
      </c>
      <c r="C30" s="89">
        <v>1408</v>
      </c>
      <c r="D30" s="92"/>
      <c r="E30" s="58"/>
    </row>
    <row r="31" spans="1:5" x14ac:dyDescent="0.3">
      <c r="A31" s="46" t="s">
        <v>173</v>
      </c>
      <c r="B31" s="94">
        <v>0</v>
      </c>
      <c r="C31" s="89"/>
      <c r="D31" s="92"/>
      <c r="E31" s="58"/>
    </row>
    <row r="32" spans="1:5" x14ac:dyDescent="0.3">
      <c r="A32" s="46" t="s">
        <v>174</v>
      </c>
      <c r="B32" s="94">
        <v>0</v>
      </c>
      <c r="C32" s="89"/>
      <c r="D32" s="92"/>
      <c r="E32" s="58"/>
    </row>
    <row r="33" spans="1:6" x14ac:dyDescent="0.3">
      <c r="A33" s="46" t="s">
        <v>172</v>
      </c>
      <c r="B33" s="94" t="s">
        <v>155</v>
      </c>
      <c r="C33" s="89"/>
      <c r="D33" s="92"/>
      <c r="E33" s="58"/>
    </row>
    <row r="34" spans="1:6" x14ac:dyDescent="0.3">
      <c r="A34" s="46" t="s">
        <v>177</v>
      </c>
      <c r="B34" s="180">
        <v>1750</v>
      </c>
      <c r="C34" s="89"/>
      <c r="D34" s="92"/>
      <c r="E34" s="58"/>
    </row>
    <row r="35" spans="1:6" x14ac:dyDescent="0.3">
      <c r="A35" s="46" t="s">
        <v>176</v>
      </c>
      <c r="B35" s="101">
        <v>15</v>
      </c>
      <c r="C35" s="102">
        <v>38</v>
      </c>
      <c r="D35" s="92"/>
      <c r="E35" s="58"/>
    </row>
    <row r="36" spans="1:6" x14ac:dyDescent="0.3">
      <c r="A36" s="46" t="s">
        <v>35</v>
      </c>
      <c r="B36" s="94" t="s">
        <v>37</v>
      </c>
      <c r="C36" s="89"/>
      <c r="D36" s="92"/>
      <c r="E36" s="58"/>
    </row>
    <row r="37" spans="1:6" x14ac:dyDescent="0.3">
      <c r="A37" s="46" t="s">
        <v>175</v>
      </c>
      <c r="B37" s="94" t="s">
        <v>144</v>
      </c>
      <c r="C37" s="89"/>
      <c r="D37" s="92"/>
      <c r="E37" s="58"/>
    </row>
    <row r="38" spans="1:6" s="170" customFormat="1" x14ac:dyDescent="0.3">
      <c r="A38" s="171" t="s">
        <v>227</v>
      </c>
      <c r="B38" s="180" t="s">
        <v>230</v>
      </c>
      <c r="C38" s="177"/>
      <c r="D38" s="179"/>
      <c r="E38" s="173"/>
    </row>
    <row r="39" spans="1:6" s="170" customFormat="1" x14ac:dyDescent="0.3">
      <c r="A39" s="172" t="s">
        <v>229</v>
      </c>
      <c r="B39" s="181" t="s">
        <v>231</v>
      </c>
      <c r="C39" s="182"/>
      <c r="D39" s="179"/>
      <c r="E39" s="173"/>
    </row>
    <row r="40" spans="1:6" ht="15" thickBot="1" x14ac:dyDescent="0.35">
      <c r="C40" s="153" t="s">
        <v>212</v>
      </c>
      <c r="E40" s="58"/>
    </row>
    <row r="41" spans="1:6" x14ac:dyDescent="0.3">
      <c r="A41" s="135" t="s">
        <v>202</v>
      </c>
      <c r="B41" s="142" t="s">
        <v>203</v>
      </c>
      <c r="C41" s="142" t="s">
        <v>137</v>
      </c>
      <c r="D41" s="142" t="s">
        <v>136</v>
      </c>
      <c r="E41" s="142" t="s">
        <v>145</v>
      </c>
      <c r="F41" s="143" t="s">
        <v>141</v>
      </c>
    </row>
    <row r="42" spans="1:6" x14ac:dyDescent="0.3">
      <c r="A42" s="136" t="s">
        <v>206</v>
      </c>
      <c r="B42" s="134">
        <v>1344</v>
      </c>
      <c r="C42" s="134">
        <v>272</v>
      </c>
      <c r="D42" s="134">
        <v>320</v>
      </c>
      <c r="E42" s="134">
        <v>432</v>
      </c>
      <c r="F42" s="137">
        <v>320</v>
      </c>
    </row>
    <row r="43" spans="1:6" x14ac:dyDescent="0.3">
      <c r="A43" s="136" t="s">
        <v>207</v>
      </c>
      <c r="B43" s="134">
        <v>292</v>
      </c>
      <c r="C43" s="134">
        <v>66</v>
      </c>
      <c r="D43" s="134">
        <v>42</v>
      </c>
      <c r="E43" s="134">
        <v>144</v>
      </c>
      <c r="F43" s="137">
        <v>40</v>
      </c>
    </row>
    <row r="44" spans="1:6" ht="15" thickBot="1" x14ac:dyDescent="0.35">
      <c r="A44" s="138" t="s">
        <v>208</v>
      </c>
      <c r="B44" s="139">
        <v>21</v>
      </c>
      <c r="C44" s="139">
        <v>21</v>
      </c>
      <c r="D44" s="139"/>
      <c r="E44" s="139"/>
      <c r="F44" s="140"/>
    </row>
    <row r="45" spans="1:6" x14ac:dyDescent="0.3">
      <c r="A45" s="134"/>
      <c r="B45" s="134"/>
      <c r="C45" s="134"/>
      <c r="D45" s="134"/>
      <c r="E45" s="134"/>
      <c r="F45" s="134"/>
    </row>
    <row r="46" spans="1:6" x14ac:dyDescent="0.3">
      <c r="A46" s="44" t="s">
        <v>41</v>
      </c>
      <c r="B46" s="86"/>
      <c r="C46" s="75"/>
      <c r="E46" s="58"/>
    </row>
    <row r="47" spans="1:6" x14ac:dyDescent="0.3">
      <c r="A47" s="47"/>
      <c r="B47" s="85"/>
      <c r="C47" s="78"/>
      <c r="E47" s="58"/>
    </row>
    <row r="49" spans="1:2" x14ac:dyDescent="0.3">
      <c r="A49" s="1" t="s">
        <v>42</v>
      </c>
      <c r="B49" s="267">
        <v>41102</v>
      </c>
    </row>
    <row r="50" spans="1:2" x14ac:dyDescent="0.3">
      <c r="A50" s="1" t="s">
        <v>43</v>
      </c>
      <c r="B50" s="267">
        <v>41102</v>
      </c>
    </row>
    <row r="51" spans="1:2" x14ac:dyDescent="0.3">
      <c r="A51" s="1" t="s">
        <v>44</v>
      </c>
      <c r="B51" t="s">
        <v>194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F52" sqref="F52"/>
    </sheetView>
  </sheetViews>
  <sheetFormatPr defaultColWidth="8.6640625" defaultRowHeight="14.4" x14ac:dyDescent="0.3"/>
  <cols>
    <col min="1" max="1" width="31.109375" style="170" bestFit="1" customWidth="1"/>
    <col min="2" max="2" width="29.6640625" style="174" bestFit="1" customWidth="1"/>
    <col min="3" max="3" width="11" style="174" bestFit="1" customWidth="1"/>
    <col min="4" max="4" width="13.33203125" style="174" customWidth="1"/>
    <col min="5" max="5" width="9.77734375" style="170" customWidth="1"/>
    <col min="6" max="16384" width="8.6640625" style="170"/>
  </cols>
  <sheetData>
    <row r="1" spans="1:10" x14ac:dyDescent="0.3">
      <c r="A1" s="10" t="s">
        <v>147</v>
      </c>
      <c r="C1" s="174" t="s">
        <v>258</v>
      </c>
      <c r="D1" s="174" t="s">
        <v>257</v>
      </c>
    </row>
    <row r="2" spans="1:10" x14ac:dyDescent="0.3">
      <c r="A2" s="37" t="s">
        <v>0</v>
      </c>
      <c r="B2" s="70" t="s">
        <v>308</v>
      </c>
      <c r="D2" s="179">
        <v>5708455284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569</v>
      </c>
      <c r="I6" s="48">
        <v>535</v>
      </c>
      <c r="J6" s="54">
        <v>34.17004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172">
        <v>7214</v>
      </c>
      <c r="I7" s="119">
        <v>6450</v>
      </c>
      <c r="J7" s="52">
        <v>764.59810000000004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62" t="s">
        <v>12</v>
      </c>
      <c r="B10" s="175">
        <v>1969</v>
      </c>
    </row>
    <row r="11" spans="1:10" x14ac:dyDescent="0.3">
      <c r="A11" s="62" t="s">
        <v>13</v>
      </c>
      <c r="B11" s="175">
        <v>92040</v>
      </c>
    </row>
    <row r="12" spans="1:10" x14ac:dyDescent="0.3">
      <c r="A12" s="62" t="s">
        <v>14</v>
      </c>
      <c r="B12" s="175">
        <v>10</v>
      </c>
    </row>
    <row r="13" spans="1:10" x14ac:dyDescent="0.3">
      <c r="A13" s="62" t="s">
        <v>178</v>
      </c>
      <c r="B13" s="175">
        <v>2009</v>
      </c>
    </row>
    <row r="14" spans="1:10" x14ac:dyDescent="0.3">
      <c r="A14" s="62" t="s">
        <v>179</v>
      </c>
      <c r="B14" s="175">
        <v>17077</v>
      </c>
    </row>
    <row r="15" spans="1:10" x14ac:dyDescent="0.3">
      <c r="A15" s="62" t="s">
        <v>15</v>
      </c>
      <c r="B15" s="175">
        <v>2</v>
      </c>
    </row>
    <row r="16" spans="1:10" x14ac:dyDescent="0.3">
      <c r="A16" s="62" t="s">
        <v>180</v>
      </c>
      <c r="B16" s="76">
        <v>8.5</v>
      </c>
      <c r="E16" s="173"/>
    </row>
    <row r="17" spans="1:5" x14ac:dyDescent="0.3">
      <c r="A17" s="171" t="s">
        <v>16</v>
      </c>
      <c r="B17" s="76">
        <v>3</v>
      </c>
      <c r="E17" s="173"/>
    </row>
    <row r="18" spans="1:5" x14ac:dyDescent="0.3">
      <c r="A18" s="171" t="s">
        <v>17</v>
      </c>
      <c r="B18" s="175" t="s">
        <v>141</v>
      </c>
      <c r="E18" s="173"/>
    </row>
    <row r="19" spans="1:5" x14ac:dyDescent="0.3">
      <c r="A19" s="171" t="s">
        <v>18</v>
      </c>
      <c r="B19" s="175" t="s">
        <v>309</v>
      </c>
      <c r="E19" s="173"/>
    </row>
    <row r="20" spans="1:5" x14ac:dyDescent="0.3">
      <c r="A20" s="172" t="s">
        <v>19</v>
      </c>
      <c r="B20" s="78" t="s">
        <v>184</v>
      </c>
      <c r="E20" s="173"/>
    </row>
    <row r="21" spans="1:5" x14ac:dyDescent="0.3">
      <c r="E21" s="173"/>
    </row>
    <row r="22" spans="1:5" x14ac:dyDescent="0.3">
      <c r="A22" s="44" t="s">
        <v>24</v>
      </c>
      <c r="B22" s="79" t="s">
        <v>29</v>
      </c>
      <c r="C22" s="80" t="s">
        <v>30</v>
      </c>
      <c r="E22" s="173"/>
    </row>
    <row r="23" spans="1:5" x14ac:dyDescent="0.3">
      <c r="A23" s="171" t="s">
        <v>25</v>
      </c>
      <c r="B23" s="186">
        <v>0.8</v>
      </c>
      <c r="C23" s="177">
        <v>0.8</v>
      </c>
      <c r="E23" s="173"/>
    </row>
    <row r="24" spans="1:5" x14ac:dyDescent="0.3">
      <c r="A24" s="171" t="s">
        <v>26</v>
      </c>
      <c r="B24" s="186">
        <v>10</v>
      </c>
      <c r="C24" s="177">
        <v>10</v>
      </c>
      <c r="E24" s="173"/>
    </row>
    <row r="25" spans="1:5" x14ac:dyDescent="0.3">
      <c r="A25" s="171" t="s">
        <v>27</v>
      </c>
      <c r="B25" s="170">
        <v>4.2</v>
      </c>
      <c r="C25" s="177">
        <v>6</v>
      </c>
      <c r="E25" s="173"/>
    </row>
    <row r="26" spans="1:5" x14ac:dyDescent="0.3">
      <c r="A26" s="171" t="s">
        <v>217</v>
      </c>
      <c r="B26" s="180">
        <v>666</v>
      </c>
      <c r="C26" s="175">
        <v>131</v>
      </c>
      <c r="D26" s="174" t="s">
        <v>310</v>
      </c>
      <c r="E26" s="173"/>
    </row>
    <row r="27" spans="1:5" x14ac:dyDescent="0.3">
      <c r="A27" s="172" t="s">
        <v>28</v>
      </c>
      <c r="B27" s="85" t="s">
        <v>198</v>
      </c>
      <c r="C27" s="78" t="s">
        <v>32</v>
      </c>
      <c r="E27" s="173"/>
    </row>
    <row r="28" spans="1:5" x14ac:dyDescent="0.3">
      <c r="A28" s="173"/>
      <c r="B28" s="179"/>
      <c r="C28" s="179"/>
      <c r="D28" s="179"/>
      <c r="E28" s="173"/>
    </row>
    <row r="29" spans="1:5" x14ac:dyDescent="0.3">
      <c r="A29" s="63" t="s">
        <v>33</v>
      </c>
      <c r="B29" s="95" t="s">
        <v>29</v>
      </c>
      <c r="C29" s="96" t="s">
        <v>30</v>
      </c>
      <c r="D29" s="179"/>
      <c r="E29" s="173"/>
    </row>
    <row r="30" spans="1:5" x14ac:dyDescent="0.3">
      <c r="A30" s="64" t="s">
        <v>34</v>
      </c>
      <c r="B30" s="170">
        <v>3684</v>
      </c>
      <c r="C30" s="177">
        <v>2317</v>
      </c>
      <c r="D30" s="179"/>
      <c r="E30" s="173"/>
    </row>
    <row r="31" spans="1:5" x14ac:dyDescent="0.3">
      <c r="A31" s="64" t="s">
        <v>173</v>
      </c>
      <c r="B31" s="180">
        <v>0</v>
      </c>
      <c r="C31" s="177">
        <v>0</v>
      </c>
      <c r="D31" s="179"/>
      <c r="E31" s="173"/>
    </row>
    <row r="32" spans="1:5" x14ac:dyDescent="0.3">
      <c r="A32" s="64" t="s">
        <v>174</v>
      </c>
      <c r="B32" s="180">
        <v>0</v>
      </c>
      <c r="C32" s="177">
        <v>0</v>
      </c>
      <c r="D32" s="179"/>
      <c r="E32" s="173"/>
    </row>
    <row r="33" spans="1:8" x14ac:dyDescent="0.3">
      <c r="A33" s="64" t="s">
        <v>172</v>
      </c>
      <c r="B33" s="170" t="s">
        <v>165</v>
      </c>
      <c r="C33" s="177" t="s">
        <v>311</v>
      </c>
      <c r="D33" s="179"/>
      <c r="E33" s="173"/>
    </row>
    <row r="34" spans="1:8" x14ac:dyDescent="0.3">
      <c r="A34" s="64" t="s">
        <v>177</v>
      </c>
      <c r="B34" s="180" t="s">
        <v>256</v>
      </c>
      <c r="C34" s="177" t="s">
        <v>311</v>
      </c>
      <c r="D34" s="179"/>
      <c r="E34" s="173"/>
    </row>
    <row r="35" spans="1:8" ht="43.2" x14ac:dyDescent="0.3">
      <c r="A35" s="64" t="s">
        <v>176</v>
      </c>
      <c r="B35" s="131" t="s">
        <v>255</v>
      </c>
      <c r="C35" s="230" t="s">
        <v>254</v>
      </c>
      <c r="D35" s="179"/>
      <c r="E35" s="111"/>
    </row>
    <row r="36" spans="1:8" x14ac:dyDescent="0.3">
      <c r="A36" s="64" t="s">
        <v>35</v>
      </c>
      <c r="B36" s="170" t="s">
        <v>253</v>
      </c>
      <c r="C36" s="177"/>
      <c r="D36" s="179"/>
      <c r="E36" s="173"/>
    </row>
    <row r="37" spans="1:8" x14ac:dyDescent="0.3">
      <c r="A37" s="64" t="s">
        <v>175</v>
      </c>
      <c r="B37" s="180" t="s">
        <v>139</v>
      </c>
      <c r="C37" s="177">
        <v>13</v>
      </c>
      <c r="D37" s="179"/>
      <c r="E37" s="173"/>
    </row>
    <row r="38" spans="1:8" x14ac:dyDescent="0.3">
      <c r="A38" s="166" t="s">
        <v>215</v>
      </c>
      <c r="B38" s="167">
        <v>140</v>
      </c>
      <c r="C38" s="165"/>
      <c r="D38" s="179"/>
      <c r="E38" s="173"/>
    </row>
    <row r="39" spans="1:8" x14ac:dyDescent="0.3">
      <c r="A39" s="229" t="s">
        <v>216</v>
      </c>
      <c r="B39" s="228">
        <v>0</v>
      </c>
      <c r="C39" s="227">
        <v>0</v>
      </c>
      <c r="D39" s="179"/>
      <c r="E39" s="173"/>
    </row>
    <row r="40" spans="1:8" x14ac:dyDescent="0.3">
      <c r="A40" s="65" t="s">
        <v>36</v>
      </c>
      <c r="B40" s="181" t="s">
        <v>312</v>
      </c>
      <c r="C40" s="182" t="s">
        <v>311</v>
      </c>
      <c r="D40" s="179"/>
      <c r="E40" s="173"/>
    </row>
    <row r="41" spans="1:8" ht="15" thickBot="1" x14ac:dyDescent="0.35">
      <c r="A41" s="173"/>
      <c r="B41" s="179"/>
      <c r="C41" s="174" t="s">
        <v>212</v>
      </c>
      <c r="D41" s="179"/>
      <c r="E41" s="173"/>
    </row>
    <row r="42" spans="1:8" x14ac:dyDescent="0.3">
      <c r="A42" s="135" t="s">
        <v>202</v>
      </c>
      <c r="B42" s="142" t="s">
        <v>203</v>
      </c>
      <c r="C42" s="142" t="s">
        <v>137</v>
      </c>
      <c r="D42" s="142" t="s">
        <v>141</v>
      </c>
      <c r="E42" s="142" t="s">
        <v>145</v>
      </c>
      <c r="F42" s="143" t="s">
        <v>136</v>
      </c>
      <c r="G42" s="260" t="s">
        <v>313</v>
      </c>
      <c r="H42" s="259"/>
    </row>
    <row r="43" spans="1:8" x14ac:dyDescent="0.3">
      <c r="A43" s="136" t="s">
        <v>206</v>
      </c>
      <c r="B43" s="169">
        <v>1864</v>
      </c>
      <c r="C43" s="169">
        <v>380</v>
      </c>
      <c r="D43" s="169">
        <v>552</v>
      </c>
      <c r="E43" s="169">
        <v>380</v>
      </c>
      <c r="F43" s="137">
        <v>552</v>
      </c>
      <c r="H43" s="170">
        <v>140</v>
      </c>
    </row>
    <row r="44" spans="1:8" x14ac:dyDescent="0.3">
      <c r="A44" s="136" t="s">
        <v>207</v>
      </c>
      <c r="B44" s="169">
        <v>247</v>
      </c>
      <c r="C44" s="169">
        <v>37</v>
      </c>
      <c r="D44" s="169">
        <v>62</v>
      </c>
      <c r="E44" s="169">
        <v>36</v>
      </c>
      <c r="F44" s="137">
        <v>112</v>
      </c>
    </row>
    <row r="45" spans="1:8" ht="15" thickBot="1" x14ac:dyDescent="0.35">
      <c r="A45" s="138" t="s">
        <v>208</v>
      </c>
      <c r="B45" s="139"/>
      <c r="C45" s="139"/>
      <c r="D45" s="139"/>
      <c r="E45" s="139"/>
      <c r="F45" s="140">
        <v>20</v>
      </c>
    </row>
    <row r="46" spans="1:8" x14ac:dyDescent="0.3">
      <c r="A46" s="169"/>
      <c r="B46" s="169"/>
      <c r="C46" s="169"/>
      <c r="D46" s="169"/>
      <c r="E46" s="169"/>
      <c r="F46" s="169"/>
    </row>
    <row r="47" spans="1:8" x14ac:dyDescent="0.3">
      <c r="A47" s="44" t="s">
        <v>41</v>
      </c>
      <c r="B47" s="86"/>
      <c r="C47" s="75"/>
      <c r="E47" s="173"/>
    </row>
    <row r="48" spans="1:8" x14ac:dyDescent="0.3">
      <c r="A48" s="172"/>
      <c r="B48" s="85"/>
      <c r="C48" s="78"/>
      <c r="E48" s="173"/>
    </row>
    <row r="49" spans="1:5" x14ac:dyDescent="0.3">
      <c r="E49" s="173"/>
    </row>
    <row r="50" spans="1:5" x14ac:dyDescent="0.3">
      <c r="A50" s="1" t="s">
        <v>42</v>
      </c>
      <c r="B50" s="100">
        <v>41025</v>
      </c>
      <c r="E50" s="173"/>
    </row>
    <row r="51" spans="1:5" x14ac:dyDescent="0.3">
      <c r="A51" s="1" t="s">
        <v>43</v>
      </c>
      <c r="B51" s="100">
        <v>41061</v>
      </c>
      <c r="E51" s="173"/>
    </row>
    <row r="52" spans="1:5" x14ac:dyDescent="0.3">
      <c r="A52" s="1" t="s">
        <v>44</v>
      </c>
      <c r="B52" s="170" t="s">
        <v>150</v>
      </c>
      <c r="E52" s="173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B49" sqref="B49:B50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10.109375" customWidth="1"/>
  </cols>
  <sheetData>
    <row r="1" spans="1:10" x14ac:dyDescent="0.3">
      <c r="A1" s="10" t="s">
        <v>147</v>
      </c>
    </row>
    <row r="2" spans="1:10" x14ac:dyDescent="0.3">
      <c r="A2" s="37" t="s">
        <v>0</v>
      </c>
      <c r="B2" s="70" t="s">
        <v>118</v>
      </c>
      <c r="C2" s="92"/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365</v>
      </c>
      <c r="I6" s="48">
        <v>290</v>
      </c>
      <c r="J6" s="54">
        <f>H6-I6</f>
        <v>75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47">
        <v>6465</v>
      </c>
      <c r="I7" s="119">
        <v>6250</v>
      </c>
      <c r="J7" s="52">
        <f>H7-I7</f>
        <v>215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62" t="s">
        <v>12</v>
      </c>
      <c r="B10" s="77">
        <v>1954</v>
      </c>
    </row>
    <row r="11" spans="1:10" x14ac:dyDescent="0.3">
      <c r="A11" s="62" t="s">
        <v>13</v>
      </c>
      <c r="B11" s="77">
        <v>92110</v>
      </c>
    </row>
    <row r="12" spans="1:10" x14ac:dyDescent="0.3">
      <c r="A12" s="62" t="s">
        <v>14</v>
      </c>
      <c r="B12" s="77">
        <v>7</v>
      </c>
    </row>
    <row r="13" spans="1:10" x14ac:dyDescent="0.3">
      <c r="A13" s="62" t="s">
        <v>178</v>
      </c>
      <c r="B13" s="77">
        <v>1392</v>
      </c>
    </row>
    <row r="14" spans="1:10" x14ac:dyDescent="0.3">
      <c r="A14" s="62" t="s">
        <v>179</v>
      </c>
      <c r="B14" s="77">
        <v>11136</v>
      </c>
    </row>
    <row r="15" spans="1:10" x14ac:dyDescent="0.3">
      <c r="A15" s="62" t="s">
        <v>15</v>
      </c>
      <c r="B15" s="77">
        <v>1</v>
      </c>
    </row>
    <row r="16" spans="1:10" x14ac:dyDescent="0.3">
      <c r="A16" s="62" t="s">
        <v>180</v>
      </c>
      <c r="B16" s="77" t="s">
        <v>20</v>
      </c>
    </row>
    <row r="17" spans="1:5" x14ac:dyDescent="0.3">
      <c r="A17" s="46" t="s">
        <v>16</v>
      </c>
      <c r="B17" s="77" t="s">
        <v>21</v>
      </c>
    </row>
    <row r="18" spans="1:5" x14ac:dyDescent="0.3">
      <c r="A18" s="46" t="s">
        <v>17</v>
      </c>
      <c r="B18" s="77" t="s">
        <v>136</v>
      </c>
      <c r="E18" s="58"/>
    </row>
    <row r="19" spans="1:5" x14ac:dyDescent="0.3">
      <c r="A19" s="46" t="s">
        <v>18</v>
      </c>
      <c r="B19" s="77" t="s">
        <v>142</v>
      </c>
      <c r="E19" s="58"/>
    </row>
    <row r="20" spans="1:5" x14ac:dyDescent="0.3">
      <c r="A20" s="47" t="s">
        <v>19</v>
      </c>
      <c r="B20" s="78" t="s">
        <v>185</v>
      </c>
      <c r="E20" s="58"/>
    </row>
    <row r="21" spans="1:5" x14ac:dyDescent="0.3">
      <c r="E21" s="58"/>
    </row>
    <row r="22" spans="1:5" x14ac:dyDescent="0.3">
      <c r="A22" s="44" t="s">
        <v>24</v>
      </c>
      <c r="B22" s="79" t="s">
        <v>29</v>
      </c>
      <c r="C22" s="80" t="s">
        <v>30</v>
      </c>
      <c r="E22" s="58"/>
    </row>
    <row r="23" spans="1:5" x14ac:dyDescent="0.3">
      <c r="A23" s="46" t="s">
        <v>25</v>
      </c>
      <c r="B23" s="94">
        <v>0.8</v>
      </c>
      <c r="C23" s="89">
        <v>0.98</v>
      </c>
      <c r="D23" s="92"/>
      <c r="E23" s="58"/>
    </row>
    <row r="24" spans="1:5" x14ac:dyDescent="0.3">
      <c r="A24" s="46" t="s">
        <v>26</v>
      </c>
      <c r="B24" s="94">
        <v>9.6999999999999993</v>
      </c>
      <c r="C24" s="89">
        <v>16</v>
      </c>
      <c r="D24" s="92"/>
      <c r="E24" s="58"/>
    </row>
    <row r="25" spans="1:5" x14ac:dyDescent="0.3">
      <c r="A25" s="46" t="s">
        <v>27</v>
      </c>
      <c r="B25" s="94">
        <v>2</v>
      </c>
      <c r="C25" s="89">
        <v>6</v>
      </c>
      <c r="D25" s="92"/>
      <c r="E25" s="58"/>
    </row>
    <row r="26" spans="1:5" x14ac:dyDescent="0.3">
      <c r="A26" s="46" t="s">
        <v>217</v>
      </c>
      <c r="B26" s="94">
        <v>286</v>
      </c>
      <c r="C26" s="89">
        <v>71</v>
      </c>
      <c r="D26" s="92"/>
      <c r="E26" s="58"/>
    </row>
    <row r="27" spans="1:5" x14ac:dyDescent="0.3">
      <c r="A27" s="47" t="s">
        <v>28</v>
      </c>
      <c r="B27" s="97" t="s">
        <v>198</v>
      </c>
      <c r="C27" s="98" t="s">
        <v>32</v>
      </c>
      <c r="D27" s="92"/>
      <c r="E27" s="58"/>
    </row>
    <row r="28" spans="1:5" x14ac:dyDescent="0.3">
      <c r="B28" s="92"/>
      <c r="C28" s="92"/>
      <c r="D28" s="92"/>
      <c r="E28" s="58"/>
    </row>
    <row r="29" spans="1:5" x14ac:dyDescent="0.3">
      <c r="A29" s="44" t="s">
        <v>33</v>
      </c>
      <c r="B29" s="95" t="s">
        <v>29</v>
      </c>
      <c r="C29" s="96" t="s">
        <v>30</v>
      </c>
      <c r="D29" s="92"/>
      <c r="E29" s="58"/>
    </row>
    <row r="30" spans="1:5" x14ac:dyDescent="0.3">
      <c r="A30" s="46" t="s">
        <v>34</v>
      </c>
      <c r="B30" s="94">
        <v>2080</v>
      </c>
      <c r="C30" s="89">
        <v>1966</v>
      </c>
      <c r="D30" s="92"/>
      <c r="E30" s="58"/>
    </row>
    <row r="31" spans="1:5" x14ac:dyDescent="0.3">
      <c r="A31" s="46" t="s">
        <v>173</v>
      </c>
      <c r="B31" s="94">
        <v>11</v>
      </c>
      <c r="C31" s="89"/>
      <c r="D31" s="92"/>
      <c r="E31" s="58"/>
    </row>
    <row r="32" spans="1:5" x14ac:dyDescent="0.3">
      <c r="A32" s="46" t="s">
        <v>174</v>
      </c>
      <c r="B32" s="94" t="s">
        <v>138</v>
      </c>
      <c r="C32" s="89" t="s">
        <v>138</v>
      </c>
      <c r="D32" s="92"/>
      <c r="E32" s="58"/>
    </row>
    <row r="33" spans="1:6" x14ac:dyDescent="0.3">
      <c r="A33" s="46" t="s">
        <v>172</v>
      </c>
      <c r="B33" s="94" t="s">
        <v>155</v>
      </c>
      <c r="C33" s="89"/>
      <c r="D33" s="92"/>
      <c r="E33" s="58"/>
    </row>
    <row r="34" spans="1:6" x14ac:dyDescent="0.3">
      <c r="A34" s="46" t="s">
        <v>177</v>
      </c>
      <c r="B34" s="94"/>
      <c r="C34" s="89"/>
      <c r="D34" s="92"/>
      <c r="E34" s="58"/>
    </row>
    <row r="35" spans="1:6" x14ac:dyDescent="0.3">
      <c r="A35" s="46" t="s">
        <v>176</v>
      </c>
      <c r="B35" s="94">
        <v>30</v>
      </c>
      <c r="C35" s="177">
        <v>38</v>
      </c>
      <c r="D35" s="92"/>
      <c r="E35" s="58"/>
    </row>
    <row r="36" spans="1:6" x14ac:dyDescent="0.3">
      <c r="A36" s="46" t="s">
        <v>35</v>
      </c>
      <c r="B36" s="94" t="s">
        <v>37</v>
      </c>
      <c r="C36" s="89"/>
      <c r="D36" s="92"/>
      <c r="E36" s="58"/>
    </row>
    <row r="37" spans="1:6" x14ac:dyDescent="0.3">
      <c r="A37" s="46" t="s">
        <v>175</v>
      </c>
      <c r="B37" s="94" t="s">
        <v>135</v>
      </c>
      <c r="C37" s="89"/>
      <c r="D37" s="92"/>
      <c r="E37" s="58"/>
    </row>
    <row r="38" spans="1:6" s="170" customFormat="1" x14ac:dyDescent="0.3">
      <c r="A38" s="171" t="s">
        <v>227</v>
      </c>
      <c r="B38" s="180" t="s">
        <v>230</v>
      </c>
      <c r="C38" s="177"/>
      <c r="D38" s="179"/>
      <c r="E38" s="173"/>
    </row>
    <row r="39" spans="1:6" s="170" customFormat="1" x14ac:dyDescent="0.3">
      <c r="A39" s="172" t="s">
        <v>229</v>
      </c>
      <c r="B39" s="181" t="s">
        <v>232</v>
      </c>
      <c r="C39" s="182"/>
      <c r="D39" s="179"/>
      <c r="E39" s="173"/>
    </row>
    <row r="40" spans="1:6" ht="15" thickBot="1" x14ac:dyDescent="0.35">
      <c r="C40" s="153" t="s">
        <v>212</v>
      </c>
      <c r="E40" s="58"/>
    </row>
    <row r="41" spans="1:6" x14ac:dyDescent="0.3">
      <c r="A41" s="135" t="s">
        <v>202</v>
      </c>
      <c r="B41" s="142" t="s">
        <v>203</v>
      </c>
      <c r="C41" s="142" t="s">
        <v>136</v>
      </c>
      <c r="D41" s="142" t="s">
        <v>137</v>
      </c>
      <c r="E41" s="142" t="s">
        <v>141</v>
      </c>
      <c r="F41" s="143" t="s">
        <v>145</v>
      </c>
    </row>
    <row r="42" spans="1:6" x14ac:dyDescent="0.3">
      <c r="A42" s="136" t="s">
        <v>206</v>
      </c>
      <c r="B42" s="134">
        <v>1264</v>
      </c>
      <c r="C42" s="134">
        <v>232</v>
      </c>
      <c r="D42" s="134">
        <v>400</v>
      </c>
      <c r="E42" s="134">
        <v>232</v>
      </c>
      <c r="F42" s="137">
        <v>400</v>
      </c>
    </row>
    <row r="43" spans="1:6" x14ac:dyDescent="0.3">
      <c r="A43" s="136" t="s">
        <v>207</v>
      </c>
      <c r="B43" s="134">
        <v>278</v>
      </c>
      <c r="C43" s="134">
        <v>60</v>
      </c>
      <c r="D43" s="134">
        <v>92</v>
      </c>
      <c r="E43" s="134">
        <v>74</v>
      </c>
      <c r="F43" s="137">
        <v>52</v>
      </c>
    </row>
    <row r="44" spans="1:6" ht="15" thickBot="1" x14ac:dyDescent="0.35">
      <c r="A44" s="138" t="s">
        <v>208</v>
      </c>
      <c r="B44" s="139">
        <v>21</v>
      </c>
      <c r="C44" s="139"/>
      <c r="D44" s="139"/>
      <c r="E44" s="139"/>
      <c r="F44" s="140">
        <v>21</v>
      </c>
    </row>
    <row r="45" spans="1:6" x14ac:dyDescent="0.3">
      <c r="A45" s="134"/>
      <c r="B45" s="134"/>
      <c r="C45" s="134"/>
      <c r="D45" s="134"/>
      <c r="E45" s="134"/>
      <c r="F45" s="134"/>
    </row>
    <row r="46" spans="1:6" x14ac:dyDescent="0.3">
      <c r="A46" s="44" t="s">
        <v>41</v>
      </c>
      <c r="B46" s="86"/>
      <c r="C46" s="75"/>
    </row>
    <row r="47" spans="1:6" x14ac:dyDescent="0.3">
      <c r="A47" s="47"/>
      <c r="B47" s="85"/>
      <c r="C47" s="78"/>
    </row>
    <row r="49" spans="1:2" x14ac:dyDescent="0.3">
      <c r="A49" s="1" t="s">
        <v>42</v>
      </c>
      <c r="B49" s="267">
        <v>41015</v>
      </c>
    </row>
    <row r="50" spans="1:2" x14ac:dyDescent="0.3">
      <c r="A50" s="1" t="s">
        <v>43</v>
      </c>
      <c r="B50" s="267">
        <v>41015</v>
      </c>
    </row>
    <row r="51" spans="1:2" x14ac:dyDescent="0.3">
      <c r="A51" s="1" t="s">
        <v>44</v>
      </c>
      <c r="B51" t="s">
        <v>195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B25" workbookViewId="0">
      <selection activeCell="J46" sqref="J46"/>
    </sheetView>
  </sheetViews>
  <sheetFormatPr defaultColWidth="11.44140625" defaultRowHeight="14.4" x14ac:dyDescent="0.3"/>
  <cols>
    <col min="1" max="1" width="31.109375" style="170" bestFit="1" customWidth="1"/>
    <col min="2" max="2" width="27.6640625" style="170" customWidth="1"/>
    <col min="3" max="3" width="5.33203125" style="170" customWidth="1"/>
    <col min="4" max="4" width="18.5546875" style="170" customWidth="1"/>
    <col min="5" max="5" width="4.33203125" style="170" bestFit="1" customWidth="1"/>
    <col min="6" max="6" width="5.6640625" style="170" bestFit="1" customWidth="1"/>
    <col min="7" max="7" width="11.44140625" style="170"/>
    <col min="8" max="8" width="20" style="170" bestFit="1" customWidth="1"/>
    <col min="9" max="9" width="6.44140625" style="170" customWidth="1"/>
    <col min="10" max="10" width="12.6640625" style="170" customWidth="1"/>
    <col min="11" max="16384" width="11.44140625" style="170"/>
  </cols>
  <sheetData>
    <row r="1" spans="1:10" x14ac:dyDescent="0.3">
      <c r="A1" s="10" t="s">
        <v>147</v>
      </c>
      <c r="B1" s="187"/>
      <c r="C1" s="187" t="s">
        <v>258</v>
      </c>
      <c r="D1" s="187" t="s">
        <v>251</v>
      </c>
      <c r="E1" s="3"/>
      <c r="F1" s="3"/>
      <c r="G1" s="3"/>
      <c r="H1" s="3"/>
      <c r="I1" s="3"/>
      <c r="J1" s="3"/>
    </row>
    <row r="2" spans="1:10" x14ac:dyDescent="0.3">
      <c r="A2" s="224" t="s">
        <v>0</v>
      </c>
      <c r="B2" s="226" t="s">
        <v>314</v>
      </c>
      <c r="C2" s="187"/>
      <c r="D2" s="187">
        <v>9069281964</v>
      </c>
      <c r="E2" s="3"/>
      <c r="F2" s="3"/>
      <c r="G2" s="3"/>
      <c r="H2" s="3"/>
      <c r="I2" s="3"/>
      <c r="J2" s="3"/>
    </row>
    <row r="3" spans="1:10" x14ac:dyDescent="0.3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 x14ac:dyDescent="0.3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 x14ac:dyDescent="0.3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 x14ac:dyDescent="0.3">
      <c r="A6" s="216" t="s">
        <v>8</v>
      </c>
      <c r="B6" s="215"/>
      <c r="C6" s="215"/>
      <c r="D6" s="202">
        <v>0</v>
      </c>
      <c r="E6" s="3"/>
      <c r="F6" s="3"/>
      <c r="G6" s="3"/>
      <c r="H6" s="62">
        <v>501</v>
      </c>
      <c r="I6" s="3">
        <v>394</v>
      </c>
      <c r="J6" s="217">
        <v>107.2578</v>
      </c>
    </row>
    <row r="7" spans="1:10" x14ac:dyDescent="0.3">
      <c r="A7" s="216" t="s">
        <v>9</v>
      </c>
      <c r="B7" s="215"/>
      <c r="C7" s="215"/>
      <c r="D7" s="202">
        <v>0</v>
      </c>
      <c r="E7" s="3"/>
      <c r="F7" s="3"/>
      <c r="G7" s="3"/>
      <c r="H7" s="190">
        <v>4481</v>
      </c>
      <c r="I7" s="214">
        <v>4041</v>
      </c>
      <c r="J7" s="213">
        <v>439.36669999999998</v>
      </c>
    </row>
    <row r="8" spans="1:10" x14ac:dyDescent="0.3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 x14ac:dyDescent="0.3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 x14ac:dyDescent="0.3">
      <c r="A10" s="62" t="s">
        <v>12</v>
      </c>
      <c r="B10" s="82">
        <v>1953</v>
      </c>
      <c r="C10" s="187"/>
      <c r="D10" s="187"/>
      <c r="E10" s="3"/>
      <c r="F10" s="3"/>
      <c r="G10" s="3"/>
      <c r="H10" s="3"/>
      <c r="I10" s="3"/>
      <c r="J10" s="3"/>
    </row>
    <row r="11" spans="1:10" x14ac:dyDescent="0.3">
      <c r="A11" s="62" t="s">
        <v>13</v>
      </c>
      <c r="B11" s="82">
        <v>92115</v>
      </c>
      <c r="C11" s="187"/>
      <c r="D11" s="187"/>
      <c r="E11" s="3"/>
      <c r="F11" s="3"/>
      <c r="G11" s="3"/>
      <c r="H11" s="3"/>
      <c r="I11" s="3"/>
      <c r="J11" s="3"/>
    </row>
    <row r="12" spans="1:10" x14ac:dyDescent="0.3">
      <c r="A12" s="62" t="s">
        <v>14</v>
      </c>
      <c r="B12" s="82">
        <v>7</v>
      </c>
      <c r="C12" s="187"/>
      <c r="D12" s="187"/>
      <c r="E12" s="3"/>
      <c r="F12" s="3"/>
      <c r="G12" s="3"/>
      <c r="H12" s="3"/>
      <c r="I12" s="3"/>
      <c r="J12" s="3"/>
    </row>
    <row r="13" spans="1:10" x14ac:dyDescent="0.3">
      <c r="A13" s="62" t="s">
        <v>178</v>
      </c>
      <c r="B13" s="82">
        <v>1732</v>
      </c>
      <c r="C13" s="187"/>
      <c r="D13" s="187"/>
      <c r="E13" s="3"/>
      <c r="F13" s="3"/>
      <c r="G13" s="3"/>
      <c r="H13" s="3"/>
      <c r="I13" s="3"/>
      <c r="J13" s="3"/>
    </row>
    <row r="14" spans="1:10" x14ac:dyDescent="0.3">
      <c r="A14" s="62" t="s">
        <v>179</v>
      </c>
      <c r="B14" s="82">
        <v>13856</v>
      </c>
      <c r="C14" s="187"/>
      <c r="D14" s="187"/>
      <c r="E14" s="3"/>
      <c r="F14" s="3"/>
      <c r="G14" s="3"/>
      <c r="H14" s="3"/>
      <c r="I14" s="3"/>
      <c r="J14" s="3"/>
    </row>
    <row r="15" spans="1:10" x14ac:dyDescent="0.3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 x14ac:dyDescent="0.3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1" x14ac:dyDescent="0.3">
      <c r="A17" s="62" t="s">
        <v>16</v>
      </c>
      <c r="B17" s="82">
        <v>3</v>
      </c>
      <c r="C17" s="187"/>
      <c r="D17" s="187"/>
      <c r="E17" s="3"/>
      <c r="F17" s="3"/>
      <c r="G17" s="3"/>
      <c r="H17" s="3"/>
      <c r="I17" s="3"/>
      <c r="J17" s="3"/>
    </row>
    <row r="18" spans="1:11" x14ac:dyDescent="0.3">
      <c r="A18" s="62" t="s">
        <v>17</v>
      </c>
      <c r="B18" s="82" t="s">
        <v>136</v>
      </c>
      <c r="C18" s="187"/>
      <c r="D18" s="187"/>
      <c r="E18" s="3"/>
      <c r="F18" s="3"/>
      <c r="G18" s="3"/>
      <c r="H18" s="3"/>
      <c r="I18" s="3"/>
      <c r="J18" s="3"/>
    </row>
    <row r="19" spans="1:11" x14ac:dyDescent="0.3">
      <c r="A19" s="62" t="s">
        <v>18</v>
      </c>
      <c r="B19" s="82" t="s">
        <v>309</v>
      </c>
      <c r="C19" s="187"/>
      <c r="D19" s="187"/>
      <c r="E19" s="3"/>
      <c r="F19" s="3"/>
      <c r="G19" s="3"/>
      <c r="H19" s="3"/>
      <c r="I19" s="3"/>
      <c r="J19" s="3"/>
    </row>
    <row r="20" spans="1:11" x14ac:dyDescent="0.3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1" x14ac:dyDescent="0.3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1" x14ac:dyDescent="0.3">
      <c r="A22" s="193" t="s">
        <v>24</v>
      </c>
      <c r="B22" s="293" t="s">
        <v>29</v>
      </c>
      <c r="C22" s="292" t="s">
        <v>30</v>
      </c>
      <c r="D22" s="283"/>
      <c r="E22" s="276"/>
      <c r="F22" s="276"/>
      <c r="G22" s="276"/>
      <c r="H22" s="274" t="s">
        <v>315</v>
      </c>
      <c r="I22" s="273"/>
      <c r="J22" s="273"/>
      <c r="K22" s="272"/>
    </row>
    <row r="23" spans="1:11" x14ac:dyDescent="0.3">
      <c r="A23" s="62" t="s">
        <v>25</v>
      </c>
      <c r="B23" s="283">
        <v>0.8</v>
      </c>
      <c r="C23" s="279">
        <v>0.8</v>
      </c>
      <c r="D23" s="283"/>
      <c r="E23" s="276"/>
      <c r="F23" s="276"/>
      <c r="G23" s="276"/>
      <c r="H23" s="294" t="s">
        <v>316</v>
      </c>
      <c r="I23" s="294" t="s">
        <v>317</v>
      </c>
      <c r="J23" s="294" t="s">
        <v>318</v>
      </c>
      <c r="K23" s="294" t="s">
        <v>319</v>
      </c>
    </row>
    <row r="24" spans="1:11" x14ac:dyDescent="0.3">
      <c r="A24" s="62" t="s">
        <v>26</v>
      </c>
      <c r="B24" s="283">
        <v>9.6999999999999993</v>
      </c>
      <c r="C24" s="279">
        <v>9.6999999999999993</v>
      </c>
      <c r="D24" s="283"/>
      <c r="E24" s="276"/>
      <c r="F24" s="276"/>
      <c r="G24" s="276"/>
      <c r="H24" s="294" t="s">
        <v>137</v>
      </c>
      <c r="I24" s="294">
        <v>227</v>
      </c>
      <c r="J24" s="294">
        <v>3</v>
      </c>
      <c r="K24" s="294">
        <v>3</v>
      </c>
    </row>
    <row r="25" spans="1:11" x14ac:dyDescent="0.3">
      <c r="A25" s="62" t="s">
        <v>27</v>
      </c>
      <c r="B25" s="283">
        <v>4.2</v>
      </c>
      <c r="C25" s="279">
        <v>4.2</v>
      </c>
      <c r="D25" s="283"/>
      <c r="E25" s="276"/>
      <c r="F25" s="276"/>
      <c r="G25" s="276"/>
      <c r="H25" s="294" t="s">
        <v>141</v>
      </c>
      <c r="I25" s="294">
        <v>488</v>
      </c>
      <c r="J25" s="294">
        <v>3</v>
      </c>
      <c r="K25" s="294">
        <v>3</v>
      </c>
    </row>
    <row r="26" spans="1:11" x14ac:dyDescent="0.3">
      <c r="A26" s="62" t="s">
        <v>217</v>
      </c>
      <c r="B26" s="283">
        <v>306</v>
      </c>
      <c r="C26" s="279">
        <v>144</v>
      </c>
      <c r="D26" s="283"/>
      <c r="E26" s="276"/>
      <c r="F26" s="276"/>
      <c r="G26" s="276"/>
      <c r="H26" s="294" t="s">
        <v>145</v>
      </c>
      <c r="I26" s="294">
        <v>227</v>
      </c>
      <c r="J26" s="294">
        <v>3</v>
      </c>
      <c r="K26" s="294">
        <v>3</v>
      </c>
    </row>
    <row r="27" spans="1:11" x14ac:dyDescent="0.3">
      <c r="A27" s="190" t="s">
        <v>28</v>
      </c>
      <c r="B27" s="285" t="s">
        <v>198</v>
      </c>
      <c r="C27" s="284" t="s">
        <v>32</v>
      </c>
      <c r="D27" s="283"/>
      <c r="E27" s="276"/>
      <c r="F27" s="276"/>
      <c r="G27" s="276" t="s">
        <v>212</v>
      </c>
      <c r="H27" s="294" t="s">
        <v>136</v>
      </c>
      <c r="I27" s="294">
        <v>488</v>
      </c>
      <c r="J27" s="294">
        <v>3</v>
      </c>
      <c r="K27" s="294">
        <v>13</v>
      </c>
    </row>
    <row r="28" spans="1:11" x14ac:dyDescent="0.3">
      <c r="A28" s="3"/>
      <c r="B28" s="283">
        <v>0.57499999999999996</v>
      </c>
      <c r="C28" s="283"/>
      <c r="D28" s="283"/>
      <c r="E28" s="276"/>
      <c r="F28" s="276"/>
      <c r="G28" s="276"/>
      <c r="H28" s="276"/>
      <c r="I28" s="276"/>
      <c r="J28" s="276"/>
      <c r="K28" s="275"/>
    </row>
    <row r="29" spans="1:11" x14ac:dyDescent="0.3">
      <c r="A29" s="193" t="s">
        <v>33</v>
      </c>
      <c r="B29" s="293" t="s">
        <v>29</v>
      </c>
      <c r="C29" s="292" t="s">
        <v>30</v>
      </c>
      <c r="D29" s="283"/>
      <c r="E29" s="276"/>
      <c r="F29" s="276"/>
      <c r="G29" s="276"/>
      <c r="H29" s="271" t="s">
        <v>320</v>
      </c>
      <c r="I29" s="271"/>
      <c r="J29" s="271"/>
      <c r="K29" s="271"/>
    </row>
    <row r="30" spans="1:11" x14ac:dyDescent="0.3">
      <c r="A30" s="62" t="s">
        <v>34</v>
      </c>
      <c r="B30" s="275">
        <v>3050</v>
      </c>
      <c r="C30" s="279">
        <v>2150</v>
      </c>
      <c r="D30" s="283"/>
      <c r="E30" s="276"/>
      <c r="F30" s="276"/>
      <c r="G30" s="276"/>
      <c r="H30" s="294" t="s">
        <v>321</v>
      </c>
      <c r="I30" s="294" t="s">
        <v>317</v>
      </c>
      <c r="J30" s="294" t="s">
        <v>322</v>
      </c>
      <c r="K30" s="294" t="s">
        <v>323</v>
      </c>
    </row>
    <row r="31" spans="1:11" x14ac:dyDescent="0.3">
      <c r="A31" s="62" t="s">
        <v>173</v>
      </c>
      <c r="B31" s="275" t="s">
        <v>324</v>
      </c>
      <c r="C31" s="279">
        <v>19</v>
      </c>
      <c r="D31" s="283" t="s">
        <v>325</v>
      </c>
      <c r="E31" s="276"/>
      <c r="F31" s="276"/>
      <c r="G31" s="276"/>
      <c r="H31" s="270" t="s">
        <v>137</v>
      </c>
      <c r="I31" s="294">
        <v>24</v>
      </c>
      <c r="J31" s="294" t="s">
        <v>326</v>
      </c>
      <c r="K31" s="295" t="s">
        <v>327</v>
      </c>
    </row>
    <row r="32" spans="1:11" x14ac:dyDescent="0.3">
      <c r="A32" s="62" t="s">
        <v>174</v>
      </c>
      <c r="B32" s="283">
        <v>0</v>
      </c>
      <c r="C32" s="279">
        <v>0</v>
      </c>
      <c r="D32" s="283"/>
      <c r="E32" s="276"/>
      <c r="F32" s="276"/>
      <c r="G32" s="276"/>
      <c r="H32" s="270" t="s">
        <v>137</v>
      </c>
      <c r="I32" s="294">
        <v>9</v>
      </c>
      <c r="J32" s="294" t="s">
        <v>326</v>
      </c>
      <c r="K32" s="294" t="s">
        <v>326</v>
      </c>
    </row>
    <row r="33" spans="1:11" x14ac:dyDescent="0.3">
      <c r="A33" s="62" t="s">
        <v>172</v>
      </c>
      <c r="B33" s="283" t="s">
        <v>184</v>
      </c>
      <c r="C33" s="279"/>
      <c r="D33" s="283"/>
      <c r="E33" s="276"/>
      <c r="F33" s="276"/>
      <c r="G33" s="276"/>
      <c r="H33" s="270" t="s">
        <v>141</v>
      </c>
      <c r="I33" s="294">
        <v>102</v>
      </c>
      <c r="J33" s="294" t="s">
        <v>326</v>
      </c>
      <c r="K33" s="294" t="s">
        <v>326</v>
      </c>
    </row>
    <row r="34" spans="1:11" x14ac:dyDescent="0.3">
      <c r="A34" s="62" t="s">
        <v>177</v>
      </c>
      <c r="B34" s="283" t="s">
        <v>328</v>
      </c>
      <c r="C34" s="279"/>
      <c r="D34" s="283" t="s">
        <v>329</v>
      </c>
      <c r="E34" s="276"/>
      <c r="F34" s="276"/>
      <c r="G34" s="276" t="s">
        <v>212</v>
      </c>
      <c r="H34" s="270" t="s">
        <v>136</v>
      </c>
      <c r="I34" s="294">
        <v>113</v>
      </c>
      <c r="J34" s="294" t="s">
        <v>326</v>
      </c>
      <c r="K34" s="295" t="s">
        <v>327</v>
      </c>
    </row>
    <row r="35" spans="1:11" x14ac:dyDescent="0.3">
      <c r="A35" s="62" t="s">
        <v>176</v>
      </c>
      <c r="B35" s="291" t="s">
        <v>330</v>
      </c>
      <c r="C35" s="290">
        <v>38</v>
      </c>
      <c r="D35" s="283"/>
      <c r="E35" s="282"/>
      <c r="F35" s="276"/>
      <c r="G35" s="276"/>
      <c r="H35" s="276"/>
      <c r="I35" s="276"/>
      <c r="J35" s="276"/>
      <c r="K35" s="275"/>
    </row>
    <row r="36" spans="1:11" x14ac:dyDescent="0.3">
      <c r="A36" s="62" t="s">
        <v>35</v>
      </c>
      <c r="B36" s="283"/>
      <c r="C36" s="279"/>
      <c r="D36" s="283"/>
      <c r="E36" s="276"/>
      <c r="F36" s="276"/>
      <c r="G36" s="276"/>
      <c r="H36" s="271" t="s">
        <v>331</v>
      </c>
      <c r="I36" s="271"/>
      <c r="J36" s="271"/>
      <c r="K36" s="271"/>
    </row>
    <row r="37" spans="1:11" x14ac:dyDescent="0.3">
      <c r="A37" s="62" t="s">
        <v>175</v>
      </c>
      <c r="B37" s="283" t="s">
        <v>260</v>
      </c>
      <c r="C37" s="279">
        <v>13</v>
      </c>
      <c r="D37" s="283"/>
      <c r="E37" s="276"/>
      <c r="F37" s="276"/>
      <c r="G37" s="276"/>
      <c r="H37" s="294" t="s">
        <v>332</v>
      </c>
      <c r="I37" s="294" t="s">
        <v>317</v>
      </c>
      <c r="J37" s="294" t="s">
        <v>333</v>
      </c>
      <c r="K37" s="294" t="s">
        <v>334</v>
      </c>
    </row>
    <row r="38" spans="1:11" x14ac:dyDescent="0.3">
      <c r="A38" s="207" t="s">
        <v>215</v>
      </c>
      <c r="B38" s="289"/>
      <c r="C38" s="288"/>
      <c r="D38" s="283"/>
      <c r="E38" s="276"/>
      <c r="F38" s="276"/>
      <c r="G38" s="276"/>
      <c r="H38" s="294" t="s">
        <v>145</v>
      </c>
      <c r="I38" s="294">
        <v>28</v>
      </c>
      <c r="J38" s="294">
        <v>2</v>
      </c>
      <c r="K38" s="294">
        <v>2</v>
      </c>
    </row>
    <row r="39" spans="1:11" x14ac:dyDescent="0.3">
      <c r="A39" s="204" t="s">
        <v>216</v>
      </c>
      <c r="B39" s="287"/>
      <c r="C39" s="286"/>
      <c r="D39" s="283"/>
      <c r="E39" s="276"/>
      <c r="F39" s="276"/>
      <c r="G39" s="276"/>
      <c r="H39" s="276"/>
      <c r="I39" s="276"/>
      <c r="J39" s="276"/>
      <c r="K39" s="275"/>
    </row>
    <row r="40" spans="1:11" x14ac:dyDescent="0.3">
      <c r="A40" s="190" t="s">
        <v>36</v>
      </c>
      <c r="B40" s="285" t="s">
        <v>259</v>
      </c>
      <c r="C40" s="284"/>
      <c r="D40" s="283"/>
      <c r="E40" s="276"/>
      <c r="F40" s="276"/>
      <c r="G40" s="276"/>
      <c r="H40" s="276"/>
      <c r="I40" s="276"/>
      <c r="J40" s="276"/>
      <c r="K40" s="275"/>
    </row>
    <row r="41" spans="1:11" ht="15" thickBot="1" x14ac:dyDescent="0.35">
      <c r="A41" s="3"/>
      <c r="B41" s="187"/>
      <c r="D41" s="187"/>
      <c r="E41" s="3"/>
      <c r="F41" s="187" t="s">
        <v>212</v>
      </c>
      <c r="G41" s="3"/>
      <c r="H41" s="3"/>
      <c r="I41" s="3"/>
      <c r="J41" s="3"/>
    </row>
    <row r="42" spans="1:11" x14ac:dyDescent="0.3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1" x14ac:dyDescent="0.3">
      <c r="A43" s="198" t="s">
        <v>206</v>
      </c>
      <c r="B43" s="3"/>
      <c r="C43" s="3"/>
      <c r="D43" s="3"/>
      <c r="E43" s="3"/>
      <c r="F43" s="197"/>
      <c r="G43" s="3"/>
      <c r="H43" s="3"/>
      <c r="I43" s="3"/>
      <c r="J43" s="3"/>
    </row>
    <row r="44" spans="1:11" x14ac:dyDescent="0.3">
      <c r="A44" s="198" t="s">
        <v>207</v>
      </c>
      <c r="B44" s="3"/>
      <c r="C44" s="3"/>
      <c r="D44" s="3"/>
      <c r="E44" s="3"/>
      <c r="F44" s="197"/>
      <c r="G44" s="3"/>
      <c r="H44" s="3"/>
      <c r="I44" s="3"/>
      <c r="J44" s="3"/>
    </row>
    <row r="45" spans="1:11" ht="15" thickBot="1" x14ac:dyDescent="0.35">
      <c r="A45" s="196" t="s">
        <v>208</v>
      </c>
      <c r="B45" s="195"/>
      <c r="C45" s="195"/>
      <c r="D45" s="195"/>
      <c r="E45" s="195"/>
      <c r="F45" s="194"/>
      <c r="G45" s="3"/>
      <c r="H45" s="3"/>
      <c r="I45" s="3"/>
      <c r="J45" s="3"/>
    </row>
    <row r="46" spans="1:1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 x14ac:dyDescent="0.3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1" x14ac:dyDescent="0.3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 x14ac:dyDescent="0.3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63">
        <v>41009</v>
      </c>
      <c r="C50" s="187"/>
      <c r="D50" s="187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63">
        <v>41120</v>
      </c>
      <c r="C51" s="187"/>
      <c r="D51" s="187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62" t="s">
        <v>339</v>
      </c>
      <c r="C52" s="261" t="s">
        <v>340</v>
      </c>
      <c r="D52" s="261"/>
      <c r="E52" s="3"/>
      <c r="F52" s="3"/>
      <c r="G52" s="3"/>
      <c r="H52" s="3"/>
      <c r="I52" s="3"/>
      <c r="J52" s="3"/>
    </row>
  </sheetData>
  <mergeCells count="4">
    <mergeCell ref="H22:K22"/>
    <mergeCell ref="H29:K29"/>
    <mergeCell ref="H36:K36"/>
    <mergeCell ref="C52:D5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4" zoomScale="85" zoomScaleNormal="85" workbookViewId="0">
      <selection activeCell="I48" sqref="I48"/>
    </sheetView>
  </sheetViews>
  <sheetFormatPr defaultColWidth="8.6640625" defaultRowHeight="14.4" x14ac:dyDescent="0.3"/>
  <cols>
    <col min="1" max="1" width="37.33203125" style="170" bestFit="1" customWidth="1"/>
    <col min="2" max="2" width="39.44140625" style="174" customWidth="1"/>
    <col min="3" max="3" width="11" style="174" bestFit="1" customWidth="1"/>
    <col min="4" max="4" width="11.33203125" style="174" bestFit="1" customWidth="1"/>
    <col min="5" max="5" width="11.33203125" style="170" bestFit="1" customWidth="1"/>
    <col min="6" max="6" width="10.109375" style="170" bestFit="1" customWidth="1"/>
    <col min="7" max="16384" width="8.6640625" style="170"/>
  </cols>
  <sheetData>
    <row r="1" spans="1:10" x14ac:dyDescent="0.3">
      <c r="A1" s="1" t="s">
        <v>147</v>
      </c>
      <c r="C1" s="174" t="s">
        <v>267</v>
      </c>
    </row>
    <row r="2" spans="1:10" ht="15" customHeight="1" x14ac:dyDescent="0.3">
      <c r="A2" s="37" t="s">
        <v>0</v>
      </c>
      <c r="B2" s="70" t="s">
        <v>337</v>
      </c>
      <c r="C2" s="174" t="s">
        <v>266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277">
        <f>B6-C6</f>
        <v>0</v>
      </c>
      <c r="H6" s="49">
        <v>443</v>
      </c>
      <c r="I6" s="48">
        <v>322</v>
      </c>
      <c r="J6" s="54">
        <f>H6-I6</f>
        <v>121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172">
        <v>7344</v>
      </c>
      <c r="I7" s="119">
        <v>4625</v>
      </c>
      <c r="J7" s="52">
        <f>H7-I7</f>
        <v>2719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171" t="s">
        <v>12</v>
      </c>
      <c r="B10" s="76">
        <v>1960</v>
      </c>
    </row>
    <row r="11" spans="1:10" x14ac:dyDescent="0.3">
      <c r="A11" s="171" t="s">
        <v>13</v>
      </c>
      <c r="B11" s="175">
        <v>94612</v>
      </c>
    </row>
    <row r="12" spans="1:10" x14ac:dyDescent="0.3">
      <c r="A12" s="171" t="s">
        <v>14</v>
      </c>
      <c r="B12" s="175">
        <v>3</v>
      </c>
    </row>
    <row r="13" spans="1:10" x14ac:dyDescent="0.3">
      <c r="A13" s="171" t="s">
        <v>178</v>
      </c>
      <c r="B13" s="175">
        <v>1790</v>
      </c>
    </row>
    <row r="14" spans="1:10" x14ac:dyDescent="0.3">
      <c r="A14" s="171" t="s">
        <v>179</v>
      </c>
      <c r="B14" s="175">
        <v>14320</v>
      </c>
    </row>
    <row r="15" spans="1:10" x14ac:dyDescent="0.3">
      <c r="A15" s="171" t="s">
        <v>15</v>
      </c>
      <c r="B15" s="175">
        <v>1</v>
      </c>
      <c r="C15" s="247"/>
      <c r="D15" s="248"/>
      <c r="E15" s="248"/>
      <c r="F15" s="248"/>
      <c r="G15" s="248"/>
      <c r="H15" s="248"/>
      <c r="I15" s="248"/>
      <c r="J15" s="248"/>
    </row>
    <row r="16" spans="1:10" x14ac:dyDescent="0.3">
      <c r="A16" s="171" t="s">
        <v>180</v>
      </c>
      <c r="B16" s="76">
        <v>8</v>
      </c>
    </row>
    <row r="17" spans="1:3" x14ac:dyDescent="0.3">
      <c r="A17" s="171" t="s">
        <v>16</v>
      </c>
      <c r="B17" s="76">
        <v>3</v>
      </c>
    </row>
    <row r="18" spans="1:3" x14ac:dyDescent="0.3">
      <c r="A18" s="171" t="s">
        <v>17</v>
      </c>
      <c r="B18" s="175" t="s">
        <v>136</v>
      </c>
    </row>
    <row r="19" spans="1:3" x14ac:dyDescent="0.3">
      <c r="A19" s="171" t="s">
        <v>18</v>
      </c>
      <c r="B19" s="175" t="s">
        <v>265</v>
      </c>
    </row>
    <row r="20" spans="1:3" x14ac:dyDescent="0.3">
      <c r="A20" s="172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171" t="s">
        <v>25</v>
      </c>
      <c r="B23" s="81">
        <v>0.8</v>
      </c>
      <c r="C23" s="82" t="s">
        <v>138</v>
      </c>
    </row>
    <row r="24" spans="1:3" x14ac:dyDescent="0.3">
      <c r="A24" s="171" t="s">
        <v>26</v>
      </c>
      <c r="B24" s="81" t="s">
        <v>154</v>
      </c>
      <c r="C24" s="82" t="s">
        <v>138</v>
      </c>
    </row>
    <row r="25" spans="1:3" x14ac:dyDescent="0.3">
      <c r="A25" s="171" t="s">
        <v>27</v>
      </c>
      <c r="B25" s="186">
        <v>2</v>
      </c>
      <c r="C25" s="175">
        <v>6</v>
      </c>
    </row>
    <row r="26" spans="1:3" x14ac:dyDescent="0.3">
      <c r="A26" s="171" t="s">
        <v>217</v>
      </c>
      <c r="B26" s="84">
        <v>355</v>
      </c>
      <c r="C26" s="76">
        <v>126</v>
      </c>
    </row>
    <row r="27" spans="1:3" x14ac:dyDescent="0.3">
      <c r="A27" s="172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171" t="s">
        <v>34</v>
      </c>
      <c r="B30" s="186">
        <v>3188</v>
      </c>
      <c r="C30" s="175">
        <v>2575</v>
      </c>
    </row>
    <row r="31" spans="1:3" x14ac:dyDescent="0.3">
      <c r="A31" s="171" t="s">
        <v>173</v>
      </c>
      <c r="B31" s="186" t="s">
        <v>95</v>
      </c>
      <c r="C31" s="175" t="s">
        <v>111</v>
      </c>
    </row>
    <row r="32" spans="1:3" x14ac:dyDescent="0.3">
      <c r="A32" s="171" t="s">
        <v>174</v>
      </c>
      <c r="B32" s="186" t="s">
        <v>154</v>
      </c>
      <c r="C32" s="175" t="s">
        <v>138</v>
      </c>
    </row>
    <row r="33" spans="1:10" x14ac:dyDescent="0.3">
      <c r="A33" s="171" t="s">
        <v>172</v>
      </c>
      <c r="B33" s="186" t="s">
        <v>155</v>
      </c>
      <c r="C33" s="175" t="s">
        <v>32</v>
      </c>
      <c r="D33" s="296"/>
      <c r="E33" s="297"/>
      <c r="F33" s="297"/>
      <c r="G33" s="297"/>
      <c r="H33" s="297"/>
      <c r="I33" s="297"/>
      <c r="J33" s="297"/>
    </row>
    <row r="34" spans="1:10" x14ac:dyDescent="0.3">
      <c r="A34" s="171" t="s">
        <v>177</v>
      </c>
      <c r="B34" s="84">
        <v>1790</v>
      </c>
      <c r="C34" s="175" t="s">
        <v>32</v>
      </c>
    </row>
    <row r="35" spans="1:10" x14ac:dyDescent="0.3">
      <c r="A35" s="171" t="s">
        <v>176</v>
      </c>
      <c r="B35" s="186" t="s">
        <v>95</v>
      </c>
      <c r="C35" s="175" t="s">
        <v>97</v>
      </c>
    </row>
    <row r="36" spans="1:10" x14ac:dyDescent="0.3">
      <c r="A36" s="171" t="s">
        <v>35</v>
      </c>
      <c r="B36" s="186" t="s">
        <v>37</v>
      </c>
      <c r="C36" s="175" t="s">
        <v>32</v>
      </c>
    </row>
    <row r="37" spans="1:10" x14ac:dyDescent="0.3">
      <c r="A37" s="171" t="s">
        <v>175</v>
      </c>
      <c r="B37" s="186" t="s">
        <v>264</v>
      </c>
      <c r="C37" s="175" t="s">
        <v>32</v>
      </c>
    </row>
    <row r="38" spans="1:10" ht="57.6" x14ac:dyDescent="0.3">
      <c r="A38" s="172" t="s">
        <v>36</v>
      </c>
      <c r="B38" s="87" t="s">
        <v>263</v>
      </c>
      <c r="C38" s="78" t="s">
        <v>32</v>
      </c>
    </row>
    <row r="39" spans="1:10" ht="15" thickBot="1" x14ac:dyDescent="0.35">
      <c r="C39" s="174" t="s">
        <v>212</v>
      </c>
      <c r="E39" s="174"/>
    </row>
    <row r="40" spans="1:10" x14ac:dyDescent="0.3">
      <c r="A40" s="135" t="s">
        <v>262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10" x14ac:dyDescent="0.3">
      <c r="A41" s="136" t="s">
        <v>206</v>
      </c>
      <c r="B41" s="169">
        <f>SUM(C41:F41)</f>
        <v>1348</v>
      </c>
      <c r="C41" s="169">
        <v>486</v>
      </c>
      <c r="D41" s="169">
        <v>486</v>
      </c>
      <c r="E41" s="169">
        <v>188</v>
      </c>
      <c r="F41" s="137">
        <v>188</v>
      </c>
    </row>
    <row r="42" spans="1:10" x14ac:dyDescent="0.3">
      <c r="A42" s="136" t="s">
        <v>207</v>
      </c>
      <c r="B42" s="169">
        <f>SUM(C42:F42)</f>
        <v>224</v>
      </c>
      <c r="C42" s="169">
        <v>69</v>
      </c>
      <c r="D42" s="169">
        <v>70</v>
      </c>
      <c r="E42" s="169">
        <v>64</v>
      </c>
      <c r="F42" s="137">
        <v>21</v>
      </c>
    </row>
    <row r="43" spans="1:10" ht="15" thickBot="1" x14ac:dyDescent="0.35">
      <c r="A43" s="138" t="s">
        <v>208</v>
      </c>
      <c r="B43" s="139">
        <f>SUM(C43:F43)</f>
        <v>48</v>
      </c>
      <c r="C43" s="139">
        <v>24</v>
      </c>
      <c r="D43" s="139">
        <v>24</v>
      </c>
      <c r="E43" s="139">
        <v>0</v>
      </c>
      <c r="F43" s="140">
        <v>0</v>
      </c>
    </row>
    <row r="44" spans="1:10" ht="15" thickBot="1" x14ac:dyDescent="0.35">
      <c r="A44" s="169"/>
      <c r="B44" s="169"/>
      <c r="C44" s="169"/>
      <c r="D44" s="169"/>
      <c r="E44" s="169"/>
      <c r="F44" s="169"/>
    </row>
    <row r="45" spans="1:10" x14ac:dyDescent="0.3">
      <c r="A45" s="135" t="s">
        <v>261</v>
      </c>
      <c r="B45" s="142" t="s">
        <v>203</v>
      </c>
      <c r="C45" s="142" t="s">
        <v>136</v>
      </c>
      <c r="D45" s="142" t="s">
        <v>141</v>
      </c>
      <c r="E45" s="142" t="s">
        <v>145</v>
      </c>
      <c r="F45" s="143" t="s">
        <v>137</v>
      </c>
    </row>
    <row r="46" spans="1:10" x14ac:dyDescent="0.3">
      <c r="A46" s="136" t="s">
        <v>206</v>
      </c>
      <c r="B46" s="169">
        <f>SUM(C46:F46)</f>
        <v>464</v>
      </c>
      <c r="C46" s="160">
        <v>120</v>
      </c>
      <c r="D46" s="160">
        <v>120</v>
      </c>
      <c r="E46" s="160">
        <v>112</v>
      </c>
      <c r="F46" s="137">
        <v>112</v>
      </c>
    </row>
    <row r="47" spans="1:10" x14ac:dyDescent="0.3">
      <c r="A47" s="136" t="s">
        <v>207</v>
      </c>
      <c r="B47" s="169">
        <f>SUM(C47:F47)</f>
        <v>0</v>
      </c>
      <c r="C47" s="160">
        <v>0</v>
      </c>
      <c r="D47" s="160">
        <v>0</v>
      </c>
      <c r="E47" s="160">
        <v>0</v>
      </c>
      <c r="F47" s="137">
        <v>0</v>
      </c>
    </row>
    <row r="48" spans="1:10" ht="15" thickBot="1" x14ac:dyDescent="0.35">
      <c r="A48" s="138" t="s">
        <v>208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 x14ac:dyDescent="0.3">
      <c r="A49" s="169"/>
      <c r="B49" s="169"/>
      <c r="C49" s="169"/>
      <c r="D49" s="169"/>
      <c r="E49" s="169"/>
      <c r="F49" s="169"/>
    </row>
    <row r="50" spans="1:6" x14ac:dyDescent="0.3">
      <c r="A50" s="44" t="s">
        <v>41</v>
      </c>
      <c r="B50" s="86"/>
      <c r="C50" s="75"/>
    </row>
    <row r="51" spans="1:6" x14ac:dyDescent="0.3">
      <c r="A51" s="172" t="s">
        <v>32</v>
      </c>
      <c r="B51" s="85"/>
      <c r="C51" s="78"/>
    </row>
    <row r="53" spans="1:6" x14ac:dyDescent="0.3">
      <c r="A53" s="1" t="s">
        <v>42</v>
      </c>
      <c r="B53" s="280" t="s">
        <v>335</v>
      </c>
    </row>
    <row r="54" spans="1:6" x14ac:dyDescent="0.3">
      <c r="A54" s="1" t="s">
        <v>43</v>
      </c>
      <c r="B54" s="281">
        <v>40966</v>
      </c>
    </row>
    <row r="55" spans="1:6" x14ac:dyDescent="0.3">
      <c r="A55" s="1" t="s">
        <v>44</v>
      </c>
      <c r="B55" s="266"/>
    </row>
  </sheetData>
  <mergeCells count="1">
    <mergeCell ref="C15:J15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5" workbookViewId="0">
      <selection activeCell="B51" sqref="B51:B52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2.6640625" style="69" customWidth="1"/>
    <col min="4" max="4" width="8.6640625" style="69"/>
    <col min="5" max="5" width="9.77734375" customWidth="1"/>
  </cols>
  <sheetData>
    <row r="1" spans="1:10" x14ac:dyDescent="0.3">
      <c r="A1" s="10" t="s">
        <v>147</v>
      </c>
    </row>
    <row r="2" spans="1:10" x14ac:dyDescent="0.3">
      <c r="A2" s="37" t="s">
        <v>0</v>
      </c>
      <c r="B2" s="70" t="s">
        <v>56</v>
      </c>
      <c r="C2" s="92"/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4"/>
      <c r="C6" s="124"/>
      <c r="D6" s="73">
        <f>B6-C6</f>
        <v>0</v>
      </c>
      <c r="H6" s="49">
        <v>452</v>
      </c>
      <c r="I6" s="48">
        <v>425</v>
      </c>
      <c r="J6" s="54">
        <f>H6-I6</f>
        <v>27</v>
      </c>
    </row>
    <row r="7" spans="1:10" x14ac:dyDescent="0.3">
      <c r="A7" s="41" t="s">
        <v>9</v>
      </c>
      <c r="B7" s="124"/>
      <c r="C7" s="124"/>
      <c r="D7" s="73">
        <f>B7-C7</f>
        <v>0</v>
      </c>
      <c r="H7" s="47">
        <v>8991</v>
      </c>
      <c r="I7" s="119">
        <v>8799</v>
      </c>
      <c r="J7" s="52">
        <f>H7-I7</f>
        <v>192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62" t="s">
        <v>12</v>
      </c>
      <c r="B10" s="77">
        <v>1968</v>
      </c>
    </row>
    <row r="11" spans="1:10" x14ac:dyDescent="0.3">
      <c r="A11" s="62" t="s">
        <v>13</v>
      </c>
      <c r="B11" s="77">
        <v>92117</v>
      </c>
    </row>
    <row r="12" spans="1:10" x14ac:dyDescent="0.3">
      <c r="A12" s="62" t="s">
        <v>14</v>
      </c>
      <c r="B12" s="77">
        <v>7</v>
      </c>
    </row>
    <row r="13" spans="1:10" x14ac:dyDescent="0.3">
      <c r="A13" s="62" t="s">
        <v>178</v>
      </c>
      <c r="B13" s="77">
        <v>1616</v>
      </c>
    </row>
    <row r="14" spans="1:10" x14ac:dyDescent="0.3">
      <c r="A14" s="62" t="s">
        <v>179</v>
      </c>
      <c r="B14" s="77">
        <v>14544</v>
      </c>
    </row>
    <row r="15" spans="1:10" x14ac:dyDescent="0.3">
      <c r="A15" s="62" t="s">
        <v>15</v>
      </c>
      <c r="B15" s="77">
        <v>1</v>
      </c>
    </row>
    <row r="16" spans="1:10" x14ac:dyDescent="0.3">
      <c r="A16" s="62" t="s">
        <v>180</v>
      </c>
      <c r="B16" s="76">
        <v>9</v>
      </c>
      <c r="E16" s="58"/>
    </row>
    <row r="17" spans="1:5" x14ac:dyDescent="0.3">
      <c r="A17" s="46" t="s">
        <v>16</v>
      </c>
      <c r="B17" s="76">
        <v>4</v>
      </c>
      <c r="E17" s="58"/>
    </row>
    <row r="18" spans="1:5" x14ac:dyDescent="0.3">
      <c r="A18" s="46" t="s">
        <v>17</v>
      </c>
      <c r="B18" s="77" t="s">
        <v>137</v>
      </c>
      <c r="E18" s="58"/>
    </row>
    <row r="19" spans="1:5" x14ac:dyDescent="0.3">
      <c r="A19" s="46" t="s">
        <v>18</v>
      </c>
      <c r="B19" s="77" t="s">
        <v>49</v>
      </c>
      <c r="E19" s="58"/>
    </row>
    <row r="20" spans="1:5" x14ac:dyDescent="0.3">
      <c r="A20" s="47" t="s">
        <v>19</v>
      </c>
      <c r="B20" s="78" t="s">
        <v>185</v>
      </c>
      <c r="E20" s="58"/>
    </row>
    <row r="21" spans="1:5" x14ac:dyDescent="0.3">
      <c r="E21" s="58"/>
    </row>
    <row r="22" spans="1:5" x14ac:dyDescent="0.3">
      <c r="A22" s="44" t="s">
        <v>24</v>
      </c>
      <c r="B22" s="79" t="s">
        <v>29</v>
      </c>
      <c r="C22" s="80" t="s">
        <v>30</v>
      </c>
      <c r="E22" s="58"/>
    </row>
    <row r="23" spans="1:5" x14ac:dyDescent="0.3">
      <c r="A23" s="46" t="s">
        <v>25</v>
      </c>
      <c r="B23" s="83">
        <v>0.8</v>
      </c>
      <c r="C23" s="77">
        <v>0.8</v>
      </c>
      <c r="E23" s="58"/>
    </row>
    <row r="24" spans="1:5" x14ac:dyDescent="0.3">
      <c r="A24" s="46" t="s">
        <v>26</v>
      </c>
      <c r="B24" s="83">
        <v>13</v>
      </c>
      <c r="C24" s="77">
        <v>13</v>
      </c>
      <c r="E24" s="58"/>
    </row>
    <row r="25" spans="1:5" x14ac:dyDescent="0.3">
      <c r="A25" s="46" t="s">
        <v>27</v>
      </c>
      <c r="B25" s="94">
        <v>2</v>
      </c>
      <c r="C25" s="89">
        <v>6</v>
      </c>
      <c r="E25" s="58"/>
    </row>
    <row r="26" spans="1:5" x14ac:dyDescent="0.3">
      <c r="A26" s="46" t="s">
        <v>217</v>
      </c>
      <c r="B26" s="83">
        <v>317</v>
      </c>
      <c r="C26" s="77">
        <v>139</v>
      </c>
      <c r="E26" s="58"/>
    </row>
    <row r="27" spans="1:5" x14ac:dyDescent="0.3">
      <c r="A27" s="47" t="s">
        <v>28</v>
      </c>
      <c r="B27" s="85" t="s">
        <v>198</v>
      </c>
      <c r="C27" s="78" t="s">
        <v>32</v>
      </c>
      <c r="E27" s="58"/>
    </row>
    <row r="28" spans="1:5" x14ac:dyDescent="0.3">
      <c r="A28" s="58"/>
      <c r="B28" s="92"/>
      <c r="C28" s="92"/>
      <c r="D28" s="92"/>
      <c r="E28" s="58"/>
    </row>
    <row r="29" spans="1:5" x14ac:dyDescent="0.3">
      <c r="A29" s="63" t="s">
        <v>33</v>
      </c>
      <c r="B29" s="95" t="s">
        <v>29</v>
      </c>
      <c r="C29" s="96" t="s">
        <v>30</v>
      </c>
      <c r="D29" s="92"/>
      <c r="E29" s="58"/>
    </row>
    <row r="30" spans="1:5" x14ac:dyDescent="0.3">
      <c r="A30" s="64" t="s">
        <v>34</v>
      </c>
      <c r="B30" s="94">
        <v>2650</v>
      </c>
      <c r="C30" s="89">
        <v>1854</v>
      </c>
      <c r="D30" s="92"/>
      <c r="E30" s="58"/>
    </row>
    <row r="31" spans="1:5" x14ac:dyDescent="0.3">
      <c r="A31" s="64" t="s">
        <v>173</v>
      </c>
      <c r="B31" s="94">
        <v>0</v>
      </c>
      <c r="C31" s="89">
        <v>19</v>
      </c>
      <c r="D31" s="92"/>
      <c r="E31" s="58"/>
    </row>
    <row r="32" spans="1:5" x14ac:dyDescent="0.3">
      <c r="A32" s="64" t="s">
        <v>174</v>
      </c>
      <c r="B32" s="94" t="s">
        <v>138</v>
      </c>
      <c r="C32" s="89" t="s">
        <v>138</v>
      </c>
      <c r="D32" s="92"/>
      <c r="E32" s="58"/>
    </row>
    <row r="33" spans="1:6" x14ac:dyDescent="0.3">
      <c r="A33" s="64" t="s">
        <v>172</v>
      </c>
      <c r="B33" s="94" t="s">
        <v>165</v>
      </c>
      <c r="C33" s="89"/>
      <c r="D33" s="92"/>
      <c r="E33" s="58"/>
    </row>
    <row r="34" spans="1:6" x14ac:dyDescent="0.3">
      <c r="A34" s="64" t="s">
        <v>177</v>
      </c>
      <c r="B34" s="94" t="s">
        <v>242</v>
      </c>
      <c r="C34" s="89"/>
      <c r="D34" s="92"/>
      <c r="E34" s="58"/>
    </row>
    <row r="35" spans="1:6" ht="28.95" customHeight="1" x14ac:dyDescent="0.3">
      <c r="A35" s="64" t="s">
        <v>176</v>
      </c>
      <c r="B35" s="131" t="s">
        <v>186</v>
      </c>
      <c r="C35" s="148" t="s">
        <v>241</v>
      </c>
      <c r="D35" s="92"/>
      <c r="E35" s="111"/>
    </row>
    <row r="36" spans="1:6" x14ac:dyDescent="0.3">
      <c r="A36" s="64" t="s">
        <v>35</v>
      </c>
      <c r="B36" s="94" t="s">
        <v>37</v>
      </c>
      <c r="C36" s="89"/>
      <c r="D36" s="92"/>
      <c r="E36" s="58"/>
    </row>
    <row r="37" spans="1:6" x14ac:dyDescent="0.3">
      <c r="A37" s="64" t="s">
        <v>175</v>
      </c>
      <c r="B37" s="94" t="s">
        <v>139</v>
      </c>
      <c r="C37" s="89"/>
      <c r="D37" s="92"/>
      <c r="E37" s="58"/>
    </row>
    <row r="38" spans="1:6" s="154" customFormat="1" x14ac:dyDescent="0.3">
      <c r="A38" s="166" t="s">
        <v>215</v>
      </c>
      <c r="B38" s="167">
        <v>158</v>
      </c>
      <c r="C38" s="165"/>
      <c r="D38" s="157"/>
      <c r="E38" s="155"/>
    </row>
    <row r="39" spans="1:6" s="154" customFormat="1" x14ac:dyDescent="0.3">
      <c r="A39" s="185" t="s">
        <v>216</v>
      </c>
      <c r="B39" s="184">
        <v>0</v>
      </c>
      <c r="C39" s="183">
        <v>13</v>
      </c>
      <c r="D39" s="157"/>
      <c r="E39" s="155"/>
    </row>
    <row r="40" spans="1:6" s="170" customFormat="1" x14ac:dyDescent="0.3">
      <c r="A40" s="160" t="s">
        <v>227</v>
      </c>
      <c r="B40" s="180" t="s">
        <v>233</v>
      </c>
      <c r="C40" s="177"/>
      <c r="D40" s="179"/>
      <c r="E40" s="173"/>
    </row>
    <row r="41" spans="1:6" s="170" customFormat="1" x14ac:dyDescent="0.3">
      <c r="A41" s="159" t="s">
        <v>234</v>
      </c>
      <c r="B41" s="181" t="s">
        <v>235</v>
      </c>
      <c r="C41" s="182"/>
      <c r="D41" s="179"/>
      <c r="E41" s="173"/>
    </row>
    <row r="42" spans="1:6" ht="15" thickBot="1" x14ac:dyDescent="0.35">
      <c r="A42" s="58"/>
      <c r="B42" s="92"/>
      <c r="C42" s="153" t="s">
        <v>212</v>
      </c>
      <c r="D42" s="92"/>
      <c r="E42" s="58"/>
    </row>
    <row r="43" spans="1:6" x14ac:dyDescent="0.3">
      <c r="A43" s="135" t="s">
        <v>202</v>
      </c>
      <c r="B43" s="142" t="s">
        <v>203</v>
      </c>
      <c r="C43" s="142" t="s">
        <v>137</v>
      </c>
      <c r="D43" s="142" t="s">
        <v>141</v>
      </c>
      <c r="E43" s="142" t="s">
        <v>145</v>
      </c>
      <c r="F43" s="143" t="s">
        <v>136</v>
      </c>
    </row>
    <row r="44" spans="1:6" x14ac:dyDescent="0.3">
      <c r="A44" s="136" t="s">
        <v>206</v>
      </c>
      <c r="B44" s="134">
        <v>1376</v>
      </c>
      <c r="C44" s="134">
        <v>384</v>
      </c>
      <c r="D44" s="134">
        <v>304</v>
      </c>
      <c r="E44" s="134">
        <v>384</v>
      </c>
      <c r="F44" s="137">
        <v>304</v>
      </c>
    </row>
    <row r="45" spans="1:6" x14ac:dyDescent="0.3">
      <c r="A45" s="136" t="s">
        <v>207</v>
      </c>
      <c r="B45" s="134">
        <v>238</v>
      </c>
      <c r="C45" s="134">
        <v>32</v>
      </c>
      <c r="D45" s="134">
        <v>34</v>
      </c>
      <c r="E45" s="134">
        <v>132</v>
      </c>
      <c r="F45" s="137">
        <v>40</v>
      </c>
    </row>
    <row r="46" spans="1:6" ht="15" thickBot="1" x14ac:dyDescent="0.35">
      <c r="A46" s="138" t="s">
        <v>208</v>
      </c>
      <c r="B46" s="139">
        <v>21</v>
      </c>
      <c r="C46" s="139">
        <v>21</v>
      </c>
      <c r="D46" s="139"/>
      <c r="E46" s="139"/>
      <c r="F46" s="140"/>
    </row>
    <row r="47" spans="1:6" x14ac:dyDescent="0.3">
      <c r="A47" s="134"/>
      <c r="B47" s="134"/>
      <c r="C47" s="134"/>
      <c r="D47" s="134"/>
      <c r="E47" s="134"/>
      <c r="F47" s="134"/>
    </row>
    <row r="48" spans="1:6" x14ac:dyDescent="0.3">
      <c r="A48" s="44" t="s">
        <v>41</v>
      </c>
      <c r="B48" s="86"/>
      <c r="C48" s="75"/>
      <c r="E48" s="58"/>
    </row>
    <row r="49" spans="1:5" x14ac:dyDescent="0.3">
      <c r="A49" s="47"/>
      <c r="B49" s="85"/>
      <c r="C49" s="78"/>
      <c r="E49" s="58"/>
    </row>
    <row r="50" spans="1:5" x14ac:dyDescent="0.3">
      <c r="E50" s="58"/>
    </row>
    <row r="51" spans="1:5" x14ac:dyDescent="0.3">
      <c r="A51" s="1" t="s">
        <v>42</v>
      </c>
      <c r="B51" s="267">
        <v>41025</v>
      </c>
      <c r="E51" s="58"/>
    </row>
    <row r="52" spans="1:5" x14ac:dyDescent="0.3">
      <c r="A52" s="1" t="s">
        <v>43</v>
      </c>
      <c r="B52" s="267">
        <v>41025</v>
      </c>
      <c r="E52" s="58"/>
    </row>
    <row r="53" spans="1:5" x14ac:dyDescent="0.3">
      <c r="A53" s="1" t="s">
        <v>44</v>
      </c>
      <c r="B53" t="s">
        <v>150</v>
      </c>
      <c r="E53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G49" sqref="G49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47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635</v>
      </c>
      <c r="I6" s="48">
        <v>342</v>
      </c>
      <c r="J6" s="54">
        <f>H6-I6</f>
        <v>293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6">
        <v>1956</v>
      </c>
    </row>
    <row r="11" spans="1:10" x14ac:dyDescent="0.3">
      <c r="A11" s="46" t="s">
        <v>13</v>
      </c>
      <c r="B11" s="77">
        <v>94526</v>
      </c>
    </row>
    <row r="12" spans="1:10" x14ac:dyDescent="0.3">
      <c r="A12" s="46" t="s">
        <v>14</v>
      </c>
      <c r="B12" s="77">
        <v>12</v>
      </c>
    </row>
    <row r="13" spans="1:10" x14ac:dyDescent="0.3">
      <c r="A13" s="46" t="s">
        <v>178</v>
      </c>
      <c r="B13" s="77">
        <v>1612</v>
      </c>
    </row>
    <row r="14" spans="1:10" x14ac:dyDescent="0.3">
      <c r="A14" s="46" t="s">
        <v>179</v>
      </c>
      <c r="B14" s="77">
        <v>12896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3" x14ac:dyDescent="0.3">
      <c r="A17" s="46" t="s">
        <v>16</v>
      </c>
      <c r="B17" s="77">
        <v>4</v>
      </c>
    </row>
    <row r="18" spans="1:3" x14ac:dyDescent="0.3">
      <c r="A18" s="46" t="s">
        <v>17</v>
      </c>
      <c r="B18" s="77" t="s">
        <v>145</v>
      </c>
    </row>
    <row r="19" spans="1:3" x14ac:dyDescent="0.3">
      <c r="A19" s="46" t="s">
        <v>18</v>
      </c>
      <c r="B19" s="77" t="s">
        <v>49</v>
      </c>
    </row>
    <row r="20" spans="1:3" x14ac:dyDescent="0.3">
      <c r="A20" s="47" t="s">
        <v>19</v>
      </c>
      <c r="B20" s="78" t="s">
        <v>184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0.8</v>
      </c>
      <c r="C23" s="77">
        <v>0.95</v>
      </c>
    </row>
    <row r="24" spans="1:3" x14ac:dyDescent="0.3">
      <c r="A24" s="46" t="s">
        <v>26</v>
      </c>
      <c r="B24" s="83">
        <v>13</v>
      </c>
      <c r="C24" s="76" t="s">
        <v>138</v>
      </c>
    </row>
    <row r="25" spans="1:3" x14ac:dyDescent="0.3">
      <c r="A25" s="46" t="s">
        <v>27</v>
      </c>
      <c r="B25" s="83">
        <v>1</v>
      </c>
      <c r="C25" s="76">
        <v>10</v>
      </c>
    </row>
    <row r="26" spans="1:3" x14ac:dyDescent="0.3">
      <c r="A26" s="46" t="s">
        <v>217</v>
      </c>
      <c r="B26" s="83">
        <v>328</v>
      </c>
      <c r="C26" s="76">
        <v>18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83">
        <v>4070</v>
      </c>
      <c r="C30" s="76">
        <v>2555</v>
      </c>
    </row>
    <row r="31" spans="1:3" x14ac:dyDescent="0.3">
      <c r="A31" s="46" t="s">
        <v>173</v>
      </c>
      <c r="B31" s="83" t="s">
        <v>95</v>
      </c>
      <c r="C31" s="77" t="s">
        <v>32</v>
      </c>
    </row>
    <row r="32" spans="1:3" x14ac:dyDescent="0.3">
      <c r="A32" s="46" t="s">
        <v>174</v>
      </c>
      <c r="B32" s="83" t="s">
        <v>154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83">
        <v>1617</v>
      </c>
      <c r="C34" s="77" t="s">
        <v>32</v>
      </c>
    </row>
    <row r="35" spans="1:6" x14ac:dyDescent="0.3">
      <c r="A35" s="46" t="s">
        <v>176</v>
      </c>
      <c r="B35" s="83" t="s">
        <v>158</v>
      </c>
      <c r="C35" s="77" t="s">
        <v>97</v>
      </c>
    </row>
    <row r="36" spans="1:6" x14ac:dyDescent="0.3">
      <c r="A36" s="46" t="s">
        <v>35</v>
      </c>
      <c r="B36" s="83" t="s">
        <v>159</v>
      </c>
      <c r="C36" s="77" t="s">
        <v>32</v>
      </c>
    </row>
    <row r="37" spans="1:6" x14ac:dyDescent="0.3">
      <c r="A37" s="46" t="s">
        <v>175</v>
      </c>
      <c r="B37" s="83" t="s">
        <v>160</v>
      </c>
      <c r="C37" s="77" t="s">
        <v>32</v>
      </c>
    </row>
    <row r="38" spans="1:6" x14ac:dyDescent="0.3">
      <c r="A38" s="47" t="s">
        <v>36</v>
      </c>
      <c r="B38" s="85" t="s">
        <v>39</v>
      </c>
      <c r="C38" s="78" t="s">
        <v>32</v>
      </c>
    </row>
    <row r="39" spans="1:6" s="133" customFormat="1" ht="15" thickBot="1" x14ac:dyDescent="0.35">
      <c r="A39" s="134"/>
      <c r="B39" s="141"/>
      <c r="D39" s="144"/>
      <c r="E39" s="153" t="s">
        <v>212</v>
      </c>
    </row>
    <row r="40" spans="1:6" s="133" customFormat="1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 x14ac:dyDescent="0.3">
      <c r="A41" s="136" t="s">
        <v>206</v>
      </c>
      <c r="B41" s="134">
        <f>SUM(C41:F41)</f>
        <v>1568</v>
      </c>
      <c r="C41" s="134">
        <v>208</v>
      </c>
      <c r="D41" s="134">
        <v>368</v>
      </c>
      <c r="E41" s="134">
        <v>496</v>
      </c>
      <c r="F41" s="137">
        <v>496</v>
      </c>
    </row>
    <row r="42" spans="1:6" s="133" customFormat="1" x14ac:dyDescent="0.3">
      <c r="A42" s="136" t="s">
        <v>207</v>
      </c>
      <c r="B42" s="134">
        <f>SUM(C42:F42)</f>
        <v>241.40000000000003</v>
      </c>
      <c r="C42" s="134">
        <v>53.3</v>
      </c>
      <c r="D42" s="134">
        <v>26.6</v>
      </c>
      <c r="E42" s="134">
        <v>97.7</v>
      </c>
      <c r="F42" s="137">
        <v>63.8</v>
      </c>
    </row>
    <row r="43" spans="1:6" s="133" customFormat="1" ht="15" thickBot="1" x14ac:dyDescent="0.35">
      <c r="A43" s="138" t="s">
        <v>208</v>
      </c>
      <c r="B43" s="139">
        <f>SUM(C43:F43)</f>
        <v>36.6</v>
      </c>
      <c r="C43" s="139">
        <v>16.600000000000001</v>
      </c>
      <c r="D43" s="139">
        <v>0</v>
      </c>
      <c r="E43" s="139">
        <v>20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265" t="s">
        <v>52</v>
      </c>
    </row>
    <row r="49" spans="1:2" x14ac:dyDescent="0.3">
      <c r="A49" s="1" t="s">
        <v>43</v>
      </c>
      <c r="B49" s="265" t="s">
        <v>53</v>
      </c>
    </row>
    <row r="50" spans="1:2" x14ac:dyDescent="0.3">
      <c r="A50" s="1" t="s">
        <v>44</v>
      </c>
      <c r="B50" t="s">
        <v>189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G19" sqref="G19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21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851</v>
      </c>
      <c r="I6" s="48">
        <v>629</v>
      </c>
      <c r="J6" s="54">
        <f>H6-I6</f>
        <v>222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47">
        <v>8860</v>
      </c>
      <c r="I7" s="119">
        <v>8588</v>
      </c>
      <c r="J7" s="52">
        <f>H7-I7</f>
        <v>272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54</v>
      </c>
    </row>
    <row r="11" spans="1:10" x14ac:dyDescent="0.3">
      <c r="A11" s="46" t="s">
        <v>13</v>
      </c>
      <c r="B11" s="77">
        <v>94556</v>
      </c>
    </row>
    <row r="12" spans="1:10" x14ac:dyDescent="0.3">
      <c r="A12" s="46" t="s">
        <v>14</v>
      </c>
      <c r="B12" s="77">
        <v>12</v>
      </c>
    </row>
    <row r="13" spans="1:10" x14ac:dyDescent="0.3">
      <c r="A13" s="46" t="s">
        <v>178</v>
      </c>
      <c r="B13" s="77">
        <v>1964</v>
      </c>
    </row>
    <row r="14" spans="1:10" x14ac:dyDescent="0.3">
      <c r="A14" s="46" t="s">
        <v>179</v>
      </c>
      <c r="B14" s="147">
        <v>17676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9</v>
      </c>
    </row>
    <row r="17" spans="1:3" x14ac:dyDescent="0.3">
      <c r="A17" s="46" t="s">
        <v>16</v>
      </c>
      <c r="B17" s="77">
        <v>4</v>
      </c>
    </row>
    <row r="18" spans="1:3" x14ac:dyDescent="0.3">
      <c r="A18" s="46" t="s">
        <v>17</v>
      </c>
      <c r="B18" s="77" t="s">
        <v>145</v>
      </c>
    </row>
    <row r="19" spans="1:3" x14ac:dyDescent="0.3">
      <c r="A19" s="46" t="s">
        <v>18</v>
      </c>
      <c r="B19" s="77" t="s">
        <v>49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0.8</v>
      </c>
      <c r="C23" s="77" t="s">
        <v>138</v>
      </c>
    </row>
    <row r="24" spans="1:3" x14ac:dyDescent="0.3">
      <c r="A24" s="46" t="s">
        <v>26</v>
      </c>
      <c r="B24" s="83">
        <v>13</v>
      </c>
      <c r="C24" s="77" t="s">
        <v>138</v>
      </c>
    </row>
    <row r="25" spans="1:3" x14ac:dyDescent="0.3">
      <c r="A25" s="46" t="s">
        <v>27</v>
      </c>
      <c r="B25" s="83">
        <v>5</v>
      </c>
      <c r="C25" s="77">
        <v>20</v>
      </c>
    </row>
    <row r="26" spans="1:3" x14ac:dyDescent="0.3">
      <c r="A26" s="46" t="s">
        <v>217</v>
      </c>
      <c r="B26" s="83">
        <v>254</v>
      </c>
      <c r="C26" s="77">
        <v>132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83">
        <v>3855</v>
      </c>
      <c r="C30" s="77" t="s">
        <v>57</v>
      </c>
    </row>
    <row r="31" spans="1:3" x14ac:dyDescent="0.3">
      <c r="A31" s="46" t="s">
        <v>173</v>
      </c>
      <c r="B31" s="83" t="s">
        <v>95</v>
      </c>
      <c r="C31" s="77" t="s">
        <v>32</v>
      </c>
    </row>
    <row r="32" spans="1:3" x14ac:dyDescent="0.3">
      <c r="A32" s="46" t="s">
        <v>174</v>
      </c>
      <c r="B32" s="83" t="s">
        <v>154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83">
        <v>1964</v>
      </c>
      <c r="C34" s="77" t="s">
        <v>138</v>
      </c>
    </row>
    <row r="35" spans="1:6" x14ac:dyDescent="0.3">
      <c r="A35" s="46" t="s">
        <v>176</v>
      </c>
      <c r="B35" s="83">
        <v>5</v>
      </c>
      <c r="C35" s="77">
        <v>38</v>
      </c>
    </row>
    <row r="36" spans="1:6" x14ac:dyDescent="0.3">
      <c r="A36" s="46" t="s">
        <v>35</v>
      </c>
      <c r="B36" s="83" t="s">
        <v>37</v>
      </c>
      <c r="C36" s="77" t="s">
        <v>138</v>
      </c>
    </row>
    <row r="37" spans="1:6" x14ac:dyDescent="0.3">
      <c r="A37" s="46" t="s">
        <v>175</v>
      </c>
      <c r="B37" s="83" t="s">
        <v>161</v>
      </c>
      <c r="C37" s="77" t="s">
        <v>138</v>
      </c>
    </row>
    <row r="38" spans="1:6" ht="28.8" x14ac:dyDescent="0.3">
      <c r="A38" s="47" t="s">
        <v>36</v>
      </c>
      <c r="B38" s="87" t="s">
        <v>237</v>
      </c>
      <c r="C38" s="78" t="s">
        <v>32</v>
      </c>
    </row>
    <row r="39" spans="1:6" s="133" customFormat="1" ht="15" thickBot="1" x14ac:dyDescent="0.35">
      <c r="A39" s="134"/>
      <c r="B39" s="145"/>
      <c r="C39" s="153"/>
      <c r="D39" s="144"/>
      <c r="E39" s="174" t="s">
        <v>212</v>
      </c>
    </row>
    <row r="40" spans="1:6" s="133" customFormat="1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 x14ac:dyDescent="0.3">
      <c r="A41" s="136" t="s">
        <v>206</v>
      </c>
      <c r="B41" s="134">
        <f>SUM(C41:F41)</f>
        <v>1796</v>
      </c>
      <c r="C41" s="134">
        <v>264</v>
      </c>
      <c r="D41" s="134">
        <v>300</v>
      </c>
      <c r="E41" s="134">
        <v>588</v>
      </c>
      <c r="F41" s="137">
        <v>644</v>
      </c>
    </row>
    <row r="42" spans="1:6" s="133" customFormat="1" x14ac:dyDescent="0.3">
      <c r="A42" s="136" t="s">
        <v>207</v>
      </c>
      <c r="B42" s="134">
        <f>SUM(C42:F42)</f>
        <v>364</v>
      </c>
      <c r="C42" s="134">
        <v>0</v>
      </c>
      <c r="D42" s="134">
        <v>16</v>
      </c>
      <c r="E42" s="134">
        <v>108</v>
      </c>
      <c r="F42" s="137">
        <v>240</v>
      </c>
    </row>
    <row r="43" spans="1:6" s="133" customFormat="1" ht="15" thickBot="1" x14ac:dyDescent="0.35">
      <c r="A43" s="138" t="s">
        <v>208</v>
      </c>
      <c r="B43" s="139">
        <f>SUM(C43:F43)</f>
        <v>39</v>
      </c>
      <c r="C43" s="139">
        <v>0</v>
      </c>
      <c r="D43" s="139">
        <v>0</v>
      </c>
      <c r="E43" s="139">
        <v>39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88">
        <v>40817</v>
      </c>
    </row>
    <row r="49" spans="1:2" x14ac:dyDescent="0.3">
      <c r="A49" s="1" t="s">
        <v>43</v>
      </c>
      <c r="B49" s="88">
        <v>40868</v>
      </c>
    </row>
    <row r="50" spans="1:2" x14ac:dyDescent="0.3">
      <c r="A50" s="1" t="s">
        <v>44</v>
      </c>
      <c r="B50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F18" sqref="F18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 customWidth="1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58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120">
        <v>693</v>
      </c>
      <c r="I6" s="40">
        <v>480</v>
      </c>
      <c r="J6" s="54">
        <f>H6-I6</f>
        <v>213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55">
        <v>0</v>
      </c>
      <c r="I7" s="55">
        <v>0</v>
      </c>
      <c r="J7" s="56">
        <f>H7-I7</f>
        <v>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59</v>
      </c>
    </row>
    <row r="11" spans="1:10" x14ac:dyDescent="0.3">
      <c r="A11" s="46" t="s">
        <v>13</v>
      </c>
      <c r="B11" s="77">
        <v>94619</v>
      </c>
    </row>
    <row r="12" spans="1:10" x14ac:dyDescent="0.3">
      <c r="A12" s="46" t="s">
        <v>14</v>
      </c>
      <c r="B12" s="77">
        <v>3</v>
      </c>
    </row>
    <row r="13" spans="1:10" x14ac:dyDescent="0.3">
      <c r="A13" s="46" t="s">
        <v>178</v>
      </c>
      <c r="B13" s="77">
        <v>1845</v>
      </c>
    </row>
    <row r="14" spans="1:10" x14ac:dyDescent="0.3">
      <c r="A14" s="46" t="s">
        <v>179</v>
      </c>
      <c r="B14" s="77">
        <v>14760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4" x14ac:dyDescent="0.3">
      <c r="A17" s="46" t="s">
        <v>16</v>
      </c>
      <c r="B17" s="77">
        <v>4</v>
      </c>
    </row>
    <row r="18" spans="1:4" x14ac:dyDescent="0.3">
      <c r="A18" s="46" t="s">
        <v>17</v>
      </c>
      <c r="B18" s="77" t="s">
        <v>145</v>
      </c>
    </row>
    <row r="19" spans="1:4" x14ac:dyDescent="0.3">
      <c r="A19" s="46" t="s">
        <v>18</v>
      </c>
      <c r="B19" s="77" t="s">
        <v>49</v>
      </c>
    </row>
    <row r="20" spans="1:4" x14ac:dyDescent="0.3">
      <c r="A20" s="47" t="s">
        <v>19</v>
      </c>
      <c r="B20" s="78" t="s">
        <v>142</v>
      </c>
    </row>
    <row r="22" spans="1:4" x14ac:dyDescent="0.3">
      <c r="A22" s="44" t="s">
        <v>24</v>
      </c>
      <c r="B22" s="79" t="s">
        <v>29</v>
      </c>
      <c r="C22" s="80" t="s">
        <v>30</v>
      </c>
    </row>
    <row r="23" spans="1:4" x14ac:dyDescent="0.3">
      <c r="A23" s="46" t="s">
        <v>25</v>
      </c>
      <c r="B23" s="83" t="s">
        <v>60</v>
      </c>
      <c r="C23" s="77">
        <v>0.95</v>
      </c>
    </row>
    <row r="24" spans="1:4" x14ac:dyDescent="0.3">
      <c r="A24" s="46" t="s">
        <v>26</v>
      </c>
      <c r="B24" s="83" t="s">
        <v>154</v>
      </c>
      <c r="C24" s="77" t="s">
        <v>138</v>
      </c>
    </row>
    <row r="25" spans="1:4" x14ac:dyDescent="0.3">
      <c r="A25" s="46" t="s">
        <v>27</v>
      </c>
      <c r="B25" s="83">
        <v>2.1</v>
      </c>
      <c r="C25" s="77" t="s">
        <v>20</v>
      </c>
    </row>
    <row r="26" spans="1:4" x14ac:dyDescent="0.3">
      <c r="A26" s="46" t="s">
        <v>217</v>
      </c>
      <c r="B26" s="83" t="s">
        <v>163</v>
      </c>
      <c r="C26" s="77" t="s">
        <v>61</v>
      </c>
      <c r="D26" s="122" t="s">
        <v>162</v>
      </c>
    </row>
    <row r="27" spans="1:4" x14ac:dyDescent="0.3">
      <c r="A27" s="47" t="s">
        <v>28</v>
      </c>
      <c r="B27" s="85" t="s">
        <v>199</v>
      </c>
      <c r="C27" s="85" t="s">
        <v>187</v>
      </c>
    </row>
    <row r="29" spans="1:4" x14ac:dyDescent="0.3">
      <c r="A29" s="44" t="s">
        <v>33</v>
      </c>
      <c r="B29" s="79" t="s">
        <v>29</v>
      </c>
      <c r="C29" s="80" t="s">
        <v>30</v>
      </c>
    </row>
    <row r="30" spans="1:4" x14ac:dyDescent="0.3">
      <c r="A30" s="46" t="s">
        <v>34</v>
      </c>
      <c r="B30" s="83">
        <v>2150</v>
      </c>
      <c r="C30" s="89">
        <v>1555</v>
      </c>
    </row>
    <row r="31" spans="1:4" x14ac:dyDescent="0.3">
      <c r="A31" s="46" t="s">
        <v>173</v>
      </c>
      <c r="B31" s="83">
        <v>0</v>
      </c>
      <c r="C31" s="77">
        <v>19</v>
      </c>
    </row>
    <row r="32" spans="1:4" x14ac:dyDescent="0.3">
      <c r="A32" s="46" t="s">
        <v>174</v>
      </c>
      <c r="B32" s="83" t="s">
        <v>32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83">
        <v>1845</v>
      </c>
      <c r="C34" s="77" t="s">
        <v>32</v>
      </c>
    </row>
    <row r="35" spans="1:6" x14ac:dyDescent="0.3">
      <c r="A35" s="46" t="s">
        <v>176</v>
      </c>
      <c r="B35" s="83">
        <v>11</v>
      </c>
      <c r="C35" s="77">
        <v>44</v>
      </c>
    </row>
    <row r="36" spans="1:6" x14ac:dyDescent="0.3">
      <c r="A36" s="46" t="s">
        <v>35</v>
      </c>
      <c r="B36" s="83" t="s">
        <v>37</v>
      </c>
      <c r="C36" s="77" t="s">
        <v>32</v>
      </c>
    </row>
    <row r="37" spans="1:6" x14ac:dyDescent="0.3">
      <c r="A37" s="46" t="s">
        <v>175</v>
      </c>
      <c r="B37" s="83" t="s">
        <v>135</v>
      </c>
      <c r="C37" s="77" t="s">
        <v>32</v>
      </c>
    </row>
    <row r="38" spans="1:6" ht="43.2" x14ac:dyDescent="0.3">
      <c r="A38" s="47" t="s">
        <v>36</v>
      </c>
      <c r="B38" s="87" t="s">
        <v>164</v>
      </c>
      <c r="C38" s="78" t="s">
        <v>32</v>
      </c>
    </row>
    <row r="39" spans="1:6" s="133" customFormat="1" ht="15" thickBot="1" x14ac:dyDescent="0.35">
      <c r="A39" s="134"/>
      <c r="B39" s="145"/>
      <c r="D39" s="144"/>
      <c r="E39" s="153" t="s">
        <v>212</v>
      </c>
    </row>
    <row r="40" spans="1:6" s="133" customFormat="1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 x14ac:dyDescent="0.3">
      <c r="A41" s="136" t="s">
        <v>206</v>
      </c>
      <c r="B41" s="134">
        <f>SUM(C41:F41)</f>
        <v>1466</v>
      </c>
      <c r="C41" s="134">
        <v>292</v>
      </c>
      <c r="D41" s="134">
        <v>292</v>
      </c>
      <c r="E41" s="134">
        <v>441</v>
      </c>
      <c r="F41" s="137">
        <v>441</v>
      </c>
    </row>
    <row r="42" spans="1:6" s="133" customFormat="1" x14ac:dyDescent="0.3">
      <c r="A42" s="136" t="s">
        <v>207</v>
      </c>
      <c r="B42" s="134">
        <f>SUM(C42:F42)</f>
        <v>326</v>
      </c>
      <c r="C42" s="134">
        <v>56</v>
      </c>
      <c r="D42" s="134">
        <v>68</v>
      </c>
      <c r="E42" s="134">
        <v>99</v>
      </c>
      <c r="F42" s="137">
        <v>103</v>
      </c>
    </row>
    <row r="43" spans="1:6" s="133" customFormat="1" ht="15" thickBot="1" x14ac:dyDescent="0.35">
      <c r="A43" s="138" t="s">
        <v>208</v>
      </c>
      <c r="B43" s="139">
        <f>SUM(C43:F43)</f>
        <v>67</v>
      </c>
      <c r="C43" s="139">
        <v>0</v>
      </c>
      <c r="D43" s="139">
        <v>21</v>
      </c>
      <c r="E43" s="139">
        <v>46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69" t="s">
        <v>62</v>
      </c>
    </row>
    <row r="49" spans="1:2" x14ac:dyDescent="0.3">
      <c r="A49" s="1" t="s">
        <v>43</v>
      </c>
      <c r="B49" s="69" t="s">
        <v>63</v>
      </c>
    </row>
    <row r="50" spans="1:2" x14ac:dyDescent="0.3">
      <c r="A50" s="1" t="s">
        <v>44</v>
      </c>
      <c r="B50" t="s">
        <v>190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37" workbookViewId="0">
      <selection activeCell="B48" sqref="B48:B49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55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480</v>
      </c>
      <c r="I6" s="48">
        <v>422</v>
      </c>
      <c r="J6" s="54">
        <f>H6-I6</f>
        <v>58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64</v>
      </c>
    </row>
    <row r="11" spans="1:10" x14ac:dyDescent="0.3">
      <c r="A11" s="46" t="s">
        <v>13</v>
      </c>
      <c r="B11" s="77">
        <v>94087</v>
      </c>
    </row>
    <row r="12" spans="1:10" x14ac:dyDescent="0.3">
      <c r="A12" s="46" t="s">
        <v>14</v>
      </c>
      <c r="B12" s="77">
        <v>4</v>
      </c>
    </row>
    <row r="13" spans="1:10" x14ac:dyDescent="0.3">
      <c r="A13" s="46" t="s">
        <v>178</v>
      </c>
      <c r="B13" s="77">
        <v>1785</v>
      </c>
    </row>
    <row r="14" spans="1:10" x14ac:dyDescent="0.3">
      <c r="A14" s="46" t="s">
        <v>179</v>
      </c>
      <c r="B14" s="77">
        <v>14280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3" x14ac:dyDescent="0.3">
      <c r="A17" s="46" t="s">
        <v>16</v>
      </c>
      <c r="B17" s="77">
        <v>3</v>
      </c>
    </row>
    <row r="18" spans="1:3" x14ac:dyDescent="0.3">
      <c r="A18" s="46" t="s">
        <v>17</v>
      </c>
      <c r="B18" s="77" t="s">
        <v>136</v>
      </c>
    </row>
    <row r="19" spans="1:3" x14ac:dyDescent="0.3">
      <c r="A19" s="46" t="s">
        <v>18</v>
      </c>
      <c r="B19" s="77" t="s">
        <v>49</v>
      </c>
    </row>
    <row r="20" spans="1:3" x14ac:dyDescent="0.3">
      <c r="A20" s="47" t="s">
        <v>19</v>
      </c>
      <c r="B20" s="78" t="s">
        <v>142</v>
      </c>
    </row>
    <row r="22" spans="1:3" x14ac:dyDescent="0.3">
      <c r="A22" s="44" t="s">
        <v>24</v>
      </c>
      <c r="B22" s="79" t="s">
        <v>29</v>
      </c>
      <c r="C22" s="80" t="s">
        <v>30</v>
      </c>
    </row>
    <row r="23" spans="1:3" x14ac:dyDescent="0.3">
      <c r="A23" s="46" t="s">
        <v>25</v>
      </c>
      <c r="B23" s="83">
        <v>0.78</v>
      </c>
      <c r="C23" s="77">
        <v>0.95</v>
      </c>
    </row>
    <row r="24" spans="1:3" x14ac:dyDescent="0.3">
      <c r="A24" s="46" t="s">
        <v>26</v>
      </c>
      <c r="B24" s="83">
        <v>13</v>
      </c>
      <c r="C24" s="77">
        <v>13</v>
      </c>
    </row>
    <row r="25" spans="1:3" x14ac:dyDescent="0.3">
      <c r="A25" s="46" t="s">
        <v>27</v>
      </c>
      <c r="B25" s="83" t="s">
        <v>47</v>
      </c>
      <c r="C25" s="77">
        <v>8</v>
      </c>
    </row>
    <row r="26" spans="1:3" x14ac:dyDescent="0.3">
      <c r="A26" s="46" t="s">
        <v>217</v>
      </c>
      <c r="B26" s="83" t="s">
        <v>65</v>
      </c>
      <c r="C26" s="77">
        <v>210</v>
      </c>
    </row>
    <row r="27" spans="1:3" x14ac:dyDescent="0.3">
      <c r="A27" s="47" t="s">
        <v>28</v>
      </c>
      <c r="B27" s="85" t="s">
        <v>198</v>
      </c>
      <c r="C27" s="78" t="s">
        <v>32</v>
      </c>
    </row>
    <row r="29" spans="1:3" x14ac:dyDescent="0.3">
      <c r="A29" s="44" t="s">
        <v>33</v>
      </c>
      <c r="B29" s="79" t="s">
        <v>29</v>
      </c>
      <c r="C29" s="80" t="s">
        <v>30</v>
      </c>
    </row>
    <row r="30" spans="1:3" x14ac:dyDescent="0.3">
      <c r="A30" s="46" t="s">
        <v>34</v>
      </c>
      <c r="B30" s="83">
        <v>3000</v>
      </c>
      <c r="C30" s="77">
        <v>1834</v>
      </c>
    </row>
    <row r="31" spans="1:3" x14ac:dyDescent="0.3">
      <c r="A31" s="46" t="s">
        <v>173</v>
      </c>
      <c r="B31" s="83">
        <v>0</v>
      </c>
      <c r="C31" s="77" t="s">
        <v>32</v>
      </c>
    </row>
    <row r="32" spans="1:3" x14ac:dyDescent="0.3">
      <c r="A32" s="46" t="s">
        <v>174</v>
      </c>
      <c r="B32" s="83" t="s">
        <v>154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180">
        <v>1785</v>
      </c>
      <c r="C34" s="77" t="s">
        <v>32</v>
      </c>
    </row>
    <row r="35" spans="1:6" x14ac:dyDescent="0.3">
      <c r="A35" s="46" t="s">
        <v>176</v>
      </c>
      <c r="B35" s="83">
        <v>11</v>
      </c>
      <c r="C35" s="77">
        <v>38</v>
      </c>
    </row>
    <row r="36" spans="1:6" x14ac:dyDescent="0.3">
      <c r="A36" s="46" t="s">
        <v>35</v>
      </c>
      <c r="B36" s="83" t="s">
        <v>37</v>
      </c>
      <c r="C36" s="77" t="s">
        <v>32</v>
      </c>
    </row>
    <row r="37" spans="1:6" x14ac:dyDescent="0.3">
      <c r="A37" s="46" t="s">
        <v>175</v>
      </c>
      <c r="B37" s="83" t="s">
        <v>144</v>
      </c>
      <c r="C37" s="77" t="s">
        <v>32</v>
      </c>
    </row>
    <row r="38" spans="1:6" x14ac:dyDescent="0.3">
      <c r="A38" s="47" t="s">
        <v>36</v>
      </c>
      <c r="B38" s="85" t="s">
        <v>156</v>
      </c>
      <c r="C38" s="78" t="s">
        <v>32</v>
      </c>
    </row>
    <row r="39" spans="1:6" s="133" customFormat="1" ht="15" thickBot="1" x14ac:dyDescent="0.35">
      <c r="A39" s="134"/>
      <c r="B39" s="141"/>
      <c r="C39" s="153" t="s">
        <v>212</v>
      </c>
      <c r="D39" s="144"/>
    </row>
    <row r="40" spans="1:6" s="133" customFormat="1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 x14ac:dyDescent="0.3">
      <c r="A41" s="136" t="s">
        <v>206</v>
      </c>
      <c r="B41" s="134">
        <f>SUM(C41:F41)</f>
        <v>1376</v>
      </c>
      <c r="C41" s="134">
        <v>280</v>
      </c>
      <c r="D41" s="134">
        <v>280</v>
      </c>
      <c r="E41" s="134">
        <v>408</v>
      </c>
      <c r="F41" s="137">
        <v>408</v>
      </c>
    </row>
    <row r="42" spans="1:6" s="133" customFormat="1" x14ac:dyDescent="0.3">
      <c r="A42" s="136" t="s">
        <v>207</v>
      </c>
      <c r="B42" s="134">
        <f>SUM(C42:F42)</f>
        <v>300</v>
      </c>
      <c r="C42" s="134">
        <v>48</v>
      </c>
      <c r="D42" s="134">
        <v>108</v>
      </c>
      <c r="E42" s="134">
        <v>126</v>
      </c>
      <c r="F42" s="137">
        <v>18</v>
      </c>
    </row>
    <row r="43" spans="1:6" s="133" customFormat="1" ht="15" thickBot="1" x14ac:dyDescent="0.35">
      <c r="A43" s="138" t="s">
        <v>208</v>
      </c>
      <c r="B43" s="139">
        <f>SUM(C43:F43)</f>
        <v>36</v>
      </c>
      <c r="C43" s="139">
        <v>0</v>
      </c>
      <c r="D43" s="139">
        <v>0</v>
      </c>
      <c r="E43" s="139">
        <v>0</v>
      </c>
      <c r="F43" s="140">
        <v>36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265" t="s">
        <v>66</v>
      </c>
    </row>
    <row r="49" spans="1:2" x14ac:dyDescent="0.3">
      <c r="A49" s="1" t="s">
        <v>43</v>
      </c>
      <c r="B49" s="265" t="s">
        <v>67</v>
      </c>
    </row>
    <row r="50" spans="1:2" x14ac:dyDescent="0.3">
      <c r="A50" s="1" t="s">
        <v>44</v>
      </c>
      <c r="B50" t="s">
        <v>191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D7" sqref="D7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68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570</v>
      </c>
      <c r="I6" s="48">
        <v>484</v>
      </c>
      <c r="J6" s="54">
        <f>H6-I6</f>
        <v>86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47">
        <v>3711</v>
      </c>
      <c r="I7" s="119">
        <v>3380</v>
      </c>
      <c r="J7" s="52">
        <f>H7-I7</f>
        <v>331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69</v>
      </c>
    </row>
    <row r="11" spans="1:10" x14ac:dyDescent="0.3">
      <c r="A11" s="46" t="s">
        <v>13</v>
      </c>
      <c r="B11" s="77">
        <v>94903</v>
      </c>
    </row>
    <row r="12" spans="1:10" x14ac:dyDescent="0.3">
      <c r="A12" s="46" t="s">
        <v>14</v>
      </c>
      <c r="B12" s="77">
        <v>2</v>
      </c>
    </row>
    <row r="13" spans="1:10" x14ac:dyDescent="0.3">
      <c r="A13" s="46" t="s">
        <v>178</v>
      </c>
      <c r="B13" s="77">
        <v>1785</v>
      </c>
    </row>
    <row r="14" spans="1:10" x14ac:dyDescent="0.3">
      <c r="A14" s="46" t="s">
        <v>179</v>
      </c>
      <c r="B14" s="77">
        <v>14280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8" x14ac:dyDescent="0.3">
      <c r="A17" s="46" t="s">
        <v>16</v>
      </c>
      <c r="B17" s="77">
        <v>4</v>
      </c>
    </row>
    <row r="18" spans="1:8" x14ac:dyDescent="0.3">
      <c r="A18" s="46" t="s">
        <v>17</v>
      </c>
      <c r="B18" s="77" t="s">
        <v>136</v>
      </c>
    </row>
    <row r="19" spans="1:8" x14ac:dyDescent="0.3">
      <c r="A19" s="46" t="s">
        <v>18</v>
      </c>
      <c r="B19" s="77" t="s">
        <v>49</v>
      </c>
    </row>
    <row r="20" spans="1:8" x14ac:dyDescent="0.3">
      <c r="A20" s="47" t="s">
        <v>19</v>
      </c>
      <c r="B20" s="78" t="s">
        <v>184</v>
      </c>
    </row>
    <row r="22" spans="1:8" x14ac:dyDescent="0.3">
      <c r="A22" s="44" t="s">
        <v>24</v>
      </c>
      <c r="B22" s="79" t="s">
        <v>29</v>
      </c>
      <c r="C22" s="80" t="s">
        <v>30</v>
      </c>
    </row>
    <row r="23" spans="1:8" x14ac:dyDescent="0.3">
      <c r="A23" s="46" t="s">
        <v>25</v>
      </c>
      <c r="B23" s="83">
        <v>0.8</v>
      </c>
      <c r="C23" s="77">
        <v>0.96</v>
      </c>
    </row>
    <row r="24" spans="1:8" x14ac:dyDescent="0.3">
      <c r="A24" s="46" t="s">
        <v>26</v>
      </c>
      <c r="B24" s="83">
        <v>9.6999999999999993</v>
      </c>
      <c r="C24" s="77">
        <v>9.6999999999999993</v>
      </c>
    </row>
    <row r="25" spans="1:8" x14ac:dyDescent="0.3">
      <c r="A25" s="46" t="s">
        <v>27</v>
      </c>
      <c r="B25" s="83" t="s">
        <v>47</v>
      </c>
      <c r="C25" s="77" t="s">
        <v>68</v>
      </c>
    </row>
    <row r="26" spans="1:8" x14ac:dyDescent="0.3">
      <c r="A26" s="46" t="s">
        <v>217</v>
      </c>
      <c r="B26" s="69" t="s">
        <v>163</v>
      </c>
      <c r="C26" s="77" t="s">
        <v>70</v>
      </c>
      <c r="D26" s="249" t="s">
        <v>162</v>
      </c>
      <c r="E26" s="250"/>
      <c r="F26" s="250"/>
      <c r="G26" s="250"/>
      <c r="H26" s="250"/>
    </row>
    <row r="27" spans="1:8" x14ac:dyDescent="0.3">
      <c r="A27" s="47" t="s">
        <v>28</v>
      </c>
      <c r="B27" s="85" t="s">
        <v>198</v>
      </c>
      <c r="C27" s="78" t="s">
        <v>32</v>
      </c>
    </row>
    <row r="29" spans="1:8" x14ac:dyDescent="0.3">
      <c r="A29" s="44" t="s">
        <v>33</v>
      </c>
      <c r="B29" s="79" t="s">
        <v>29</v>
      </c>
      <c r="C29" s="80" t="s">
        <v>30</v>
      </c>
    </row>
    <row r="30" spans="1:8" x14ac:dyDescent="0.3">
      <c r="A30" s="46" t="s">
        <v>34</v>
      </c>
      <c r="B30" s="83">
        <v>2805</v>
      </c>
      <c r="C30" s="77" t="s">
        <v>71</v>
      </c>
    </row>
    <row r="31" spans="1:8" x14ac:dyDescent="0.3">
      <c r="A31" s="46" t="s">
        <v>173</v>
      </c>
      <c r="B31" s="83">
        <v>0</v>
      </c>
      <c r="C31" s="77" t="s">
        <v>32</v>
      </c>
    </row>
    <row r="32" spans="1:8" x14ac:dyDescent="0.3">
      <c r="A32" s="46" t="s">
        <v>174</v>
      </c>
      <c r="B32" s="83" t="s">
        <v>154</v>
      </c>
      <c r="C32" s="77" t="s">
        <v>32</v>
      </c>
    </row>
    <row r="33" spans="1:7" x14ac:dyDescent="0.3">
      <c r="A33" s="46" t="s">
        <v>172</v>
      </c>
      <c r="B33" s="83" t="s">
        <v>155</v>
      </c>
      <c r="C33" s="77" t="s">
        <v>32</v>
      </c>
    </row>
    <row r="34" spans="1:7" x14ac:dyDescent="0.3">
      <c r="A34" s="46" t="s">
        <v>177</v>
      </c>
      <c r="B34" s="83">
        <v>1785</v>
      </c>
      <c r="C34" s="77" t="s">
        <v>32</v>
      </c>
    </row>
    <row r="35" spans="1:7" x14ac:dyDescent="0.3">
      <c r="A35" s="46" t="s">
        <v>176</v>
      </c>
      <c r="B35" s="83">
        <v>11</v>
      </c>
      <c r="C35" s="77">
        <v>38</v>
      </c>
    </row>
    <row r="36" spans="1:7" x14ac:dyDescent="0.3">
      <c r="A36" s="46" t="s">
        <v>35</v>
      </c>
      <c r="B36" s="83" t="s">
        <v>37</v>
      </c>
      <c r="C36" s="77" t="s">
        <v>32</v>
      </c>
    </row>
    <row r="37" spans="1:7" x14ac:dyDescent="0.3">
      <c r="A37" s="46" t="s">
        <v>175</v>
      </c>
      <c r="B37" s="83" t="s">
        <v>166</v>
      </c>
      <c r="C37" s="77" t="s">
        <v>32</v>
      </c>
    </row>
    <row r="38" spans="1:7" x14ac:dyDescent="0.3">
      <c r="A38" s="47" t="s">
        <v>36</v>
      </c>
      <c r="B38" s="85" t="s">
        <v>156</v>
      </c>
      <c r="C38" s="78" t="s">
        <v>32</v>
      </c>
    </row>
    <row r="39" spans="1:7" s="133" customFormat="1" ht="15" thickBot="1" x14ac:dyDescent="0.35">
      <c r="A39" s="134"/>
      <c r="B39" s="141"/>
      <c r="C39" s="153" t="s">
        <v>212</v>
      </c>
      <c r="D39" s="144"/>
    </row>
    <row r="40" spans="1:7" s="133" customFormat="1" x14ac:dyDescent="0.3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7" s="133" customFormat="1" x14ac:dyDescent="0.3">
      <c r="A41" s="136" t="s">
        <v>206</v>
      </c>
      <c r="B41" s="134">
        <f>SUM(C41:F41)</f>
        <v>1568</v>
      </c>
      <c r="C41" s="134">
        <v>392</v>
      </c>
      <c r="D41" s="134">
        <v>392</v>
      </c>
      <c r="E41" s="134">
        <v>392</v>
      </c>
      <c r="F41" s="137">
        <v>392</v>
      </c>
    </row>
    <row r="42" spans="1:7" s="133" customFormat="1" x14ac:dyDescent="0.3">
      <c r="A42" s="136" t="s">
        <v>207</v>
      </c>
      <c r="B42" s="134">
        <f>SUM(C42:F42)</f>
        <v>141</v>
      </c>
      <c r="C42" s="134">
        <v>42</v>
      </c>
      <c r="D42" s="134">
        <v>42</v>
      </c>
      <c r="E42" s="134">
        <v>39</v>
      </c>
      <c r="F42" s="137">
        <v>18</v>
      </c>
    </row>
    <row r="43" spans="1:7" s="133" customFormat="1" ht="15" thickBot="1" x14ac:dyDescent="0.35">
      <c r="A43" s="138" t="s">
        <v>208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33" t="s">
        <v>211</v>
      </c>
    </row>
    <row r="45" spans="1:7" x14ac:dyDescent="0.3">
      <c r="A45" s="44" t="s">
        <v>41</v>
      </c>
      <c r="B45" s="86"/>
      <c r="C45" s="75"/>
    </row>
    <row r="46" spans="1:7" x14ac:dyDescent="0.3">
      <c r="A46" s="47" t="s">
        <v>32</v>
      </c>
      <c r="B46" s="85"/>
      <c r="C46" s="78"/>
    </row>
    <row r="48" spans="1:7" x14ac:dyDescent="0.3">
      <c r="A48" s="1" t="s">
        <v>42</v>
      </c>
      <c r="B48" s="69" t="s">
        <v>72</v>
      </c>
    </row>
    <row r="49" spans="1:2" x14ac:dyDescent="0.3">
      <c r="A49" s="1" t="s">
        <v>43</v>
      </c>
      <c r="B49" s="69" t="s">
        <v>73</v>
      </c>
    </row>
    <row r="50" spans="1:2" x14ac:dyDescent="0.3">
      <c r="A50" s="1" t="s">
        <v>44</v>
      </c>
      <c r="B50" t="s">
        <v>153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workbookViewId="0">
      <selection activeCell="G31" sqref="G31"/>
    </sheetView>
  </sheetViews>
  <sheetFormatPr defaultColWidth="8.6640625" defaultRowHeight="14.4" x14ac:dyDescent="0.3"/>
  <cols>
    <col min="1" max="1" width="31.109375" bestFit="1" customWidth="1"/>
    <col min="2" max="2" width="29.6640625" style="69" bestFit="1" customWidth="1"/>
    <col min="3" max="3" width="28.109375" style="69" customWidth="1"/>
    <col min="4" max="4" width="11.33203125" style="69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147</v>
      </c>
    </row>
    <row r="2" spans="1:10" x14ac:dyDescent="0.3">
      <c r="A2" s="37" t="s">
        <v>0</v>
      </c>
      <c r="B2" s="70" t="s">
        <v>74</v>
      </c>
    </row>
    <row r="4" spans="1:10" x14ac:dyDescent="0.3">
      <c r="A4" s="38" t="s">
        <v>1</v>
      </c>
      <c r="B4" s="71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23"/>
      <c r="C6" s="123"/>
      <c r="D6" s="73">
        <f>B6-C6</f>
        <v>0</v>
      </c>
      <c r="H6" s="49">
        <v>492</v>
      </c>
      <c r="I6" s="48">
        <v>385</v>
      </c>
      <c r="J6" s="54">
        <f>H6-I6</f>
        <v>107</v>
      </c>
    </row>
    <row r="7" spans="1:10" x14ac:dyDescent="0.3">
      <c r="A7" s="41" t="s">
        <v>9</v>
      </c>
      <c r="B7" s="123"/>
      <c r="C7" s="123"/>
      <c r="D7" s="73">
        <f>B7-C7</f>
        <v>0</v>
      </c>
      <c r="H7" s="47">
        <v>8890</v>
      </c>
      <c r="I7" s="119">
        <v>6363</v>
      </c>
      <c r="J7" s="52">
        <f>H7-I7</f>
        <v>2527</v>
      </c>
    </row>
    <row r="8" spans="1:10" x14ac:dyDescent="0.3">
      <c r="A8" s="66"/>
      <c r="B8" s="74"/>
    </row>
    <row r="9" spans="1:10" x14ac:dyDescent="0.3">
      <c r="A9" s="44" t="s">
        <v>11</v>
      </c>
      <c r="B9" s="75"/>
    </row>
    <row r="10" spans="1:10" x14ac:dyDescent="0.3">
      <c r="A10" s="46" t="s">
        <v>12</v>
      </c>
      <c r="B10" s="77" t="s">
        <v>48</v>
      </c>
    </row>
    <row r="11" spans="1:10" x14ac:dyDescent="0.3">
      <c r="A11" s="46" t="s">
        <v>13</v>
      </c>
      <c r="B11" s="77">
        <v>94510</v>
      </c>
    </row>
    <row r="12" spans="1:10" x14ac:dyDescent="0.3">
      <c r="A12" s="46" t="s">
        <v>14</v>
      </c>
      <c r="B12" s="77">
        <v>12</v>
      </c>
    </row>
    <row r="13" spans="1:10" x14ac:dyDescent="0.3">
      <c r="A13" s="46" t="s">
        <v>178</v>
      </c>
      <c r="B13" s="77">
        <v>1750</v>
      </c>
    </row>
    <row r="14" spans="1:10" x14ac:dyDescent="0.3">
      <c r="A14" s="46" t="s">
        <v>179</v>
      </c>
      <c r="B14" s="77">
        <v>14000</v>
      </c>
    </row>
    <row r="15" spans="1:10" x14ac:dyDescent="0.3">
      <c r="A15" s="46" t="s">
        <v>15</v>
      </c>
      <c r="B15" s="77">
        <v>1</v>
      </c>
    </row>
    <row r="16" spans="1:10" x14ac:dyDescent="0.3">
      <c r="A16" s="46" t="s">
        <v>180</v>
      </c>
      <c r="B16" s="77">
        <v>8</v>
      </c>
    </row>
    <row r="17" spans="1:4" x14ac:dyDescent="0.3">
      <c r="A17" s="46" t="s">
        <v>16</v>
      </c>
      <c r="B17" s="77">
        <v>3</v>
      </c>
    </row>
    <row r="18" spans="1:4" s="103" customFormat="1" x14ac:dyDescent="0.3">
      <c r="A18" s="103" t="s">
        <v>17</v>
      </c>
      <c r="B18" s="77" t="s">
        <v>167</v>
      </c>
      <c r="C18" s="83"/>
      <c r="D18" s="83"/>
    </row>
    <row r="19" spans="1:4" x14ac:dyDescent="0.3">
      <c r="A19" s="46" t="s">
        <v>18</v>
      </c>
      <c r="B19" s="77" t="s">
        <v>49</v>
      </c>
    </row>
    <row r="20" spans="1:4" x14ac:dyDescent="0.3">
      <c r="A20" s="47" t="s">
        <v>19</v>
      </c>
      <c r="B20" s="78" t="s">
        <v>185</v>
      </c>
    </row>
    <row r="22" spans="1:4" x14ac:dyDescent="0.3">
      <c r="A22" s="44" t="s">
        <v>24</v>
      </c>
      <c r="B22" s="79" t="s">
        <v>29</v>
      </c>
      <c r="C22" s="80" t="s">
        <v>30</v>
      </c>
    </row>
    <row r="23" spans="1:4" x14ac:dyDescent="0.3">
      <c r="A23" s="46" t="s">
        <v>25</v>
      </c>
      <c r="B23" s="83">
        <v>0.95</v>
      </c>
      <c r="C23" s="77">
        <v>0.95</v>
      </c>
    </row>
    <row r="24" spans="1:4" x14ac:dyDescent="0.3">
      <c r="A24" s="46" t="s">
        <v>26</v>
      </c>
      <c r="B24" s="83">
        <v>14.2</v>
      </c>
      <c r="C24" s="77">
        <v>14.2</v>
      </c>
    </row>
    <row r="25" spans="1:4" x14ac:dyDescent="0.3">
      <c r="A25" s="46" t="s">
        <v>27</v>
      </c>
      <c r="B25" s="83" t="s">
        <v>20</v>
      </c>
      <c r="C25" s="77" t="s">
        <v>32</v>
      </c>
    </row>
    <row r="26" spans="1:4" x14ac:dyDescent="0.3">
      <c r="A26" s="46" t="s">
        <v>217</v>
      </c>
      <c r="B26" s="83">
        <v>199</v>
      </c>
      <c r="C26" s="77" t="s">
        <v>138</v>
      </c>
    </row>
    <row r="27" spans="1:4" x14ac:dyDescent="0.3">
      <c r="A27" s="47" t="s">
        <v>28</v>
      </c>
      <c r="B27" s="85" t="s">
        <v>198</v>
      </c>
      <c r="C27" s="78" t="s">
        <v>32</v>
      </c>
    </row>
    <row r="29" spans="1:4" x14ac:dyDescent="0.3">
      <c r="A29" s="44" t="s">
        <v>33</v>
      </c>
      <c r="B29" s="79" t="s">
        <v>29</v>
      </c>
      <c r="C29" s="80" t="s">
        <v>30</v>
      </c>
    </row>
    <row r="30" spans="1:4" x14ac:dyDescent="0.3">
      <c r="A30" s="46" t="s">
        <v>34</v>
      </c>
      <c r="B30" s="83">
        <v>3352</v>
      </c>
      <c r="C30" s="77">
        <v>2199</v>
      </c>
    </row>
    <row r="31" spans="1:4" x14ac:dyDescent="0.3">
      <c r="A31" s="46" t="s">
        <v>173</v>
      </c>
      <c r="B31" s="83">
        <v>0</v>
      </c>
      <c r="C31" s="77">
        <v>19</v>
      </c>
    </row>
    <row r="32" spans="1:4" x14ac:dyDescent="0.3">
      <c r="A32" s="46" t="s">
        <v>174</v>
      </c>
      <c r="B32" s="83" t="s">
        <v>154</v>
      </c>
      <c r="C32" s="77" t="s">
        <v>32</v>
      </c>
    </row>
    <row r="33" spans="1:6" x14ac:dyDescent="0.3">
      <c r="A33" s="46" t="s">
        <v>172</v>
      </c>
      <c r="B33" s="83" t="s">
        <v>155</v>
      </c>
      <c r="C33" s="77" t="s">
        <v>32</v>
      </c>
    </row>
    <row r="34" spans="1:6" x14ac:dyDescent="0.3">
      <c r="A34" s="46" t="s">
        <v>177</v>
      </c>
      <c r="B34" s="83">
        <v>1750</v>
      </c>
      <c r="C34" s="77" t="s">
        <v>32</v>
      </c>
    </row>
    <row r="35" spans="1:6" x14ac:dyDescent="0.3">
      <c r="A35" s="46" t="s">
        <v>176</v>
      </c>
      <c r="B35" s="83">
        <v>4</v>
      </c>
      <c r="C35" s="77">
        <v>38</v>
      </c>
    </row>
    <row r="36" spans="1:6" x14ac:dyDescent="0.3">
      <c r="A36" s="46" t="s">
        <v>35</v>
      </c>
      <c r="B36" s="83" t="s">
        <v>37</v>
      </c>
      <c r="C36" s="77" t="s">
        <v>32</v>
      </c>
    </row>
    <row r="37" spans="1:6" x14ac:dyDescent="0.3">
      <c r="A37" s="46" t="s">
        <v>175</v>
      </c>
      <c r="B37" s="83" t="s">
        <v>144</v>
      </c>
      <c r="C37" s="77">
        <v>11</v>
      </c>
    </row>
    <row r="38" spans="1:6" ht="28.8" x14ac:dyDescent="0.3">
      <c r="A38" s="47" t="s">
        <v>36</v>
      </c>
      <c r="B38" s="85" t="s">
        <v>39</v>
      </c>
      <c r="C38" s="90" t="s">
        <v>168</v>
      </c>
    </row>
    <row r="39" spans="1:6" s="133" customFormat="1" ht="15" thickBot="1" x14ac:dyDescent="0.35">
      <c r="A39" s="134"/>
      <c r="B39" s="141"/>
      <c r="D39" s="144"/>
      <c r="F39" s="153" t="s">
        <v>212</v>
      </c>
    </row>
    <row r="40" spans="1:6" s="133" customFormat="1" x14ac:dyDescent="0.3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s="133" customFormat="1" x14ac:dyDescent="0.3">
      <c r="A41" s="136" t="s">
        <v>206</v>
      </c>
      <c r="B41" s="134">
        <f>SUM(C41:F41)</f>
        <v>1532.5</v>
      </c>
      <c r="C41" s="134">
        <v>560</v>
      </c>
      <c r="D41" s="134">
        <v>200</v>
      </c>
      <c r="E41" s="134">
        <v>560</v>
      </c>
      <c r="F41" s="137">
        <v>212.5</v>
      </c>
    </row>
    <row r="42" spans="1:6" s="133" customFormat="1" x14ac:dyDescent="0.3">
      <c r="A42" s="136" t="s">
        <v>207</v>
      </c>
      <c r="B42" s="134">
        <f>SUM(C42:F42)</f>
        <v>304.3</v>
      </c>
      <c r="C42" s="134">
        <v>116.5</v>
      </c>
      <c r="D42" s="134">
        <v>91.8</v>
      </c>
      <c r="E42" s="134">
        <v>42</v>
      </c>
      <c r="F42" s="137">
        <v>54</v>
      </c>
    </row>
    <row r="43" spans="1:6" s="133" customFormat="1" ht="15" thickBot="1" x14ac:dyDescent="0.35">
      <c r="A43" s="138" t="s">
        <v>208</v>
      </c>
      <c r="B43" s="139">
        <f>SUM(C43:F43)</f>
        <v>22.5</v>
      </c>
      <c r="C43" s="139">
        <v>0</v>
      </c>
      <c r="D43" s="139">
        <v>0</v>
      </c>
      <c r="E43" s="139">
        <v>22.5</v>
      </c>
      <c r="F43" s="140">
        <v>0</v>
      </c>
    </row>
    <row r="45" spans="1:6" x14ac:dyDescent="0.3">
      <c r="A45" s="44" t="s">
        <v>41</v>
      </c>
      <c r="B45" s="86"/>
      <c r="C45" s="75"/>
    </row>
    <row r="46" spans="1:6" x14ac:dyDescent="0.3">
      <c r="A46" s="47" t="s">
        <v>32</v>
      </c>
      <c r="B46" s="85"/>
      <c r="C46" s="78"/>
    </row>
    <row r="48" spans="1:6" x14ac:dyDescent="0.3">
      <c r="A48" s="1" t="s">
        <v>42</v>
      </c>
      <c r="B48" s="88">
        <v>40878</v>
      </c>
    </row>
    <row r="49" spans="1:2" x14ac:dyDescent="0.3">
      <c r="A49" s="1" t="s">
        <v>43</v>
      </c>
      <c r="B49" s="88">
        <v>40968</v>
      </c>
    </row>
    <row r="50" spans="1:2" x14ac:dyDescent="0.3">
      <c r="A50" s="1" t="s">
        <v>44</v>
      </c>
      <c r="B50" t="s">
        <v>192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Site 1</vt:lpstr>
      <vt:lpstr>Site 1 (B)</vt:lpstr>
      <vt:lpstr>Site 2</vt:lpstr>
      <vt:lpstr>Site 3</vt:lpstr>
      <vt:lpstr>Site 4</vt:lpstr>
      <vt:lpstr>Site 5</vt:lpstr>
      <vt:lpstr>Site 6</vt:lpstr>
      <vt:lpstr>Site 7</vt:lpstr>
      <vt:lpstr>Site 8</vt:lpstr>
      <vt:lpstr>Site 7 (B)</vt:lpstr>
      <vt:lpstr>Site 9</vt:lpstr>
      <vt:lpstr>Site 10</vt:lpstr>
      <vt:lpstr>Site 10 (B)</vt:lpstr>
      <vt:lpstr>Site 11</vt:lpstr>
      <vt:lpstr>Site 11 (b)</vt:lpstr>
      <vt:lpstr>Site 11 (c)</vt:lpstr>
      <vt:lpstr>Site 12</vt:lpstr>
      <vt:lpstr>Site 12 (b)</vt:lpstr>
      <vt:lpstr>Site 12 (C)</vt:lpstr>
      <vt:lpstr>Site 13</vt:lpstr>
      <vt:lpstr>Site 14</vt:lpstr>
      <vt:lpstr>Site 15</vt:lpstr>
      <vt:lpstr>Site 16</vt:lpstr>
      <vt:lpstr>Site 17</vt:lpstr>
      <vt:lpstr>Site 18</vt:lpstr>
      <vt:lpstr>Site 18 (b)</vt:lpstr>
      <vt:lpstr>Site 19</vt:lpstr>
      <vt:lpstr>Site 19 (b) 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Magnuson, Leif</cp:lastModifiedBy>
  <dcterms:created xsi:type="dcterms:W3CDTF">2014-05-30T11:31:25Z</dcterms:created>
  <dcterms:modified xsi:type="dcterms:W3CDTF">2014-07-07T23:10:56Z</dcterms:modified>
</cp:coreProperties>
</file>