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82c790333083a5/Documents/Study/Busan 300/Assignments/DataWrangling/"/>
    </mc:Choice>
  </mc:AlternateContent>
  <xr:revisionPtr revIDLastSave="60" documentId="8_{F36C3BE2-EDC3-45F3-ABB0-874E35B73AEF}" xr6:coauthVersionLast="46" xr6:coauthVersionMax="46" xr10:uidLastSave="{9447005E-C920-42CD-AC1B-8B9C149C8FA8}"/>
  <bookViews>
    <workbookView xWindow="-110" yWindow="-110" windowWidth="22780" windowHeight="14660" firstSheet="1" activeTab="8" xr2:uid="{00000000-000D-0000-FFFF-FFFF00000000}"/>
  </bookViews>
  <sheets>
    <sheet name="API_NY.GDP.PCAP.CD_DS2_en_csv_v" sheetId="1" r:id="rId1"/>
    <sheet name="2.1" sheetId="2" r:id="rId2"/>
    <sheet name="2.1backup" sheetId="8" r:id="rId3"/>
    <sheet name="donttouch2.3" sheetId="3" r:id="rId4"/>
    <sheet name="2.3.2" sheetId="7" r:id="rId5"/>
    <sheet name="2.3.3" sheetId="10" r:id="rId6"/>
    <sheet name="dataToBeFixed" sheetId="14" r:id="rId7"/>
    <sheet name="2.3.4" sheetId="16" r:id="rId8"/>
    <sheet name="2.3.5" sheetId="1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14" l="1"/>
  <c r="K22" i="14"/>
  <c r="J22" i="14"/>
  <c r="I22" i="14"/>
  <c r="H22" i="14"/>
  <c r="G22" i="14"/>
  <c r="F22" i="14"/>
  <c r="E22" i="14"/>
  <c r="D22" i="14"/>
  <c r="C22" i="14"/>
  <c r="B22" i="14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BQ22" i="10"/>
  <c r="BR22" i="10"/>
  <c r="BS22" i="10"/>
  <c r="BT22" i="10"/>
  <c r="BU22" i="10"/>
  <c r="BV22" i="10"/>
  <c r="BW22" i="10"/>
  <c r="BX22" i="10"/>
  <c r="BY22" i="10"/>
  <c r="BZ22" i="10"/>
  <c r="CA22" i="10"/>
  <c r="CB22" i="10"/>
  <c r="CC22" i="10"/>
  <c r="CD22" i="10"/>
  <c r="CE22" i="10"/>
  <c r="CF22" i="10"/>
  <c r="CG22" i="10"/>
  <c r="CH22" i="10"/>
  <c r="CI22" i="10"/>
  <c r="CJ22" i="10"/>
  <c r="CK22" i="10"/>
  <c r="CL22" i="10"/>
  <c r="CM22" i="10"/>
  <c r="CN22" i="10"/>
  <c r="CO22" i="10"/>
  <c r="CP22" i="10"/>
  <c r="CQ22" i="10"/>
  <c r="CR22" i="10"/>
  <c r="CS22" i="10"/>
  <c r="CT22" i="10"/>
  <c r="CU22" i="10"/>
  <c r="CV22" i="10"/>
  <c r="CW22" i="10"/>
  <c r="CX22" i="10"/>
  <c r="CY22" i="10"/>
  <c r="CZ22" i="10"/>
  <c r="DA22" i="10"/>
  <c r="DB22" i="10"/>
  <c r="DC22" i="10"/>
  <c r="DD22" i="10"/>
  <c r="DE22" i="10"/>
  <c r="DF22" i="10"/>
  <c r="DG22" i="10"/>
  <c r="DH22" i="10"/>
  <c r="DI22" i="10"/>
  <c r="DJ22" i="10"/>
  <c r="DK22" i="10"/>
  <c r="DL22" i="10"/>
  <c r="DM22" i="10"/>
  <c r="DN22" i="10"/>
  <c r="DO22" i="10"/>
  <c r="DP22" i="10"/>
  <c r="DQ22" i="10"/>
  <c r="DR22" i="10"/>
  <c r="DS22" i="10"/>
  <c r="DT22" i="10"/>
  <c r="DU22" i="10"/>
  <c r="DV22" i="10"/>
  <c r="DW22" i="10"/>
  <c r="DX22" i="10"/>
  <c r="DY22" i="10"/>
  <c r="DZ22" i="10"/>
  <c r="EA22" i="10"/>
  <c r="EB22" i="10"/>
  <c r="EC22" i="10"/>
  <c r="ED22" i="10"/>
  <c r="EE22" i="10"/>
  <c r="EF22" i="10"/>
  <c r="EG22" i="10"/>
  <c r="EH22" i="10"/>
  <c r="EI22" i="10"/>
  <c r="EJ22" i="10"/>
  <c r="EK22" i="10"/>
  <c r="EL22" i="10"/>
  <c r="EM22" i="10"/>
  <c r="EN22" i="10"/>
  <c r="EO22" i="10"/>
  <c r="EP22" i="10"/>
  <c r="EQ22" i="10"/>
  <c r="ER22" i="10"/>
  <c r="ES22" i="10"/>
  <c r="ET22" i="10"/>
  <c r="EU22" i="10"/>
  <c r="EV22" i="10"/>
  <c r="EW22" i="10"/>
  <c r="EX22" i="10"/>
  <c r="EY22" i="10"/>
  <c r="EZ22" i="10"/>
  <c r="FA22" i="10"/>
  <c r="FB22" i="10"/>
  <c r="FC22" i="10"/>
  <c r="FD22" i="10"/>
  <c r="FE22" i="10"/>
  <c r="FF22" i="10"/>
  <c r="FG22" i="10"/>
  <c r="FH22" i="10"/>
  <c r="FI22" i="10"/>
  <c r="FJ22" i="10"/>
  <c r="FK22" i="10"/>
  <c r="FL22" i="10"/>
  <c r="FM22" i="10"/>
  <c r="FN22" i="10"/>
  <c r="FO22" i="10"/>
  <c r="FP22" i="10"/>
  <c r="FQ22" i="10"/>
  <c r="FR22" i="10"/>
  <c r="FS22" i="10"/>
  <c r="FT22" i="10"/>
  <c r="FU22" i="10"/>
  <c r="FV22" i="10"/>
  <c r="FW22" i="10"/>
  <c r="FX22" i="10"/>
  <c r="FY22" i="10"/>
  <c r="FZ22" i="10"/>
  <c r="GA22" i="10"/>
  <c r="B22" i="10"/>
  <c r="W265" i="8"/>
  <c r="W264" i="8"/>
  <c r="W263" i="8"/>
  <c r="W262" i="8"/>
  <c r="W261" i="8"/>
  <c r="W260" i="8"/>
  <c r="W259" i="8"/>
  <c r="W258" i="8"/>
  <c r="W257" i="8"/>
  <c r="W256" i="8"/>
  <c r="W255" i="8"/>
  <c r="W254" i="8"/>
  <c r="W253" i="8"/>
  <c r="W252" i="8"/>
  <c r="W251" i="8"/>
  <c r="W250" i="8"/>
  <c r="W249" i="8"/>
  <c r="W248" i="8"/>
  <c r="W247" i="8"/>
  <c r="W246" i="8"/>
  <c r="W245" i="8"/>
  <c r="W244" i="8"/>
  <c r="W243" i="8"/>
  <c r="W242" i="8"/>
  <c r="W241" i="8"/>
  <c r="W240" i="8"/>
  <c r="W239" i="8"/>
  <c r="W238" i="8"/>
  <c r="W237" i="8"/>
  <c r="W236" i="8"/>
  <c r="W235" i="8"/>
  <c r="W234" i="8"/>
  <c r="W233" i="8"/>
  <c r="W232" i="8"/>
  <c r="W231" i="8"/>
  <c r="W230" i="8"/>
  <c r="W229" i="8"/>
  <c r="W228" i="8"/>
  <c r="W227" i="8"/>
  <c r="W226" i="8"/>
  <c r="W225" i="8"/>
  <c r="W224" i="8"/>
  <c r="W223" i="8"/>
  <c r="W222" i="8"/>
  <c r="W221" i="8"/>
  <c r="W220" i="8"/>
  <c r="W219" i="8"/>
  <c r="W218" i="8"/>
  <c r="W217" i="8"/>
  <c r="W216" i="8"/>
  <c r="W215" i="8"/>
  <c r="W214" i="8"/>
  <c r="W213" i="8"/>
  <c r="W212" i="8"/>
  <c r="W211" i="8"/>
  <c r="W210" i="8"/>
  <c r="W209" i="8"/>
  <c r="W208" i="8"/>
  <c r="W207" i="8"/>
  <c r="W206" i="8"/>
  <c r="W205" i="8"/>
  <c r="W204" i="8"/>
  <c r="W203" i="8"/>
  <c r="W202" i="8"/>
  <c r="W201" i="8"/>
  <c r="W200" i="8"/>
  <c r="W199" i="8"/>
  <c r="W198" i="8"/>
  <c r="W197" i="8"/>
  <c r="W196" i="8"/>
  <c r="W195" i="8"/>
  <c r="W194" i="8"/>
  <c r="W193" i="8"/>
  <c r="W192" i="8"/>
  <c r="W191" i="8"/>
  <c r="W190" i="8"/>
  <c r="W189" i="8"/>
  <c r="W188" i="8"/>
  <c r="W187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4" i="8"/>
  <c r="W173" i="8"/>
  <c r="W172" i="8"/>
  <c r="W171" i="8"/>
  <c r="W170" i="8"/>
  <c r="W169" i="8"/>
  <c r="W168" i="8"/>
  <c r="W167" i="8"/>
  <c r="W166" i="8"/>
  <c r="W165" i="8"/>
  <c r="W164" i="8"/>
  <c r="W163" i="8"/>
  <c r="W162" i="8"/>
  <c r="W161" i="8"/>
  <c r="W160" i="8"/>
  <c r="W159" i="8"/>
  <c r="W158" i="8"/>
  <c r="W157" i="8"/>
  <c r="W156" i="8"/>
  <c r="W155" i="8"/>
  <c r="W154" i="8"/>
  <c r="W153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4" i="8"/>
  <c r="W133" i="8"/>
  <c r="W132" i="8"/>
  <c r="W131" i="8"/>
  <c r="W130" i="8"/>
  <c r="W129" i="8"/>
  <c r="W128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4" i="8"/>
  <c r="W73" i="8"/>
  <c r="W72" i="8"/>
  <c r="W71" i="8"/>
  <c r="W70" i="8"/>
  <c r="W69" i="8"/>
  <c r="W68" i="8"/>
  <c r="W67" i="8"/>
  <c r="W66" i="8"/>
  <c r="W65" i="8"/>
  <c r="W64" i="8"/>
  <c r="W63" i="8"/>
  <c r="W62" i="8"/>
  <c r="W61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1" i="8"/>
  <c r="W20" i="8"/>
  <c r="W19" i="8"/>
  <c r="W18" i="8"/>
  <c r="W17" i="8"/>
  <c r="W16" i="8"/>
  <c r="W15" i="8"/>
  <c r="W14" i="8"/>
  <c r="W13" i="8"/>
  <c r="W12" i="8"/>
  <c r="W11" i="8"/>
  <c r="W10" i="8"/>
  <c r="W9" i="8"/>
  <c r="W8" i="8"/>
  <c r="W7" i="8"/>
  <c r="W6" i="8"/>
  <c r="W5" i="8"/>
  <c r="W4" i="8"/>
  <c r="W3" i="8"/>
  <c r="W2" i="8"/>
  <c r="U182" i="7"/>
  <c r="T182" i="7"/>
  <c r="S182" i="7"/>
  <c r="R182" i="7"/>
  <c r="Q182" i="7"/>
  <c r="P182" i="7"/>
  <c r="O182" i="7"/>
  <c r="N182" i="7"/>
  <c r="M182" i="7"/>
  <c r="L182" i="7"/>
  <c r="K182" i="7"/>
  <c r="J182" i="7"/>
  <c r="I182" i="7"/>
  <c r="H182" i="7"/>
  <c r="G182" i="7"/>
  <c r="F182" i="7"/>
  <c r="E182" i="7"/>
  <c r="D182" i="7"/>
  <c r="C182" i="7"/>
  <c r="B182" i="7"/>
  <c r="U181" i="7"/>
  <c r="T181" i="7"/>
  <c r="S181" i="7"/>
  <c r="R181" i="7"/>
  <c r="Q181" i="7"/>
  <c r="P181" i="7"/>
  <c r="O181" i="7"/>
  <c r="N181" i="7"/>
  <c r="M181" i="7"/>
  <c r="L181" i="7"/>
  <c r="K181" i="7"/>
  <c r="J181" i="7"/>
  <c r="I181" i="7"/>
  <c r="H181" i="7"/>
  <c r="G181" i="7"/>
  <c r="F181" i="7"/>
  <c r="E181" i="7"/>
  <c r="D181" i="7"/>
  <c r="C181" i="7"/>
  <c r="B181" i="7"/>
  <c r="U180" i="7"/>
  <c r="T180" i="7"/>
  <c r="S180" i="7"/>
  <c r="R180" i="7"/>
  <c r="Q180" i="7"/>
  <c r="P180" i="7"/>
  <c r="O180" i="7"/>
  <c r="N180" i="7"/>
  <c r="M180" i="7"/>
  <c r="L180" i="7"/>
  <c r="K180" i="7"/>
  <c r="J180" i="7"/>
  <c r="I180" i="7"/>
  <c r="H180" i="7"/>
  <c r="G180" i="7"/>
  <c r="F180" i="7"/>
  <c r="E180" i="7"/>
  <c r="D180" i="7"/>
  <c r="C180" i="7"/>
  <c r="B180" i="7"/>
  <c r="U179" i="7"/>
  <c r="T179" i="7"/>
  <c r="S179" i="7"/>
  <c r="R179" i="7"/>
  <c r="Q179" i="7"/>
  <c r="P179" i="7"/>
  <c r="O179" i="7"/>
  <c r="N179" i="7"/>
  <c r="M179" i="7"/>
  <c r="L179" i="7"/>
  <c r="K179" i="7"/>
  <c r="J179" i="7"/>
  <c r="I179" i="7"/>
  <c r="H179" i="7"/>
  <c r="G179" i="7"/>
  <c r="F179" i="7"/>
  <c r="E179" i="7"/>
  <c r="D179" i="7"/>
  <c r="C179" i="7"/>
  <c r="B179" i="7"/>
  <c r="U178" i="7"/>
  <c r="T178" i="7"/>
  <c r="S178" i="7"/>
  <c r="R178" i="7"/>
  <c r="Q178" i="7"/>
  <c r="P178" i="7"/>
  <c r="O178" i="7"/>
  <c r="N178" i="7"/>
  <c r="M178" i="7"/>
  <c r="L178" i="7"/>
  <c r="K178" i="7"/>
  <c r="J178" i="7"/>
  <c r="I178" i="7"/>
  <c r="H178" i="7"/>
  <c r="G178" i="7"/>
  <c r="F178" i="7"/>
  <c r="E178" i="7"/>
  <c r="D178" i="7"/>
  <c r="C178" i="7"/>
  <c r="B178" i="7"/>
  <c r="U177" i="7"/>
  <c r="T177" i="7"/>
  <c r="S177" i="7"/>
  <c r="R177" i="7"/>
  <c r="Q177" i="7"/>
  <c r="P177" i="7"/>
  <c r="O177" i="7"/>
  <c r="N177" i="7"/>
  <c r="M177" i="7"/>
  <c r="L177" i="7"/>
  <c r="K177" i="7"/>
  <c r="J177" i="7"/>
  <c r="I177" i="7"/>
  <c r="H177" i="7"/>
  <c r="G177" i="7"/>
  <c r="F177" i="7"/>
  <c r="E177" i="7"/>
  <c r="D177" i="7"/>
  <c r="C177" i="7"/>
  <c r="B177" i="7"/>
  <c r="U176" i="7"/>
  <c r="T176" i="7"/>
  <c r="S176" i="7"/>
  <c r="R176" i="7"/>
  <c r="Q176" i="7"/>
  <c r="P176" i="7"/>
  <c r="O176" i="7"/>
  <c r="N176" i="7"/>
  <c r="M176" i="7"/>
  <c r="L176" i="7"/>
  <c r="K176" i="7"/>
  <c r="J176" i="7"/>
  <c r="I176" i="7"/>
  <c r="H176" i="7"/>
  <c r="G176" i="7"/>
  <c r="F176" i="7"/>
  <c r="E176" i="7"/>
  <c r="D176" i="7"/>
  <c r="C176" i="7"/>
  <c r="B176" i="7"/>
  <c r="U175" i="7"/>
  <c r="T175" i="7"/>
  <c r="S175" i="7"/>
  <c r="R175" i="7"/>
  <c r="Q175" i="7"/>
  <c r="P175" i="7"/>
  <c r="O175" i="7"/>
  <c r="N175" i="7"/>
  <c r="M175" i="7"/>
  <c r="L175" i="7"/>
  <c r="K175" i="7"/>
  <c r="J175" i="7"/>
  <c r="I175" i="7"/>
  <c r="H175" i="7"/>
  <c r="G175" i="7"/>
  <c r="F175" i="7"/>
  <c r="E175" i="7"/>
  <c r="D175" i="7"/>
  <c r="C175" i="7"/>
  <c r="B175" i="7"/>
  <c r="U174" i="7"/>
  <c r="T174" i="7"/>
  <c r="S174" i="7"/>
  <c r="R174" i="7"/>
  <c r="Q174" i="7"/>
  <c r="P174" i="7"/>
  <c r="O174" i="7"/>
  <c r="N174" i="7"/>
  <c r="M174" i="7"/>
  <c r="L174" i="7"/>
  <c r="K174" i="7"/>
  <c r="J174" i="7"/>
  <c r="I174" i="7"/>
  <c r="H174" i="7"/>
  <c r="G174" i="7"/>
  <c r="F174" i="7"/>
  <c r="E174" i="7"/>
  <c r="D174" i="7"/>
  <c r="C174" i="7"/>
  <c r="B174" i="7"/>
  <c r="U173" i="7"/>
  <c r="T173" i="7"/>
  <c r="S173" i="7"/>
  <c r="R173" i="7"/>
  <c r="Q173" i="7"/>
  <c r="P173" i="7"/>
  <c r="O173" i="7"/>
  <c r="N173" i="7"/>
  <c r="M173" i="7"/>
  <c r="L173" i="7"/>
  <c r="K173" i="7"/>
  <c r="J173" i="7"/>
  <c r="I173" i="7"/>
  <c r="H173" i="7"/>
  <c r="G173" i="7"/>
  <c r="F173" i="7"/>
  <c r="E173" i="7"/>
  <c r="D173" i="7"/>
  <c r="C173" i="7"/>
  <c r="B173" i="7"/>
  <c r="U172" i="7"/>
  <c r="T172" i="7"/>
  <c r="S172" i="7"/>
  <c r="R172" i="7"/>
  <c r="Q172" i="7"/>
  <c r="P172" i="7"/>
  <c r="O172" i="7"/>
  <c r="N172" i="7"/>
  <c r="M172" i="7"/>
  <c r="L172" i="7"/>
  <c r="K172" i="7"/>
  <c r="J172" i="7"/>
  <c r="I172" i="7"/>
  <c r="H172" i="7"/>
  <c r="G172" i="7"/>
  <c r="F172" i="7"/>
  <c r="E172" i="7"/>
  <c r="D172" i="7"/>
  <c r="C172" i="7"/>
  <c r="B172" i="7"/>
  <c r="U171" i="7"/>
  <c r="T171" i="7"/>
  <c r="S171" i="7"/>
  <c r="R171" i="7"/>
  <c r="Q171" i="7"/>
  <c r="P171" i="7"/>
  <c r="O171" i="7"/>
  <c r="N171" i="7"/>
  <c r="M171" i="7"/>
  <c r="L171" i="7"/>
  <c r="K171" i="7"/>
  <c r="J171" i="7"/>
  <c r="I171" i="7"/>
  <c r="H171" i="7"/>
  <c r="G171" i="7"/>
  <c r="F171" i="7"/>
  <c r="E171" i="7"/>
  <c r="D171" i="7"/>
  <c r="C171" i="7"/>
  <c r="B171" i="7"/>
  <c r="U170" i="7"/>
  <c r="T170" i="7"/>
  <c r="S170" i="7"/>
  <c r="R170" i="7"/>
  <c r="Q170" i="7"/>
  <c r="P170" i="7"/>
  <c r="O170" i="7"/>
  <c r="N170" i="7"/>
  <c r="M170" i="7"/>
  <c r="L170" i="7"/>
  <c r="K170" i="7"/>
  <c r="J170" i="7"/>
  <c r="I170" i="7"/>
  <c r="H170" i="7"/>
  <c r="G170" i="7"/>
  <c r="F170" i="7"/>
  <c r="E170" i="7"/>
  <c r="D170" i="7"/>
  <c r="C170" i="7"/>
  <c r="B170" i="7"/>
  <c r="U169" i="7"/>
  <c r="T169" i="7"/>
  <c r="S169" i="7"/>
  <c r="R169" i="7"/>
  <c r="Q169" i="7"/>
  <c r="P169" i="7"/>
  <c r="O169" i="7"/>
  <c r="N169" i="7"/>
  <c r="M169" i="7"/>
  <c r="L169" i="7"/>
  <c r="K169" i="7"/>
  <c r="J169" i="7"/>
  <c r="I169" i="7"/>
  <c r="H169" i="7"/>
  <c r="G169" i="7"/>
  <c r="F169" i="7"/>
  <c r="E169" i="7"/>
  <c r="D169" i="7"/>
  <c r="C169" i="7"/>
  <c r="B169" i="7"/>
  <c r="U168" i="7"/>
  <c r="T168" i="7"/>
  <c r="S168" i="7"/>
  <c r="R168" i="7"/>
  <c r="Q168" i="7"/>
  <c r="P168" i="7"/>
  <c r="O168" i="7"/>
  <c r="N168" i="7"/>
  <c r="M168" i="7"/>
  <c r="L168" i="7"/>
  <c r="K168" i="7"/>
  <c r="J168" i="7"/>
  <c r="I168" i="7"/>
  <c r="H168" i="7"/>
  <c r="G168" i="7"/>
  <c r="F168" i="7"/>
  <c r="E168" i="7"/>
  <c r="D168" i="7"/>
  <c r="C168" i="7"/>
  <c r="B168" i="7"/>
  <c r="U167" i="7"/>
  <c r="T167" i="7"/>
  <c r="S167" i="7"/>
  <c r="R167" i="7"/>
  <c r="Q167" i="7"/>
  <c r="P167" i="7"/>
  <c r="O167" i="7"/>
  <c r="N167" i="7"/>
  <c r="M167" i="7"/>
  <c r="L167" i="7"/>
  <c r="K167" i="7"/>
  <c r="J167" i="7"/>
  <c r="I167" i="7"/>
  <c r="H167" i="7"/>
  <c r="G167" i="7"/>
  <c r="F167" i="7"/>
  <c r="E167" i="7"/>
  <c r="D167" i="7"/>
  <c r="C167" i="7"/>
  <c r="B167" i="7"/>
  <c r="U166" i="7"/>
  <c r="T166" i="7"/>
  <c r="S166" i="7"/>
  <c r="R166" i="7"/>
  <c r="Q166" i="7"/>
  <c r="P166" i="7"/>
  <c r="O166" i="7"/>
  <c r="N166" i="7"/>
  <c r="M166" i="7"/>
  <c r="L166" i="7"/>
  <c r="K166" i="7"/>
  <c r="J166" i="7"/>
  <c r="I166" i="7"/>
  <c r="H166" i="7"/>
  <c r="G166" i="7"/>
  <c r="F166" i="7"/>
  <c r="E166" i="7"/>
  <c r="D166" i="7"/>
  <c r="C166" i="7"/>
  <c r="B166" i="7"/>
  <c r="U165" i="7"/>
  <c r="T165" i="7"/>
  <c r="S165" i="7"/>
  <c r="R165" i="7"/>
  <c r="Q165" i="7"/>
  <c r="P165" i="7"/>
  <c r="O165" i="7"/>
  <c r="N165" i="7"/>
  <c r="M165" i="7"/>
  <c r="L165" i="7"/>
  <c r="K165" i="7"/>
  <c r="J165" i="7"/>
  <c r="I165" i="7"/>
  <c r="H165" i="7"/>
  <c r="G165" i="7"/>
  <c r="F165" i="7"/>
  <c r="E165" i="7"/>
  <c r="D165" i="7"/>
  <c r="C165" i="7"/>
  <c r="B165" i="7"/>
  <c r="U164" i="7"/>
  <c r="T164" i="7"/>
  <c r="S164" i="7"/>
  <c r="R164" i="7"/>
  <c r="Q164" i="7"/>
  <c r="P164" i="7"/>
  <c r="O164" i="7"/>
  <c r="N164" i="7"/>
  <c r="M164" i="7"/>
  <c r="L164" i="7"/>
  <c r="K164" i="7"/>
  <c r="J164" i="7"/>
  <c r="I164" i="7"/>
  <c r="H164" i="7"/>
  <c r="G164" i="7"/>
  <c r="F164" i="7"/>
  <c r="E164" i="7"/>
  <c r="D164" i="7"/>
  <c r="C164" i="7"/>
  <c r="B164" i="7"/>
  <c r="U163" i="7"/>
  <c r="T163" i="7"/>
  <c r="S163" i="7"/>
  <c r="R163" i="7"/>
  <c r="Q163" i="7"/>
  <c r="P163" i="7"/>
  <c r="O163" i="7"/>
  <c r="N163" i="7"/>
  <c r="M163" i="7"/>
  <c r="L163" i="7"/>
  <c r="K163" i="7"/>
  <c r="J163" i="7"/>
  <c r="I163" i="7"/>
  <c r="H163" i="7"/>
  <c r="G163" i="7"/>
  <c r="F163" i="7"/>
  <c r="E163" i="7"/>
  <c r="D163" i="7"/>
  <c r="C163" i="7"/>
  <c r="B163" i="7"/>
  <c r="U162" i="7"/>
  <c r="T162" i="7"/>
  <c r="S162" i="7"/>
  <c r="R162" i="7"/>
  <c r="Q162" i="7"/>
  <c r="P162" i="7"/>
  <c r="O162" i="7"/>
  <c r="N162" i="7"/>
  <c r="M162" i="7"/>
  <c r="L162" i="7"/>
  <c r="K162" i="7"/>
  <c r="J162" i="7"/>
  <c r="I162" i="7"/>
  <c r="H162" i="7"/>
  <c r="G162" i="7"/>
  <c r="F162" i="7"/>
  <c r="E162" i="7"/>
  <c r="D162" i="7"/>
  <c r="C162" i="7"/>
  <c r="B162" i="7"/>
  <c r="U161" i="7"/>
  <c r="T161" i="7"/>
  <c r="S161" i="7"/>
  <c r="R161" i="7"/>
  <c r="Q161" i="7"/>
  <c r="P161" i="7"/>
  <c r="O161" i="7"/>
  <c r="N161" i="7"/>
  <c r="M161" i="7"/>
  <c r="L161" i="7"/>
  <c r="K161" i="7"/>
  <c r="J161" i="7"/>
  <c r="I161" i="7"/>
  <c r="H161" i="7"/>
  <c r="G161" i="7"/>
  <c r="F161" i="7"/>
  <c r="E161" i="7"/>
  <c r="D161" i="7"/>
  <c r="C161" i="7"/>
  <c r="B161" i="7"/>
  <c r="U160" i="7"/>
  <c r="T160" i="7"/>
  <c r="S160" i="7"/>
  <c r="R160" i="7"/>
  <c r="Q160" i="7"/>
  <c r="P160" i="7"/>
  <c r="O160" i="7"/>
  <c r="N160" i="7"/>
  <c r="M160" i="7"/>
  <c r="L160" i="7"/>
  <c r="K160" i="7"/>
  <c r="J160" i="7"/>
  <c r="I160" i="7"/>
  <c r="H160" i="7"/>
  <c r="G160" i="7"/>
  <c r="F160" i="7"/>
  <c r="E160" i="7"/>
  <c r="D160" i="7"/>
  <c r="C160" i="7"/>
  <c r="B160" i="7"/>
  <c r="U159" i="7"/>
  <c r="T159" i="7"/>
  <c r="S159" i="7"/>
  <c r="R159" i="7"/>
  <c r="Q159" i="7"/>
  <c r="P159" i="7"/>
  <c r="O159" i="7"/>
  <c r="N159" i="7"/>
  <c r="M159" i="7"/>
  <c r="L159" i="7"/>
  <c r="K159" i="7"/>
  <c r="J159" i="7"/>
  <c r="I159" i="7"/>
  <c r="H159" i="7"/>
  <c r="G159" i="7"/>
  <c r="F159" i="7"/>
  <c r="E159" i="7"/>
  <c r="D159" i="7"/>
  <c r="C159" i="7"/>
  <c r="B159" i="7"/>
  <c r="U158" i="7"/>
  <c r="T158" i="7"/>
  <c r="S158" i="7"/>
  <c r="R158" i="7"/>
  <c r="Q158" i="7"/>
  <c r="P158" i="7"/>
  <c r="O158" i="7"/>
  <c r="N158" i="7"/>
  <c r="M158" i="7"/>
  <c r="L158" i="7"/>
  <c r="K158" i="7"/>
  <c r="J158" i="7"/>
  <c r="I158" i="7"/>
  <c r="H158" i="7"/>
  <c r="G158" i="7"/>
  <c r="F158" i="7"/>
  <c r="E158" i="7"/>
  <c r="D158" i="7"/>
  <c r="C158" i="7"/>
  <c r="B158" i="7"/>
  <c r="U157" i="7"/>
  <c r="T157" i="7"/>
  <c r="S157" i="7"/>
  <c r="R157" i="7"/>
  <c r="Q157" i="7"/>
  <c r="P157" i="7"/>
  <c r="O157" i="7"/>
  <c r="N157" i="7"/>
  <c r="M157" i="7"/>
  <c r="L157" i="7"/>
  <c r="K157" i="7"/>
  <c r="J157" i="7"/>
  <c r="I157" i="7"/>
  <c r="H157" i="7"/>
  <c r="G157" i="7"/>
  <c r="F157" i="7"/>
  <c r="E157" i="7"/>
  <c r="D157" i="7"/>
  <c r="C157" i="7"/>
  <c r="B157" i="7"/>
  <c r="U156" i="7"/>
  <c r="T156" i="7"/>
  <c r="S156" i="7"/>
  <c r="R156" i="7"/>
  <c r="Q156" i="7"/>
  <c r="P156" i="7"/>
  <c r="O156" i="7"/>
  <c r="N156" i="7"/>
  <c r="M156" i="7"/>
  <c r="L156" i="7"/>
  <c r="K156" i="7"/>
  <c r="J156" i="7"/>
  <c r="I156" i="7"/>
  <c r="H156" i="7"/>
  <c r="G156" i="7"/>
  <c r="F156" i="7"/>
  <c r="E156" i="7"/>
  <c r="D156" i="7"/>
  <c r="C156" i="7"/>
  <c r="B156" i="7"/>
  <c r="U155" i="7"/>
  <c r="T155" i="7"/>
  <c r="S155" i="7"/>
  <c r="R155" i="7"/>
  <c r="Q155" i="7"/>
  <c r="P155" i="7"/>
  <c r="O155" i="7"/>
  <c r="N155" i="7"/>
  <c r="M155" i="7"/>
  <c r="L155" i="7"/>
  <c r="K155" i="7"/>
  <c r="J155" i="7"/>
  <c r="I155" i="7"/>
  <c r="H155" i="7"/>
  <c r="G155" i="7"/>
  <c r="F155" i="7"/>
  <c r="E155" i="7"/>
  <c r="D155" i="7"/>
  <c r="C155" i="7"/>
  <c r="B155" i="7"/>
  <c r="U154" i="7"/>
  <c r="T154" i="7"/>
  <c r="S154" i="7"/>
  <c r="R154" i="7"/>
  <c r="Q154" i="7"/>
  <c r="P154" i="7"/>
  <c r="O154" i="7"/>
  <c r="N154" i="7"/>
  <c r="M154" i="7"/>
  <c r="L154" i="7"/>
  <c r="K154" i="7"/>
  <c r="J154" i="7"/>
  <c r="I154" i="7"/>
  <c r="H154" i="7"/>
  <c r="G154" i="7"/>
  <c r="F154" i="7"/>
  <c r="E154" i="7"/>
  <c r="D154" i="7"/>
  <c r="C154" i="7"/>
  <c r="B154" i="7"/>
  <c r="U153" i="7"/>
  <c r="T153" i="7"/>
  <c r="S153" i="7"/>
  <c r="R153" i="7"/>
  <c r="Q153" i="7"/>
  <c r="P153" i="7"/>
  <c r="O153" i="7"/>
  <c r="N153" i="7"/>
  <c r="M153" i="7"/>
  <c r="L153" i="7"/>
  <c r="K153" i="7"/>
  <c r="J153" i="7"/>
  <c r="I153" i="7"/>
  <c r="H153" i="7"/>
  <c r="G153" i="7"/>
  <c r="F153" i="7"/>
  <c r="E153" i="7"/>
  <c r="D153" i="7"/>
  <c r="C153" i="7"/>
  <c r="B153" i="7"/>
  <c r="U152" i="7"/>
  <c r="T152" i="7"/>
  <c r="S152" i="7"/>
  <c r="R152" i="7"/>
  <c r="Q152" i="7"/>
  <c r="P152" i="7"/>
  <c r="O152" i="7"/>
  <c r="N152" i="7"/>
  <c r="M152" i="7"/>
  <c r="L152" i="7"/>
  <c r="K152" i="7"/>
  <c r="J152" i="7"/>
  <c r="I152" i="7"/>
  <c r="H152" i="7"/>
  <c r="G152" i="7"/>
  <c r="F152" i="7"/>
  <c r="E152" i="7"/>
  <c r="D152" i="7"/>
  <c r="C152" i="7"/>
  <c r="B152" i="7"/>
  <c r="U151" i="7"/>
  <c r="T151" i="7"/>
  <c r="S151" i="7"/>
  <c r="R151" i="7"/>
  <c r="Q151" i="7"/>
  <c r="P151" i="7"/>
  <c r="O151" i="7"/>
  <c r="N151" i="7"/>
  <c r="M151" i="7"/>
  <c r="L151" i="7"/>
  <c r="K151" i="7"/>
  <c r="J151" i="7"/>
  <c r="I151" i="7"/>
  <c r="H151" i="7"/>
  <c r="G151" i="7"/>
  <c r="F151" i="7"/>
  <c r="E151" i="7"/>
  <c r="D151" i="7"/>
  <c r="C151" i="7"/>
  <c r="B151" i="7"/>
  <c r="U150" i="7"/>
  <c r="T150" i="7"/>
  <c r="S150" i="7"/>
  <c r="R150" i="7"/>
  <c r="Q150" i="7"/>
  <c r="P150" i="7"/>
  <c r="O150" i="7"/>
  <c r="N150" i="7"/>
  <c r="M150" i="7"/>
  <c r="L150" i="7"/>
  <c r="K150" i="7"/>
  <c r="J150" i="7"/>
  <c r="I150" i="7"/>
  <c r="H150" i="7"/>
  <c r="G150" i="7"/>
  <c r="F150" i="7"/>
  <c r="E150" i="7"/>
  <c r="D150" i="7"/>
  <c r="C150" i="7"/>
  <c r="B150" i="7"/>
  <c r="U149" i="7"/>
  <c r="T149" i="7"/>
  <c r="S149" i="7"/>
  <c r="R149" i="7"/>
  <c r="Q149" i="7"/>
  <c r="P149" i="7"/>
  <c r="O149" i="7"/>
  <c r="N149" i="7"/>
  <c r="M149" i="7"/>
  <c r="L149" i="7"/>
  <c r="K149" i="7"/>
  <c r="J149" i="7"/>
  <c r="I149" i="7"/>
  <c r="H149" i="7"/>
  <c r="G149" i="7"/>
  <c r="F149" i="7"/>
  <c r="E149" i="7"/>
  <c r="D149" i="7"/>
  <c r="C149" i="7"/>
  <c r="B149" i="7"/>
  <c r="U148" i="7"/>
  <c r="T148" i="7"/>
  <c r="S148" i="7"/>
  <c r="R148" i="7"/>
  <c r="Q148" i="7"/>
  <c r="P148" i="7"/>
  <c r="O148" i="7"/>
  <c r="N148" i="7"/>
  <c r="M148" i="7"/>
  <c r="L148" i="7"/>
  <c r="K148" i="7"/>
  <c r="J148" i="7"/>
  <c r="I148" i="7"/>
  <c r="H148" i="7"/>
  <c r="G148" i="7"/>
  <c r="F148" i="7"/>
  <c r="E148" i="7"/>
  <c r="D148" i="7"/>
  <c r="C148" i="7"/>
  <c r="B148" i="7"/>
  <c r="U147" i="7"/>
  <c r="T147" i="7"/>
  <c r="S147" i="7"/>
  <c r="R147" i="7"/>
  <c r="Q147" i="7"/>
  <c r="P147" i="7"/>
  <c r="O147" i="7"/>
  <c r="N147" i="7"/>
  <c r="M147" i="7"/>
  <c r="L147" i="7"/>
  <c r="K147" i="7"/>
  <c r="J147" i="7"/>
  <c r="I147" i="7"/>
  <c r="H147" i="7"/>
  <c r="G147" i="7"/>
  <c r="F147" i="7"/>
  <c r="E147" i="7"/>
  <c r="D147" i="7"/>
  <c r="C147" i="7"/>
  <c r="B147" i="7"/>
  <c r="U146" i="7"/>
  <c r="T146" i="7"/>
  <c r="S146" i="7"/>
  <c r="R146" i="7"/>
  <c r="Q146" i="7"/>
  <c r="P146" i="7"/>
  <c r="O146" i="7"/>
  <c r="N146" i="7"/>
  <c r="M146" i="7"/>
  <c r="L146" i="7"/>
  <c r="K146" i="7"/>
  <c r="J146" i="7"/>
  <c r="I146" i="7"/>
  <c r="H146" i="7"/>
  <c r="G146" i="7"/>
  <c r="F146" i="7"/>
  <c r="E146" i="7"/>
  <c r="D146" i="7"/>
  <c r="C146" i="7"/>
  <c r="B146" i="7"/>
  <c r="U145" i="7"/>
  <c r="T145" i="7"/>
  <c r="S145" i="7"/>
  <c r="R145" i="7"/>
  <c r="Q145" i="7"/>
  <c r="P145" i="7"/>
  <c r="O145" i="7"/>
  <c r="N145" i="7"/>
  <c r="M145" i="7"/>
  <c r="L145" i="7"/>
  <c r="K145" i="7"/>
  <c r="J145" i="7"/>
  <c r="I145" i="7"/>
  <c r="H145" i="7"/>
  <c r="G145" i="7"/>
  <c r="F145" i="7"/>
  <c r="E145" i="7"/>
  <c r="D145" i="7"/>
  <c r="C145" i="7"/>
  <c r="B145" i="7"/>
  <c r="U144" i="7"/>
  <c r="T144" i="7"/>
  <c r="S144" i="7"/>
  <c r="R144" i="7"/>
  <c r="Q144" i="7"/>
  <c r="P144" i="7"/>
  <c r="O144" i="7"/>
  <c r="N144" i="7"/>
  <c r="M144" i="7"/>
  <c r="L144" i="7"/>
  <c r="K144" i="7"/>
  <c r="J144" i="7"/>
  <c r="I144" i="7"/>
  <c r="H144" i="7"/>
  <c r="G144" i="7"/>
  <c r="F144" i="7"/>
  <c r="E144" i="7"/>
  <c r="D144" i="7"/>
  <c r="C144" i="7"/>
  <c r="B144" i="7"/>
  <c r="U143" i="7"/>
  <c r="T143" i="7"/>
  <c r="S143" i="7"/>
  <c r="R143" i="7"/>
  <c r="Q143" i="7"/>
  <c r="P143" i="7"/>
  <c r="O143" i="7"/>
  <c r="N143" i="7"/>
  <c r="M143" i="7"/>
  <c r="L143" i="7"/>
  <c r="K143" i="7"/>
  <c r="J143" i="7"/>
  <c r="I143" i="7"/>
  <c r="H143" i="7"/>
  <c r="G143" i="7"/>
  <c r="F143" i="7"/>
  <c r="E143" i="7"/>
  <c r="D143" i="7"/>
  <c r="C143" i="7"/>
  <c r="B143" i="7"/>
  <c r="U142" i="7"/>
  <c r="T142" i="7"/>
  <c r="S142" i="7"/>
  <c r="R142" i="7"/>
  <c r="Q142" i="7"/>
  <c r="P142" i="7"/>
  <c r="O142" i="7"/>
  <c r="N142" i="7"/>
  <c r="M142" i="7"/>
  <c r="L142" i="7"/>
  <c r="K142" i="7"/>
  <c r="J142" i="7"/>
  <c r="I142" i="7"/>
  <c r="H142" i="7"/>
  <c r="G142" i="7"/>
  <c r="F142" i="7"/>
  <c r="E142" i="7"/>
  <c r="D142" i="7"/>
  <c r="C142" i="7"/>
  <c r="B142" i="7"/>
  <c r="U141" i="7"/>
  <c r="T141" i="7"/>
  <c r="S141" i="7"/>
  <c r="R141" i="7"/>
  <c r="Q141" i="7"/>
  <c r="P141" i="7"/>
  <c r="O141" i="7"/>
  <c r="N141" i="7"/>
  <c r="M141" i="7"/>
  <c r="L141" i="7"/>
  <c r="K141" i="7"/>
  <c r="J141" i="7"/>
  <c r="I141" i="7"/>
  <c r="H141" i="7"/>
  <c r="G141" i="7"/>
  <c r="F141" i="7"/>
  <c r="E141" i="7"/>
  <c r="D141" i="7"/>
  <c r="C141" i="7"/>
  <c r="B141" i="7"/>
  <c r="U140" i="7"/>
  <c r="T140" i="7"/>
  <c r="S140" i="7"/>
  <c r="R140" i="7"/>
  <c r="Q140" i="7"/>
  <c r="P140" i="7"/>
  <c r="O140" i="7"/>
  <c r="N140" i="7"/>
  <c r="M140" i="7"/>
  <c r="L140" i="7"/>
  <c r="K140" i="7"/>
  <c r="J140" i="7"/>
  <c r="I140" i="7"/>
  <c r="H140" i="7"/>
  <c r="G140" i="7"/>
  <c r="F140" i="7"/>
  <c r="E140" i="7"/>
  <c r="D140" i="7"/>
  <c r="C140" i="7"/>
  <c r="B140" i="7"/>
  <c r="U139" i="7"/>
  <c r="T139" i="7"/>
  <c r="S139" i="7"/>
  <c r="R139" i="7"/>
  <c r="Q139" i="7"/>
  <c r="P139" i="7"/>
  <c r="O139" i="7"/>
  <c r="N139" i="7"/>
  <c r="M139" i="7"/>
  <c r="L139" i="7"/>
  <c r="K139" i="7"/>
  <c r="J139" i="7"/>
  <c r="I139" i="7"/>
  <c r="H139" i="7"/>
  <c r="G139" i="7"/>
  <c r="F139" i="7"/>
  <c r="E139" i="7"/>
  <c r="D139" i="7"/>
  <c r="C139" i="7"/>
  <c r="B139" i="7"/>
  <c r="U138" i="7"/>
  <c r="T138" i="7"/>
  <c r="S138" i="7"/>
  <c r="R138" i="7"/>
  <c r="Q138" i="7"/>
  <c r="P138" i="7"/>
  <c r="O138" i="7"/>
  <c r="N138" i="7"/>
  <c r="M138" i="7"/>
  <c r="L138" i="7"/>
  <c r="K138" i="7"/>
  <c r="J138" i="7"/>
  <c r="I138" i="7"/>
  <c r="H138" i="7"/>
  <c r="G138" i="7"/>
  <c r="F138" i="7"/>
  <c r="E138" i="7"/>
  <c r="D138" i="7"/>
  <c r="C138" i="7"/>
  <c r="B138" i="7"/>
  <c r="U137" i="7"/>
  <c r="T137" i="7"/>
  <c r="S137" i="7"/>
  <c r="R137" i="7"/>
  <c r="Q137" i="7"/>
  <c r="P137" i="7"/>
  <c r="O137" i="7"/>
  <c r="N137" i="7"/>
  <c r="M137" i="7"/>
  <c r="L137" i="7"/>
  <c r="K137" i="7"/>
  <c r="J137" i="7"/>
  <c r="I137" i="7"/>
  <c r="H137" i="7"/>
  <c r="G137" i="7"/>
  <c r="F137" i="7"/>
  <c r="E137" i="7"/>
  <c r="D137" i="7"/>
  <c r="C137" i="7"/>
  <c r="B137" i="7"/>
  <c r="U136" i="7"/>
  <c r="T136" i="7"/>
  <c r="S136" i="7"/>
  <c r="R136" i="7"/>
  <c r="Q136" i="7"/>
  <c r="P136" i="7"/>
  <c r="O136" i="7"/>
  <c r="N136" i="7"/>
  <c r="M136" i="7"/>
  <c r="L136" i="7"/>
  <c r="K136" i="7"/>
  <c r="J136" i="7"/>
  <c r="I136" i="7"/>
  <c r="H136" i="7"/>
  <c r="G136" i="7"/>
  <c r="F136" i="7"/>
  <c r="E136" i="7"/>
  <c r="D136" i="7"/>
  <c r="C136" i="7"/>
  <c r="B136" i="7"/>
  <c r="U135" i="7"/>
  <c r="T135" i="7"/>
  <c r="S135" i="7"/>
  <c r="R135" i="7"/>
  <c r="Q135" i="7"/>
  <c r="P135" i="7"/>
  <c r="O135" i="7"/>
  <c r="N135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U132" i="7"/>
  <c r="T132" i="7"/>
  <c r="S132" i="7"/>
  <c r="R132" i="7"/>
  <c r="Q132" i="7"/>
  <c r="P132" i="7"/>
  <c r="O132" i="7"/>
  <c r="N132" i="7"/>
  <c r="M132" i="7"/>
  <c r="L132" i="7"/>
  <c r="K132" i="7"/>
  <c r="J132" i="7"/>
  <c r="I132" i="7"/>
  <c r="H132" i="7"/>
  <c r="G132" i="7"/>
  <c r="F132" i="7"/>
  <c r="E132" i="7"/>
  <c r="D132" i="7"/>
  <c r="C132" i="7"/>
  <c r="B132" i="7"/>
  <c r="U131" i="7"/>
  <c r="T131" i="7"/>
  <c r="S131" i="7"/>
  <c r="R131" i="7"/>
  <c r="Q131" i="7"/>
  <c r="P131" i="7"/>
  <c r="O131" i="7"/>
  <c r="N131" i="7"/>
  <c r="M131" i="7"/>
  <c r="L131" i="7"/>
  <c r="K131" i="7"/>
  <c r="J131" i="7"/>
  <c r="I131" i="7"/>
  <c r="H131" i="7"/>
  <c r="G131" i="7"/>
  <c r="F131" i="7"/>
  <c r="E131" i="7"/>
  <c r="D131" i="7"/>
  <c r="C131" i="7"/>
  <c r="B131" i="7"/>
  <c r="U130" i="7"/>
  <c r="T130" i="7"/>
  <c r="S130" i="7"/>
  <c r="R130" i="7"/>
  <c r="Q130" i="7"/>
  <c r="P130" i="7"/>
  <c r="O130" i="7"/>
  <c r="N130" i="7"/>
  <c r="M130" i="7"/>
  <c r="L130" i="7"/>
  <c r="K130" i="7"/>
  <c r="J130" i="7"/>
  <c r="I130" i="7"/>
  <c r="H130" i="7"/>
  <c r="G130" i="7"/>
  <c r="F130" i="7"/>
  <c r="E130" i="7"/>
  <c r="D130" i="7"/>
  <c r="C130" i="7"/>
  <c r="B130" i="7"/>
  <c r="U129" i="7"/>
  <c r="T129" i="7"/>
  <c r="S129" i="7"/>
  <c r="R129" i="7"/>
  <c r="Q129" i="7"/>
  <c r="P129" i="7"/>
  <c r="O129" i="7"/>
  <c r="N129" i="7"/>
  <c r="M129" i="7"/>
  <c r="L129" i="7"/>
  <c r="K129" i="7"/>
  <c r="J129" i="7"/>
  <c r="I129" i="7"/>
  <c r="H129" i="7"/>
  <c r="G129" i="7"/>
  <c r="F129" i="7"/>
  <c r="E129" i="7"/>
  <c r="D129" i="7"/>
  <c r="C129" i="7"/>
  <c r="B129" i="7"/>
  <c r="U128" i="7"/>
  <c r="T128" i="7"/>
  <c r="S128" i="7"/>
  <c r="R128" i="7"/>
  <c r="Q128" i="7"/>
  <c r="P128" i="7"/>
  <c r="O128" i="7"/>
  <c r="N128" i="7"/>
  <c r="M128" i="7"/>
  <c r="L128" i="7"/>
  <c r="K128" i="7"/>
  <c r="J128" i="7"/>
  <c r="I128" i="7"/>
  <c r="H128" i="7"/>
  <c r="G128" i="7"/>
  <c r="F128" i="7"/>
  <c r="E128" i="7"/>
  <c r="D128" i="7"/>
  <c r="C128" i="7"/>
  <c r="B128" i="7"/>
  <c r="U127" i="7"/>
  <c r="T127" i="7"/>
  <c r="S127" i="7"/>
  <c r="R127" i="7"/>
  <c r="Q127" i="7"/>
  <c r="P127" i="7"/>
  <c r="O127" i="7"/>
  <c r="N127" i="7"/>
  <c r="M127" i="7"/>
  <c r="L127" i="7"/>
  <c r="K127" i="7"/>
  <c r="J127" i="7"/>
  <c r="I127" i="7"/>
  <c r="H127" i="7"/>
  <c r="G127" i="7"/>
  <c r="F127" i="7"/>
  <c r="E127" i="7"/>
  <c r="D127" i="7"/>
  <c r="C127" i="7"/>
  <c r="B127" i="7"/>
  <c r="U126" i="7"/>
  <c r="T126" i="7"/>
  <c r="S126" i="7"/>
  <c r="R126" i="7"/>
  <c r="Q126" i="7"/>
  <c r="P126" i="7"/>
  <c r="O126" i="7"/>
  <c r="N126" i="7"/>
  <c r="M126" i="7"/>
  <c r="L126" i="7"/>
  <c r="K126" i="7"/>
  <c r="J126" i="7"/>
  <c r="I126" i="7"/>
  <c r="H126" i="7"/>
  <c r="G126" i="7"/>
  <c r="F126" i="7"/>
  <c r="E126" i="7"/>
  <c r="D126" i="7"/>
  <c r="C126" i="7"/>
  <c r="B126" i="7"/>
  <c r="U125" i="7"/>
  <c r="T125" i="7"/>
  <c r="S125" i="7"/>
  <c r="R125" i="7"/>
  <c r="Q125" i="7"/>
  <c r="P125" i="7"/>
  <c r="O125" i="7"/>
  <c r="N125" i="7"/>
  <c r="M125" i="7"/>
  <c r="L125" i="7"/>
  <c r="K125" i="7"/>
  <c r="J125" i="7"/>
  <c r="I125" i="7"/>
  <c r="H125" i="7"/>
  <c r="G125" i="7"/>
  <c r="F125" i="7"/>
  <c r="E125" i="7"/>
  <c r="D125" i="7"/>
  <c r="C125" i="7"/>
  <c r="B125" i="7"/>
  <c r="U124" i="7"/>
  <c r="T124" i="7"/>
  <c r="S124" i="7"/>
  <c r="R124" i="7"/>
  <c r="Q124" i="7"/>
  <c r="P124" i="7"/>
  <c r="O124" i="7"/>
  <c r="N124" i="7"/>
  <c r="M124" i="7"/>
  <c r="L124" i="7"/>
  <c r="K124" i="7"/>
  <c r="J124" i="7"/>
  <c r="I124" i="7"/>
  <c r="H124" i="7"/>
  <c r="G124" i="7"/>
  <c r="F124" i="7"/>
  <c r="E124" i="7"/>
  <c r="D124" i="7"/>
  <c r="C124" i="7"/>
  <c r="B124" i="7"/>
  <c r="U123" i="7"/>
  <c r="T123" i="7"/>
  <c r="S123" i="7"/>
  <c r="R123" i="7"/>
  <c r="Q123" i="7"/>
  <c r="P123" i="7"/>
  <c r="O123" i="7"/>
  <c r="N123" i="7"/>
  <c r="M123" i="7"/>
  <c r="L123" i="7"/>
  <c r="K123" i="7"/>
  <c r="J123" i="7"/>
  <c r="I123" i="7"/>
  <c r="H123" i="7"/>
  <c r="G123" i="7"/>
  <c r="F123" i="7"/>
  <c r="E123" i="7"/>
  <c r="D123" i="7"/>
  <c r="C123" i="7"/>
  <c r="B123" i="7"/>
  <c r="U122" i="7"/>
  <c r="T122" i="7"/>
  <c r="S122" i="7"/>
  <c r="R122" i="7"/>
  <c r="Q122" i="7"/>
  <c r="P122" i="7"/>
  <c r="O122" i="7"/>
  <c r="N122" i="7"/>
  <c r="M122" i="7"/>
  <c r="L122" i="7"/>
  <c r="K122" i="7"/>
  <c r="J122" i="7"/>
  <c r="I122" i="7"/>
  <c r="H122" i="7"/>
  <c r="G122" i="7"/>
  <c r="F122" i="7"/>
  <c r="E122" i="7"/>
  <c r="D122" i="7"/>
  <c r="C122" i="7"/>
  <c r="B122" i="7"/>
  <c r="U121" i="7"/>
  <c r="T121" i="7"/>
  <c r="S121" i="7"/>
  <c r="R121" i="7"/>
  <c r="Q121" i="7"/>
  <c r="P121" i="7"/>
  <c r="O121" i="7"/>
  <c r="N121" i="7"/>
  <c r="M121" i="7"/>
  <c r="L121" i="7"/>
  <c r="K121" i="7"/>
  <c r="J121" i="7"/>
  <c r="I121" i="7"/>
  <c r="H121" i="7"/>
  <c r="G121" i="7"/>
  <c r="F121" i="7"/>
  <c r="E121" i="7"/>
  <c r="D121" i="7"/>
  <c r="C121" i="7"/>
  <c r="B121" i="7"/>
  <c r="U120" i="7"/>
  <c r="T120" i="7"/>
  <c r="S120" i="7"/>
  <c r="R120" i="7"/>
  <c r="Q120" i="7"/>
  <c r="P120" i="7"/>
  <c r="O120" i="7"/>
  <c r="N120" i="7"/>
  <c r="M120" i="7"/>
  <c r="L120" i="7"/>
  <c r="K120" i="7"/>
  <c r="J120" i="7"/>
  <c r="I120" i="7"/>
  <c r="H120" i="7"/>
  <c r="G120" i="7"/>
  <c r="F120" i="7"/>
  <c r="E120" i="7"/>
  <c r="D120" i="7"/>
  <c r="C120" i="7"/>
  <c r="B120" i="7"/>
  <c r="U119" i="7"/>
  <c r="T119" i="7"/>
  <c r="S119" i="7"/>
  <c r="R119" i="7"/>
  <c r="Q119" i="7"/>
  <c r="P119" i="7"/>
  <c r="O119" i="7"/>
  <c r="N119" i="7"/>
  <c r="M119" i="7"/>
  <c r="L119" i="7"/>
  <c r="K119" i="7"/>
  <c r="J119" i="7"/>
  <c r="I119" i="7"/>
  <c r="H119" i="7"/>
  <c r="G119" i="7"/>
  <c r="F119" i="7"/>
  <c r="E119" i="7"/>
  <c r="D119" i="7"/>
  <c r="C119" i="7"/>
  <c r="B119" i="7"/>
  <c r="U118" i="7"/>
  <c r="T118" i="7"/>
  <c r="S118" i="7"/>
  <c r="R118" i="7"/>
  <c r="Q118" i="7"/>
  <c r="P118" i="7"/>
  <c r="O118" i="7"/>
  <c r="N118" i="7"/>
  <c r="M118" i="7"/>
  <c r="L118" i="7"/>
  <c r="K118" i="7"/>
  <c r="J118" i="7"/>
  <c r="I118" i="7"/>
  <c r="H118" i="7"/>
  <c r="G118" i="7"/>
  <c r="F118" i="7"/>
  <c r="E118" i="7"/>
  <c r="D118" i="7"/>
  <c r="C118" i="7"/>
  <c r="B118" i="7"/>
  <c r="U117" i="7"/>
  <c r="T117" i="7"/>
  <c r="S117" i="7"/>
  <c r="R117" i="7"/>
  <c r="Q117" i="7"/>
  <c r="P117" i="7"/>
  <c r="O117" i="7"/>
  <c r="N117" i="7"/>
  <c r="M117" i="7"/>
  <c r="L117" i="7"/>
  <c r="K117" i="7"/>
  <c r="J117" i="7"/>
  <c r="I117" i="7"/>
  <c r="H117" i="7"/>
  <c r="G117" i="7"/>
  <c r="F117" i="7"/>
  <c r="E117" i="7"/>
  <c r="D117" i="7"/>
  <c r="C117" i="7"/>
  <c r="B117" i="7"/>
  <c r="U116" i="7"/>
  <c r="T116" i="7"/>
  <c r="S116" i="7"/>
  <c r="R116" i="7"/>
  <c r="Q116" i="7"/>
  <c r="P116" i="7"/>
  <c r="O116" i="7"/>
  <c r="N116" i="7"/>
  <c r="M116" i="7"/>
  <c r="L116" i="7"/>
  <c r="K116" i="7"/>
  <c r="J116" i="7"/>
  <c r="I116" i="7"/>
  <c r="H116" i="7"/>
  <c r="G116" i="7"/>
  <c r="F116" i="7"/>
  <c r="E116" i="7"/>
  <c r="D116" i="7"/>
  <c r="C116" i="7"/>
  <c r="B116" i="7"/>
  <c r="U115" i="7"/>
  <c r="T115" i="7"/>
  <c r="S115" i="7"/>
  <c r="R115" i="7"/>
  <c r="Q115" i="7"/>
  <c r="P115" i="7"/>
  <c r="O115" i="7"/>
  <c r="N115" i="7"/>
  <c r="M115" i="7"/>
  <c r="L115" i="7"/>
  <c r="K115" i="7"/>
  <c r="J115" i="7"/>
  <c r="I115" i="7"/>
  <c r="H115" i="7"/>
  <c r="G115" i="7"/>
  <c r="F115" i="7"/>
  <c r="E115" i="7"/>
  <c r="D115" i="7"/>
  <c r="C115" i="7"/>
  <c r="B115" i="7"/>
  <c r="U114" i="7"/>
  <c r="T114" i="7"/>
  <c r="S114" i="7"/>
  <c r="R114" i="7"/>
  <c r="Q114" i="7"/>
  <c r="P114" i="7"/>
  <c r="O114" i="7"/>
  <c r="N114" i="7"/>
  <c r="M114" i="7"/>
  <c r="L114" i="7"/>
  <c r="K114" i="7"/>
  <c r="J114" i="7"/>
  <c r="I114" i="7"/>
  <c r="H114" i="7"/>
  <c r="G114" i="7"/>
  <c r="F114" i="7"/>
  <c r="E114" i="7"/>
  <c r="D114" i="7"/>
  <c r="C114" i="7"/>
  <c r="B114" i="7"/>
  <c r="U113" i="7"/>
  <c r="T113" i="7"/>
  <c r="S113" i="7"/>
  <c r="R113" i="7"/>
  <c r="Q113" i="7"/>
  <c r="P113" i="7"/>
  <c r="O113" i="7"/>
  <c r="N113" i="7"/>
  <c r="M113" i="7"/>
  <c r="L113" i="7"/>
  <c r="K113" i="7"/>
  <c r="J113" i="7"/>
  <c r="I113" i="7"/>
  <c r="H113" i="7"/>
  <c r="G113" i="7"/>
  <c r="F113" i="7"/>
  <c r="E113" i="7"/>
  <c r="D113" i="7"/>
  <c r="C113" i="7"/>
  <c r="B113" i="7"/>
  <c r="U112" i="7"/>
  <c r="T112" i="7"/>
  <c r="S112" i="7"/>
  <c r="R112" i="7"/>
  <c r="Q112" i="7"/>
  <c r="P112" i="7"/>
  <c r="O112" i="7"/>
  <c r="N112" i="7"/>
  <c r="M112" i="7"/>
  <c r="L112" i="7"/>
  <c r="K112" i="7"/>
  <c r="J112" i="7"/>
  <c r="I112" i="7"/>
  <c r="H112" i="7"/>
  <c r="G112" i="7"/>
  <c r="F112" i="7"/>
  <c r="E112" i="7"/>
  <c r="D112" i="7"/>
  <c r="C112" i="7"/>
  <c r="B112" i="7"/>
  <c r="U111" i="7"/>
  <c r="T111" i="7"/>
  <c r="S111" i="7"/>
  <c r="R111" i="7"/>
  <c r="Q111" i="7"/>
  <c r="P111" i="7"/>
  <c r="O111" i="7"/>
  <c r="N111" i="7"/>
  <c r="M111" i="7"/>
  <c r="L111" i="7"/>
  <c r="K111" i="7"/>
  <c r="J111" i="7"/>
  <c r="I111" i="7"/>
  <c r="H111" i="7"/>
  <c r="G111" i="7"/>
  <c r="F111" i="7"/>
  <c r="E111" i="7"/>
  <c r="D111" i="7"/>
  <c r="C111" i="7"/>
  <c r="B111" i="7"/>
  <c r="U110" i="7"/>
  <c r="T110" i="7"/>
  <c r="S110" i="7"/>
  <c r="R110" i="7"/>
  <c r="Q110" i="7"/>
  <c r="P110" i="7"/>
  <c r="O110" i="7"/>
  <c r="N110" i="7"/>
  <c r="M110" i="7"/>
  <c r="L110" i="7"/>
  <c r="K110" i="7"/>
  <c r="J110" i="7"/>
  <c r="I110" i="7"/>
  <c r="H110" i="7"/>
  <c r="G110" i="7"/>
  <c r="F110" i="7"/>
  <c r="E110" i="7"/>
  <c r="D110" i="7"/>
  <c r="C110" i="7"/>
  <c r="B110" i="7"/>
  <c r="U109" i="7"/>
  <c r="T109" i="7"/>
  <c r="S109" i="7"/>
  <c r="R109" i="7"/>
  <c r="Q109" i="7"/>
  <c r="P109" i="7"/>
  <c r="O109" i="7"/>
  <c r="N109" i="7"/>
  <c r="M109" i="7"/>
  <c r="L109" i="7"/>
  <c r="K109" i="7"/>
  <c r="J109" i="7"/>
  <c r="I109" i="7"/>
  <c r="H109" i="7"/>
  <c r="G109" i="7"/>
  <c r="F109" i="7"/>
  <c r="E109" i="7"/>
  <c r="D109" i="7"/>
  <c r="C109" i="7"/>
  <c r="B109" i="7"/>
  <c r="U108" i="7"/>
  <c r="T108" i="7"/>
  <c r="S108" i="7"/>
  <c r="R108" i="7"/>
  <c r="Q108" i="7"/>
  <c r="P108" i="7"/>
  <c r="O108" i="7"/>
  <c r="N108" i="7"/>
  <c r="M108" i="7"/>
  <c r="L108" i="7"/>
  <c r="K108" i="7"/>
  <c r="J108" i="7"/>
  <c r="I108" i="7"/>
  <c r="H108" i="7"/>
  <c r="G108" i="7"/>
  <c r="F108" i="7"/>
  <c r="E108" i="7"/>
  <c r="D108" i="7"/>
  <c r="C108" i="7"/>
  <c r="B108" i="7"/>
  <c r="U107" i="7"/>
  <c r="T107" i="7"/>
  <c r="S107" i="7"/>
  <c r="R107" i="7"/>
  <c r="Q107" i="7"/>
  <c r="P107" i="7"/>
  <c r="O107" i="7"/>
  <c r="N107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U106" i="7"/>
  <c r="T106" i="7"/>
  <c r="S106" i="7"/>
  <c r="R106" i="7"/>
  <c r="Q106" i="7"/>
  <c r="P106" i="7"/>
  <c r="O106" i="7"/>
  <c r="N106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U105" i="7"/>
  <c r="T105" i="7"/>
  <c r="S105" i="7"/>
  <c r="R105" i="7"/>
  <c r="Q105" i="7"/>
  <c r="P105" i="7"/>
  <c r="O105" i="7"/>
  <c r="N105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U104" i="7"/>
  <c r="T104" i="7"/>
  <c r="S104" i="7"/>
  <c r="R104" i="7"/>
  <c r="Q104" i="7"/>
  <c r="P104" i="7"/>
  <c r="O104" i="7"/>
  <c r="N104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U103" i="7"/>
  <c r="T103" i="7"/>
  <c r="S103" i="7"/>
  <c r="R103" i="7"/>
  <c r="Q103" i="7"/>
  <c r="P103" i="7"/>
  <c r="O103" i="7"/>
  <c r="N103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U102" i="7"/>
  <c r="T102" i="7"/>
  <c r="S102" i="7"/>
  <c r="R102" i="7"/>
  <c r="Q102" i="7"/>
  <c r="P102" i="7"/>
  <c r="O102" i="7"/>
  <c r="N102" i="7"/>
  <c r="M102" i="7"/>
  <c r="L102" i="7"/>
  <c r="K102" i="7"/>
  <c r="J102" i="7"/>
  <c r="I102" i="7"/>
  <c r="H102" i="7"/>
  <c r="G102" i="7"/>
  <c r="F102" i="7"/>
  <c r="E102" i="7"/>
  <c r="D102" i="7"/>
  <c r="C102" i="7"/>
  <c r="B102" i="7"/>
  <c r="U101" i="7"/>
  <c r="T101" i="7"/>
  <c r="S101" i="7"/>
  <c r="R101" i="7"/>
  <c r="Q101" i="7"/>
  <c r="P101" i="7"/>
  <c r="O101" i="7"/>
  <c r="N101" i="7"/>
  <c r="M101" i="7"/>
  <c r="L101" i="7"/>
  <c r="K101" i="7"/>
  <c r="J101" i="7"/>
  <c r="I101" i="7"/>
  <c r="H101" i="7"/>
  <c r="G101" i="7"/>
  <c r="F101" i="7"/>
  <c r="E101" i="7"/>
  <c r="D101" i="7"/>
  <c r="C101" i="7"/>
  <c r="B101" i="7"/>
  <c r="U100" i="7"/>
  <c r="T100" i="7"/>
  <c r="S100" i="7"/>
  <c r="R100" i="7"/>
  <c r="Q100" i="7"/>
  <c r="P100" i="7"/>
  <c r="O100" i="7"/>
  <c r="N100" i="7"/>
  <c r="M100" i="7"/>
  <c r="L100" i="7"/>
  <c r="K100" i="7"/>
  <c r="J100" i="7"/>
  <c r="I100" i="7"/>
  <c r="H100" i="7"/>
  <c r="G100" i="7"/>
  <c r="F100" i="7"/>
  <c r="E100" i="7"/>
  <c r="D100" i="7"/>
  <c r="C100" i="7"/>
  <c r="B100" i="7"/>
  <c r="U99" i="7"/>
  <c r="T99" i="7"/>
  <c r="S99" i="7"/>
  <c r="R99" i="7"/>
  <c r="Q99" i="7"/>
  <c r="P99" i="7"/>
  <c r="O99" i="7"/>
  <c r="N99" i="7"/>
  <c r="M99" i="7"/>
  <c r="L99" i="7"/>
  <c r="K99" i="7"/>
  <c r="J99" i="7"/>
  <c r="I99" i="7"/>
  <c r="H99" i="7"/>
  <c r="G99" i="7"/>
  <c r="F99" i="7"/>
  <c r="E99" i="7"/>
  <c r="D99" i="7"/>
  <c r="C99" i="7"/>
  <c r="B99" i="7"/>
  <c r="U98" i="7"/>
  <c r="T98" i="7"/>
  <c r="S98" i="7"/>
  <c r="R98" i="7"/>
  <c r="Q98" i="7"/>
  <c r="P98" i="7"/>
  <c r="O98" i="7"/>
  <c r="N98" i="7"/>
  <c r="M98" i="7"/>
  <c r="L98" i="7"/>
  <c r="K98" i="7"/>
  <c r="J98" i="7"/>
  <c r="I98" i="7"/>
  <c r="H98" i="7"/>
  <c r="G98" i="7"/>
  <c r="F98" i="7"/>
  <c r="E98" i="7"/>
  <c r="D98" i="7"/>
  <c r="C98" i="7"/>
  <c r="B98" i="7"/>
  <c r="U97" i="7"/>
  <c r="T97" i="7"/>
  <c r="S97" i="7"/>
  <c r="R97" i="7"/>
  <c r="Q97" i="7"/>
  <c r="P97" i="7"/>
  <c r="O97" i="7"/>
  <c r="N97" i="7"/>
  <c r="M97" i="7"/>
  <c r="L97" i="7"/>
  <c r="K97" i="7"/>
  <c r="J97" i="7"/>
  <c r="I97" i="7"/>
  <c r="H97" i="7"/>
  <c r="G97" i="7"/>
  <c r="F97" i="7"/>
  <c r="E97" i="7"/>
  <c r="D97" i="7"/>
  <c r="C97" i="7"/>
  <c r="B97" i="7"/>
  <c r="U96" i="7"/>
  <c r="T96" i="7"/>
  <c r="S96" i="7"/>
  <c r="R96" i="7"/>
  <c r="Q96" i="7"/>
  <c r="P96" i="7"/>
  <c r="O96" i="7"/>
  <c r="N96" i="7"/>
  <c r="M96" i="7"/>
  <c r="L96" i="7"/>
  <c r="K96" i="7"/>
  <c r="J96" i="7"/>
  <c r="I96" i="7"/>
  <c r="H96" i="7"/>
  <c r="G96" i="7"/>
  <c r="F96" i="7"/>
  <c r="E96" i="7"/>
  <c r="D96" i="7"/>
  <c r="C96" i="7"/>
  <c r="B96" i="7"/>
  <c r="U95" i="7"/>
  <c r="T95" i="7"/>
  <c r="S95" i="7"/>
  <c r="R95" i="7"/>
  <c r="Q95" i="7"/>
  <c r="P95" i="7"/>
  <c r="O95" i="7"/>
  <c r="N95" i="7"/>
  <c r="M95" i="7"/>
  <c r="L95" i="7"/>
  <c r="K95" i="7"/>
  <c r="J95" i="7"/>
  <c r="I95" i="7"/>
  <c r="H95" i="7"/>
  <c r="G95" i="7"/>
  <c r="F95" i="7"/>
  <c r="E95" i="7"/>
  <c r="D95" i="7"/>
  <c r="C95" i="7"/>
  <c r="B95" i="7"/>
  <c r="U94" i="7"/>
  <c r="T94" i="7"/>
  <c r="S94" i="7"/>
  <c r="R94" i="7"/>
  <c r="Q94" i="7"/>
  <c r="P94" i="7"/>
  <c r="O94" i="7"/>
  <c r="N94" i="7"/>
  <c r="M94" i="7"/>
  <c r="L94" i="7"/>
  <c r="K94" i="7"/>
  <c r="J94" i="7"/>
  <c r="I94" i="7"/>
  <c r="H94" i="7"/>
  <c r="G94" i="7"/>
  <c r="F94" i="7"/>
  <c r="E94" i="7"/>
  <c r="D94" i="7"/>
  <c r="C94" i="7"/>
  <c r="B94" i="7"/>
  <c r="U93" i="7"/>
  <c r="T93" i="7"/>
  <c r="S93" i="7"/>
  <c r="R93" i="7"/>
  <c r="Q93" i="7"/>
  <c r="P93" i="7"/>
  <c r="O93" i="7"/>
  <c r="N93" i="7"/>
  <c r="M93" i="7"/>
  <c r="L93" i="7"/>
  <c r="K93" i="7"/>
  <c r="J93" i="7"/>
  <c r="I93" i="7"/>
  <c r="H93" i="7"/>
  <c r="G93" i="7"/>
  <c r="F93" i="7"/>
  <c r="E93" i="7"/>
  <c r="D93" i="7"/>
  <c r="C93" i="7"/>
  <c r="B93" i="7"/>
  <c r="U92" i="7"/>
  <c r="T92" i="7"/>
  <c r="S92" i="7"/>
  <c r="R92" i="7"/>
  <c r="Q92" i="7"/>
  <c r="P92" i="7"/>
  <c r="O92" i="7"/>
  <c r="N92" i="7"/>
  <c r="M92" i="7"/>
  <c r="L92" i="7"/>
  <c r="K92" i="7"/>
  <c r="J92" i="7"/>
  <c r="I92" i="7"/>
  <c r="H92" i="7"/>
  <c r="G92" i="7"/>
  <c r="F92" i="7"/>
  <c r="E92" i="7"/>
  <c r="D92" i="7"/>
  <c r="C92" i="7"/>
  <c r="B92" i="7"/>
  <c r="U91" i="7"/>
  <c r="T91" i="7"/>
  <c r="S91" i="7"/>
  <c r="R91" i="7"/>
  <c r="Q91" i="7"/>
  <c r="P91" i="7"/>
  <c r="O91" i="7"/>
  <c r="N91" i="7"/>
  <c r="M91" i="7"/>
  <c r="L91" i="7"/>
  <c r="K91" i="7"/>
  <c r="J91" i="7"/>
  <c r="I91" i="7"/>
  <c r="H91" i="7"/>
  <c r="G91" i="7"/>
  <c r="F91" i="7"/>
  <c r="E91" i="7"/>
  <c r="D91" i="7"/>
  <c r="C91" i="7"/>
  <c r="B91" i="7"/>
  <c r="U90" i="7"/>
  <c r="T90" i="7"/>
  <c r="S90" i="7"/>
  <c r="R90" i="7"/>
  <c r="Q90" i="7"/>
  <c r="P90" i="7"/>
  <c r="O90" i="7"/>
  <c r="N90" i="7"/>
  <c r="M90" i="7"/>
  <c r="L90" i="7"/>
  <c r="K90" i="7"/>
  <c r="J90" i="7"/>
  <c r="I90" i="7"/>
  <c r="H90" i="7"/>
  <c r="G90" i="7"/>
  <c r="F90" i="7"/>
  <c r="E90" i="7"/>
  <c r="D90" i="7"/>
  <c r="C90" i="7"/>
  <c r="B90" i="7"/>
  <c r="U89" i="7"/>
  <c r="T89" i="7"/>
  <c r="S89" i="7"/>
  <c r="R89" i="7"/>
  <c r="Q89" i="7"/>
  <c r="P89" i="7"/>
  <c r="O89" i="7"/>
  <c r="N89" i="7"/>
  <c r="M89" i="7"/>
  <c r="L89" i="7"/>
  <c r="K89" i="7"/>
  <c r="J89" i="7"/>
  <c r="I89" i="7"/>
  <c r="H89" i="7"/>
  <c r="G89" i="7"/>
  <c r="F89" i="7"/>
  <c r="E89" i="7"/>
  <c r="D89" i="7"/>
  <c r="C89" i="7"/>
  <c r="B89" i="7"/>
  <c r="U88" i="7"/>
  <c r="T88" i="7"/>
  <c r="S88" i="7"/>
  <c r="R88" i="7"/>
  <c r="Q88" i="7"/>
  <c r="P88" i="7"/>
  <c r="O88" i="7"/>
  <c r="N88" i="7"/>
  <c r="M88" i="7"/>
  <c r="L88" i="7"/>
  <c r="K88" i="7"/>
  <c r="J88" i="7"/>
  <c r="I88" i="7"/>
  <c r="H88" i="7"/>
  <c r="G88" i="7"/>
  <c r="F88" i="7"/>
  <c r="E88" i="7"/>
  <c r="D88" i="7"/>
  <c r="C88" i="7"/>
  <c r="B88" i="7"/>
  <c r="U87" i="7"/>
  <c r="T87" i="7"/>
  <c r="S87" i="7"/>
  <c r="R87" i="7"/>
  <c r="Q87" i="7"/>
  <c r="P87" i="7"/>
  <c r="O87" i="7"/>
  <c r="N87" i="7"/>
  <c r="M87" i="7"/>
  <c r="L87" i="7"/>
  <c r="K87" i="7"/>
  <c r="J87" i="7"/>
  <c r="I87" i="7"/>
  <c r="H87" i="7"/>
  <c r="G87" i="7"/>
  <c r="F87" i="7"/>
  <c r="E87" i="7"/>
  <c r="D87" i="7"/>
  <c r="C87" i="7"/>
  <c r="B87" i="7"/>
  <c r="U86" i="7"/>
  <c r="T86" i="7"/>
  <c r="S86" i="7"/>
  <c r="R86" i="7"/>
  <c r="Q86" i="7"/>
  <c r="P86" i="7"/>
  <c r="O86" i="7"/>
  <c r="N86" i="7"/>
  <c r="M86" i="7"/>
  <c r="L86" i="7"/>
  <c r="K86" i="7"/>
  <c r="J86" i="7"/>
  <c r="I86" i="7"/>
  <c r="H86" i="7"/>
  <c r="G86" i="7"/>
  <c r="F86" i="7"/>
  <c r="E86" i="7"/>
  <c r="D86" i="7"/>
  <c r="C86" i="7"/>
  <c r="B86" i="7"/>
  <c r="U85" i="7"/>
  <c r="T85" i="7"/>
  <c r="S85" i="7"/>
  <c r="R85" i="7"/>
  <c r="Q85" i="7"/>
  <c r="P85" i="7"/>
  <c r="O85" i="7"/>
  <c r="N85" i="7"/>
  <c r="M85" i="7"/>
  <c r="L85" i="7"/>
  <c r="K85" i="7"/>
  <c r="J85" i="7"/>
  <c r="I85" i="7"/>
  <c r="H85" i="7"/>
  <c r="G85" i="7"/>
  <c r="F85" i="7"/>
  <c r="E85" i="7"/>
  <c r="D85" i="7"/>
  <c r="C85" i="7"/>
  <c r="B85" i="7"/>
  <c r="U84" i="7"/>
  <c r="T84" i="7"/>
  <c r="S84" i="7"/>
  <c r="R84" i="7"/>
  <c r="Q84" i="7"/>
  <c r="P84" i="7"/>
  <c r="O84" i="7"/>
  <c r="N84" i="7"/>
  <c r="M84" i="7"/>
  <c r="L84" i="7"/>
  <c r="K84" i="7"/>
  <c r="J84" i="7"/>
  <c r="I84" i="7"/>
  <c r="H84" i="7"/>
  <c r="G84" i="7"/>
  <c r="F84" i="7"/>
  <c r="E84" i="7"/>
  <c r="D84" i="7"/>
  <c r="C84" i="7"/>
  <c r="B84" i="7"/>
  <c r="U83" i="7"/>
  <c r="T83" i="7"/>
  <c r="S83" i="7"/>
  <c r="R83" i="7"/>
  <c r="Q83" i="7"/>
  <c r="P83" i="7"/>
  <c r="O83" i="7"/>
  <c r="N83" i="7"/>
  <c r="M83" i="7"/>
  <c r="L83" i="7"/>
  <c r="K83" i="7"/>
  <c r="J83" i="7"/>
  <c r="I83" i="7"/>
  <c r="H83" i="7"/>
  <c r="G83" i="7"/>
  <c r="F83" i="7"/>
  <c r="E83" i="7"/>
  <c r="D83" i="7"/>
  <c r="C83" i="7"/>
  <c r="B83" i="7"/>
  <c r="U82" i="7"/>
  <c r="T82" i="7"/>
  <c r="S82" i="7"/>
  <c r="R82" i="7"/>
  <c r="Q82" i="7"/>
  <c r="P82" i="7"/>
  <c r="O82" i="7"/>
  <c r="N82" i="7"/>
  <c r="M82" i="7"/>
  <c r="L82" i="7"/>
  <c r="K82" i="7"/>
  <c r="J82" i="7"/>
  <c r="I82" i="7"/>
  <c r="H82" i="7"/>
  <c r="G82" i="7"/>
  <c r="F82" i="7"/>
  <c r="E82" i="7"/>
  <c r="D82" i="7"/>
  <c r="C82" i="7"/>
  <c r="B82" i="7"/>
  <c r="U81" i="7"/>
  <c r="T81" i="7"/>
  <c r="S81" i="7"/>
  <c r="R81" i="7"/>
  <c r="Q81" i="7"/>
  <c r="P81" i="7"/>
  <c r="O81" i="7"/>
  <c r="N81" i="7"/>
  <c r="M81" i="7"/>
  <c r="L81" i="7"/>
  <c r="K81" i="7"/>
  <c r="J81" i="7"/>
  <c r="I81" i="7"/>
  <c r="H81" i="7"/>
  <c r="G81" i="7"/>
  <c r="F81" i="7"/>
  <c r="E81" i="7"/>
  <c r="D81" i="7"/>
  <c r="C81" i="7"/>
  <c r="B81" i="7"/>
  <c r="U80" i="7"/>
  <c r="T80" i="7"/>
  <c r="S80" i="7"/>
  <c r="R80" i="7"/>
  <c r="Q80" i="7"/>
  <c r="P80" i="7"/>
  <c r="O80" i="7"/>
  <c r="N80" i="7"/>
  <c r="M80" i="7"/>
  <c r="L80" i="7"/>
  <c r="K80" i="7"/>
  <c r="J80" i="7"/>
  <c r="I80" i="7"/>
  <c r="H80" i="7"/>
  <c r="G80" i="7"/>
  <c r="F80" i="7"/>
  <c r="E80" i="7"/>
  <c r="D80" i="7"/>
  <c r="C80" i="7"/>
  <c r="B80" i="7"/>
  <c r="U79" i="7"/>
  <c r="T79" i="7"/>
  <c r="S79" i="7"/>
  <c r="R79" i="7"/>
  <c r="Q79" i="7"/>
  <c r="P79" i="7"/>
  <c r="O79" i="7"/>
  <c r="N79" i="7"/>
  <c r="M79" i="7"/>
  <c r="L79" i="7"/>
  <c r="K79" i="7"/>
  <c r="J79" i="7"/>
  <c r="I79" i="7"/>
  <c r="H79" i="7"/>
  <c r="G79" i="7"/>
  <c r="F79" i="7"/>
  <c r="E79" i="7"/>
  <c r="D79" i="7"/>
  <c r="C79" i="7"/>
  <c r="B79" i="7"/>
  <c r="U78" i="7"/>
  <c r="T78" i="7"/>
  <c r="S78" i="7"/>
  <c r="R78" i="7"/>
  <c r="Q78" i="7"/>
  <c r="P78" i="7"/>
  <c r="O78" i="7"/>
  <c r="N78" i="7"/>
  <c r="M78" i="7"/>
  <c r="L78" i="7"/>
  <c r="K78" i="7"/>
  <c r="J78" i="7"/>
  <c r="I78" i="7"/>
  <c r="H78" i="7"/>
  <c r="G78" i="7"/>
  <c r="F78" i="7"/>
  <c r="E78" i="7"/>
  <c r="D78" i="7"/>
  <c r="C78" i="7"/>
  <c r="B78" i="7"/>
  <c r="U77" i="7"/>
  <c r="T77" i="7"/>
  <c r="S77" i="7"/>
  <c r="R77" i="7"/>
  <c r="Q77" i="7"/>
  <c r="P77" i="7"/>
  <c r="O77" i="7"/>
  <c r="N77" i="7"/>
  <c r="M77" i="7"/>
  <c r="L77" i="7"/>
  <c r="K77" i="7"/>
  <c r="J77" i="7"/>
  <c r="I77" i="7"/>
  <c r="H77" i="7"/>
  <c r="G77" i="7"/>
  <c r="F77" i="7"/>
  <c r="E77" i="7"/>
  <c r="D77" i="7"/>
  <c r="C77" i="7"/>
  <c r="B77" i="7"/>
  <c r="U76" i="7"/>
  <c r="T76" i="7"/>
  <c r="S76" i="7"/>
  <c r="R76" i="7"/>
  <c r="Q76" i="7"/>
  <c r="P76" i="7"/>
  <c r="O76" i="7"/>
  <c r="N76" i="7"/>
  <c r="M76" i="7"/>
  <c r="L76" i="7"/>
  <c r="K76" i="7"/>
  <c r="J76" i="7"/>
  <c r="I76" i="7"/>
  <c r="H76" i="7"/>
  <c r="G76" i="7"/>
  <c r="F76" i="7"/>
  <c r="E76" i="7"/>
  <c r="D76" i="7"/>
  <c r="C76" i="7"/>
  <c r="B76" i="7"/>
  <c r="U75" i="7"/>
  <c r="T75" i="7"/>
  <c r="S75" i="7"/>
  <c r="R75" i="7"/>
  <c r="Q75" i="7"/>
  <c r="P75" i="7"/>
  <c r="O75" i="7"/>
  <c r="N75" i="7"/>
  <c r="M75" i="7"/>
  <c r="L75" i="7"/>
  <c r="K75" i="7"/>
  <c r="J75" i="7"/>
  <c r="I75" i="7"/>
  <c r="H75" i="7"/>
  <c r="G75" i="7"/>
  <c r="F75" i="7"/>
  <c r="E75" i="7"/>
  <c r="D75" i="7"/>
  <c r="C75" i="7"/>
  <c r="B75" i="7"/>
  <c r="U74" i="7"/>
  <c r="T74" i="7"/>
  <c r="S74" i="7"/>
  <c r="R74" i="7"/>
  <c r="Q74" i="7"/>
  <c r="P74" i="7"/>
  <c r="O74" i="7"/>
  <c r="N74" i="7"/>
  <c r="M74" i="7"/>
  <c r="L74" i="7"/>
  <c r="K74" i="7"/>
  <c r="J74" i="7"/>
  <c r="I74" i="7"/>
  <c r="H74" i="7"/>
  <c r="G74" i="7"/>
  <c r="F74" i="7"/>
  <c r="E74" i="7"/>
  <c r="D74" i="7"/>
  <c r="C74" i="7"/>
  <c r="B74" i="7"/>
  <c r="U73" i="7"/>
  <c r="T73" i="7"/>
  <c r="S73" i="7"/>
  <c r="R73" i="7"/>
  <c r="Q73" i="7"/>
  <c r="P73" i="7"/>
  <c r="O73" i="7"/>
  <c r="N73" i="7"/>
  <c r="M73" i="7"/>
  <c r="L73" i="7"/>
  <c r="K73" i="7"/>
  <c r="J73" i="7"/>
  <c r="I73" i="7"/>
  <c r="H73" i="7"/>
  <c r="G73" i="7"/>
  <c r="F73" i="7"/>
  <c r="E73" i="7"/>
  <c r="D73" i="7"/>
  <c r="C73" i="7"/>
  <c r="B73" i="7"/>
  <c r="U72" i="7"/>
  <c r="T72" i="7"/>
  <c r="S72" i="7"/>
  <c r="R72" i="7"/>
  <c r="Q72" i="7"/>
  <c r="P72" i="7"/>
  <c r="O72" i="7"/>
  <c r="N72" i="7"/>
  <c r="M72" i="7"/>
  <c r="L72" i="7"/>
  <c r="K72" i="7"/>
  <c r="J72" i="7"/>
  <c r="I72" i="7"/>
  <c r="H72" i="7"/>
  <c r="G72" i="7"/>
  <c r="F72" i="7"/>
  <c r="E72" i="7"/>
  <c r="D72" i="7"/>
  <c r="C72" i="7"/>
  <c r="B72" i="7"/>
  <c r="U71" i="7"/>
  <c r="T71" i="7"/>
  <c r="S71" i="7"/>
  <c r="R71" i="7"/>
  <c r="Q71" i="7"/>
  <c r="P71" i="7"/>
  <c r="O71" i="7"/>
  <c r="N71" i="7"/>
  <c r="M71" i="7"/>
  <c r="L71" i="7"/>
  <c r="K71" i="7"/>
  <c r="J71" i="7"/>
  <c r="I71" i="7"/>
  <c r="H71" i="7"/>
  <c r="G71" i="7"/>
  <c r="F71" i="7"/>
  <c r="E71" i="7"/>
  <c r="D71" i="7"/>
  <c r="C71" i="7"/>
  <c r="B71" i="7"/>
  <c r="U70" i="7"/>
  <c r="T70" i="7"/>
  <c r="S70" i="7"/>
  <c r="R70" i="7"/>
  <c r="Q70" i="7"/>
  <c r="P70" i="7"/>
  <c r="O70" i="7"/>
  <c r="N70" i="7"/>
  <c r="M70" i="7"/>
  <c r="L70" i="7"/>
  <c r="K70" i="7"/>
  <c r="J70" i="7"/>
  <c r="I70" i="7"/>
  <c r="H70" i="7"/>
  <c r="G70" i="7"/>
  <c r="F70" i="7"/>
  <c r="E70" i="7"/>
  <c r="D70" i="7"/>
  <c r="C70" i="7"/>
  <c r="B70" i="7"/>
  <c r="U69" i="7"/>
  <c r="T69" i="7"/>
  <c r="S69" i="7"/>
  <c r="R69" i="7"/>
  <c r="Q69" i="7"/>
  <c r="P69" i="7"/>
  <c r="O69" i="7"/>
  <c r="N69" i="7"/>
  <c r="M69" i="7"/>
  <c r="L69" i="7"/>
  <c r="K69" i="7"/>
  <c r="J69" i="7"/>
  <c r="I69" i="7"/>
  <c r="H69" i="7"/>
  <c r="G69" i="7"/>
  <c r="F69" i="7"/>
  <c r="E69" i="7"/>
  <c r="D69" i="7"/>
  <c r="C69" i="7"/>
  <c r="B69" i="7"/>
  <c r="U68" i="7"/>
  <c r="T68" i="7"/>
  <c r="S68" i="7"/>
  <c r="R68" i="7"/>
  <c r="Q68" i="7"/>
  <c r="P68" i="7"/>
  <c r="O68" i="7"/>
  <c r="N68" i="7"/>
  <c r="M68" i="7"/>
  <c r="L68" i="7"/>
  <c r="K68" i="7"/>
  <c r="J68" i="7"/>
  <c r="I68" i="7"/>
  <c r="H68" i="7"/>
  <c r="G68" i="7"/>
  <c r="F68" i="7"/>
  <c r="E68" i="7"/>
  <c r="D68" i="7"/>
  <c r="C68" i="7"/>
  <c r="B68" i="7"/>
  <c r="U67" i="7"/>
  <c r="T67" i="7"/>
  <c r="S67" i="7"/>
  <c r="R67" i="7"/>
  <c r="Q67" i="7"/>
  <c r="P67" i="7"/>
  <c r="O67" i="7"/>
  <c r="N67" i="7"/>
  <c r="M67" i="7"/>
  <c r="L67" i="7"/>
  <c r="K67" i="7"/>
  <c r="J67" i="7"/>
  <c r="I67" i="7"/>
  <c r="H67" i="7"/>
  <c r="G67" i="7"/>
  <c r="F67" i="7"/>
  <c r="E67" i="7"/>
  <c r="D67" i="7"/>
  <c r="C67" i="7"/>
  <c r="B67" i="7"/>
  <c r="U66" i="7"/>
  <c r="T66" i="7"/>
  <c r="S66" i="7"/>
  <c r="R66" i="7"/>
  <c r="Q66" i="7"/>
  <c r="P66" i="7"/>
  <c r="O66" i="7"/>
  <c r="N66" i="7"/>
  <c r="M66" i="7"/>
  <c r="L66" i="7"/>
  <c r="K66" i="7"/>
  <c r="J66" i="7"/>
  <c r="I66" i="7"/>
  <c r="H66" i="7"/>
  <c r="G66" i="7"/>
  <c r="F66" i="7"/>
  <c r="E66" i="7"/>
  <c r="D66" i="7"/>
  <c r="C66" i="7"/>
  <c r="B66" i="7"/>
  <c r="U65" i="7"/>
  <c r="T65" i="7"/>
  <c r="S65" i="7"/>
  <c r="R65" i="7"/>
  <c r="Q65" i="7"/>
  <c r="P65" i="7"/>
  <c r="O65" i="7"/>
  <c r="N65" i="7"/>
  <c r="M65" i="7"/>
  <c r="L65" i="7"/>
  <c r="K65" i="7"/>
  <c r="J65" i="7"/>
  <c r="I65" i="7"/>
  <c r="H65" i="7"/>
  <c r="G65" i="7"/>
  <c r="F65" i="7"/>
  <c r="E65" i="7"/>
  <c r="D65" i="7"/>
  <c r="C65" i="7"/>
  <c r="B65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G64" i="7"/>
  <c r="F64" i="7"/>
  <c r="E64" i="7"/>
  <c r="D64" i="7"/>
  <c r="C64" i="7"/>
  <c r="B64" i="7"/>
  <c r="U63" i="7"/>
  <c r="T63" i="7"/>
  <c r="S63" i="7"/>
  <c r="R63" i="7"/>
  <c r="Q63" i="7"/>
  <c r="P63" i="7"/>
  <c r="O63" i="7"/>
  <c r="N63" i="7"/>
  <c r="M63" i="7"/>
  <c r="L63" i="7"/>
  <c r="K63" i="7"/>
  <c r="J63" i="7"/>
  <c r="I63" i="7"/>
  <c r="H63" i="7"/>
  <c r="G63" i="7"/>
  <c r="F63" i="7"/>
  <c r="E63" i="7"/>
  <c r="D63" i="7"/>
  <c r="C63" i="7"/>
  <c r="B63" i="7"/>
  <c r="U62" i="7"/>
  <c r="T62" i="7"/>
  <c r="S62" i="7"/>
  <c r="R62" i="7"/>
  <c r="Q62" i="7"/>
  <c r="P62" i="7"/>
  <c r="O62" i="7"/>
  <c r="N62" i="7"/>
  <c r="M62" i="7"/>
  <c r="L62" i="7"/>
  <c r="K62" i="7"/>
  <c r="J62" i="7"/>
  <c r="I62" i="7"/>
  <c r="H62" i="7"/>
  <c r="G62" i="7"/>
  <c r="F62" i="7"/>
  <c r="E62" i="7"/>
  <c r="D62" i="7"/>
  <c r="C62" i="7"/>
  <c r="B62" i="7"/>
  <c r="U61" i="7"/>
  <c r="T61" i="7"/>
  <c r="S61" i="7"/>
  <c r="R61" i="7"/>
  <c r="Q61" i="7"/>
  <c r="P61" i="7"/>
  <c r="O61" i="7"/>
  <c r="N61" i="7"/>
  <c r="M61" i="7"/>
  <c r="L61" i="7"/>
  <c r="K61" i="7"/>
  <c r="J61" i="7"/>
  <c r="I61" i="7"/>
  <c r="H61" i="7"/>
  <c r="G61" i="7"/>
  <c r="F61" i="7"/>
  <c r="E61" i="7"/>
  <c r="D61" i="7"/>
  <c r="C61" i="7"/>
  <c r="B61" i="7"/>
  <c r="U60" i="7"/>
  <c r="T60" i="7"/>
  <c r="S60" i="7"/>
  <c r="R60" i="7"/>
  <c r="Q60" i="7"/>
  <c r="P60" i="7"/>
  <c r="O60" i="7"/>
  <c r="N60" i="7"/>
  <c r="M60" i="7"/>
  <c r="L60" i="7"/>
  <c r="K60" i="7"/>
  <c r="J60" i="7"/>
  <c r="I60" i="7"/>
  <c r="H60" i="7"/>
  <c r="G60" i="7"/>
  <c r="F60" i="7"/>
  <c r="E60" i="7"/>
  <c r="D60" i="7"/>
  <c r="C60" i="7"/>
  <c r="B60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F59" i="7"/>
  <c r="E59" i="7"/>
  <c r="D59" i="7"/>
  <c r="C59" i="7"/>
  <c r="B59" i="7"/>
  <c r="U58" i="7"/>
  <c r="T58" i="7"/>
  <c r="S58" i="7"/>
  <c r="R58" i="7"/>
  <c r="Q58" i="7"/>
  <c r="P58" i="7"/>
  <c r="O58" i="7"/>
  <c r="N58" i="7"/>
  <c r="M58" i="7"/>
  <c r="L58" i="7"/>
  <c r="K58" i="7"/>
  <c r="J58" i="7"/>
  <c r="I58" i="7"/>
  <c r="H58" i="7"/>
  <c r="G58" i="7"/>
  <c r="F58" i="7"/>
  <c r="E58" i="7"/>
  <c r="D58" i="7"/>
  <c r="C58" i="7"/>
  <c r="B58" i="7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H57" i="7"/>
  <c r="G57" i="7"/>
  <c r="F57" i="7"/>
  <c r="E57" i="7"/>
  <c r="D57" i="7"/>
  <c r="C57" i="7"/>
  <c r="B57" i="7"/>
  <c r="U56" i="7"/>
  <c r="T56" i="7"/>
  <c r="S56" i="7"/>
  <c r="R56" i="7"/>
  <c r="Q56" i="7"/>
  <c r="P56" i="7"/>
  <c r="O56" i="7"/>
  <c r="N56" i="7"/>
  <c r="M56" i="7"/>
  <c r="L56" i="7"/>
  <c r="K56" i="7"/>
  <c r="J56" i="7"/>
  <c r="I56" i="7"/>
  <c r="H56" i="7"/>
  <c r="G56" i="7"/>
  <c r="F56" i="7"/>
  <c r="E56" i="7"/>
  <c r="D56" i="7"/>
  <c r="C56" i="7"/>
  <c r="B56" i="7"/>
  <c r="U55" i="7"/>
  <c r="T55" i="7"/>
  <c r="S55" i="7"/>
  <c r="R55" i="7"/>
  <c r="Q55" i="7"/>
  <c r="P55" i="7"/>
  <c r="O55" i="7"/>
  <c r="N55" i="7"/>
  <c r="M55" i="7"/>
  <c r="L55" i="7"/>
  <c r="K55" i="7"/>
  <c r="J55" i="7"/>
  <c r="I55" i="7"/>
  <c r="H55" i="7"/>
  <c r="G55" i="7"/>
  <c r="F55" i="7"/>
  <c r="E55" i="7"/>
  <c r="D55" i="7"/>
  <c r="C55" i="7"/>
  <c r="B55" i="7"/>
  <c r="U54" i="7"/>
  <c r="T54" i="7"/>
  <c r="S54" i="7"/>
  <c r="Q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C54" i="7"/>
  <c r="B54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C53" i="7"/>
  <c r="B53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D52" i="7"/>
  <c r="C52" i="7"/>
  <c r="B52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D51" i="7"/>
  <c r="C51" i="7"/>
  <c r="B51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D50" i="7"/>
  <c r="C50" i="7"/>
  <c r="B50" i="7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C49" i="7"/>
  <c r="B49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D48" i="7"/>
  <c r="C48" i="7"/>
  <c r="B48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7" i="7"/>
  <c r="C47" i="7"/>
  <c r="B47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6" i="7"/>
  <c r="C46" i="7"/>
  <c r="B46" i="7"/>
  <c r="U45" i="7"/>
  <c r="T45" i="7"/>
  <c r="S45" i="7"/>
  <c r="R45" i="7"/>
  <c r="Q45" i="7"/>
  <c r="P45" i="7"/>
  <c r="O45" i="7"/>
  <c r="N45" i="7"/>
  <c r="M45" i="7"/>
  <c r="L45" i="7"/>
  <c r="K45" i="7"/>
  <c r="J45" i="7"/>
  <c r="I45" i="7"/>
  <c r="H45" i="7"/>
  <c r="G45" i="7"/>
  <c r="F45" i="7"/>
  <c r="E45" i="7"/>
  <c r="D45" i="7"/>
  <c r="C45" i="7"/>
  <c r="B45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B44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B43" i="7"/>
  <c r="U42" i="7"/>
  <c r="T42" i="7"/>
  <c r="S42" i="7"/>
  <c r="R42" i="7"/>
  <c r="Q42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B42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B41" i="7"/>
  <c r="U40" i="7"/>
  <c r="T40" i="7"/>
  <c r="S40" i="7"/>
  <c r="R40" i="7"/>
  <c r="Q40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B40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B39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B38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C37" i="7"/>
  <c r="B37" i="7"/>
  <c r="U36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B36" i="7"/>
  <c r="U35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B35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B34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B33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B32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B31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B30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B27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B25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B23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B22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B17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B2" i="3"/>
  <c r="B3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C2" i="3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" i="2"/>
</calcChain>
</file>

<file path=xl/sharedStrings.xml><?xml version="1.0" encoding="utf-8"?>
<sst xmlns="http://schemas.openxmlformats.org/spreadsheetml/2006/main" count="2361" uniqueCount="585">
  <si>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</si>
  <si>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</si>
  <si>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</si>
  <si>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</si>
  <si>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</si>
  <si>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</si>
  <si>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</si>
  <si>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</si>
  <si>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</si>
  <si>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per capita (current US$)</t>
  </si>
  <si>
    <t>NY.GDP.PCAP.CD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</si>
  <si>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</si>
  <si>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</si>
  <si>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</si>
  <si>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</si>
  <si>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</si>
  <si>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</si>
  <si>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</si>
  <si>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</si>
  <si>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</si>
  <si>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</si>
  <si>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</si>
  <si>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</si>
  <si>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</si>
  <si>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</si>
  <si>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</si>
  <si>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</si>
  <si>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</si>
  <si>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</si>
  <si>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</si>
  <si>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</si>
  <si>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</si>
  <si>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</si>
  <si>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</si>
  <si>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</si>
  <si>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</si>
  <si>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</si>
  <si>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</si>
  <si>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</si>
  <si>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</si>
  <si>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</si>
  <si>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</si>
  <si>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</si>
  <si>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</si>
  <si>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</si>
  <si>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</si>
  <si>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</si>
  <si>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</si>
  <si>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</si>
  <si>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</si>
  <si>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</si>
  <si>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</si>
  <si>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</si>
  <si>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</si>
  <si>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</si>
  <si>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</si>
  <si>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</si>
  <si>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</si>
  <si>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</si>
  <si>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</si>
  <si>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</si>
  <si>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</si>
  <si>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</si>
  <si>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</si>
  <si>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</si>
  <si>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</si>
  <si>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</si>
  <si>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</si>
  <si>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</si>
  <si>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</si>
  <si>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</si>
  <si>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</si>
  <si>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</si>
  <si>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</si>
  <si>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</si>
  <si>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</si>
  <si>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</si>
  <si>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</si>
  <si>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</si>
  <si>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</si>
  <si>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</si>
  <si>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</si>
  <si>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</si>
  <si>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</si>
  <si>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</si>
  <si>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</si>
  <si>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</si>
  <si>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</si>
  <si>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</si>
  <si>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</si>
  <si>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</si>
  <si>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</si>
  <si>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</si>
  <si>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</si>
  <si>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</si>
  <si>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</si>
  <si>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</si>
  <si>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</si>
  <si>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</si>
  <si>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</si>
  <si>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</si>
  <si>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</si>
  <si>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</si>
  <si>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</si>
  <si>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</si>
  <si>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</si>
  <si>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</si>
  <si>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</si>
  <si>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</si>
  <si>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</si>
  <si>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</si>
  <si>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</si>
  <si>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</si>
  <si>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</si>
  <si>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</si>
  <si>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</si>
  <si>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</si>
  <si>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</si>
  <si>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</si>
  <si>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</si>
  <si>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</si>
  <si>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</si>
  <si>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</si>
  <si>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</si>
  <si>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</si>
  <si>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</si>
  <si>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</si>
  <si>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</si>
  <si>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</si>
  <si>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</si>
  <si>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</si>
  <si>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</si>
  <si>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</si>
  <si>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</si>
  <si>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</si>
  <si>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</si>
  <si>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</si>
  <si>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</si>
  <si>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</si>
  <si>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</si>
  <si>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</si>
  <si>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</si>
  <si>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</si>
  <si>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</si>
  <si>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</si>
  <si>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</si>
  <si>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</si>
  <si>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</si>
  <si>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</si>
  <si>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</si>
  <si>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</si>
  <si>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</si>
  <si>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</si>
  <si>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</si>
  <si>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</si>
  <si>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</si>
  <si>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</si>
  <si>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</si>
  <si>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</si>
  <si>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</si>
  <si>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</si>
  <si>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</si>
  <si>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</si>
  <si>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</si>
  <si>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</si>
  <si>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</si>
  <si>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</si>
  <si>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</si>
  <si>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</si>
  <si>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</si>
  <si>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</si>
  <si>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</si>
  <si>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</si>
  <si>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</si>
  <si>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</si>
  <si>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</si>
  <si>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</si>
  <si>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</si>
  <si>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</si>
  <si>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</si>
  <si>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</si>
  <si>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</si>
  <si>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</si>
  <si>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</si>
  <si>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</si>
  <si>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</si>
  <si>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</si>
  <si>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</si>
  <si>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</si>
  <si>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</si>
  <si>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</si>
  <si>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</si>
  <si>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</si>
  <si>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</si>
  <si>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</si>
  <si>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</si>
  <si>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</si>
  <si>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</si>
  <si>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</si>
  <si>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</si>
  <si>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</si>
  <si>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</si>
  <si>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</si>
  <si>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</si>
  <si>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</si>
  <si>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</si>
  <si>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</si>
  <si>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</si>
  <si>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</si>
  <si>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</si>
  <si>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</si>
  <si>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</si>
  <si>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</si>
  <si>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</si>
  <si>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</si>
  <si>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</si>
  <si>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</si>
  <si>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</si>
  <si>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</si>
  <si>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</si>
  <si>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</si>
  <si>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</si>
  <si>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</si>
  <si>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</si>
  <si>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</si>
  <si>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</si>
  <si>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</si>
  <si>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</si>
  <si>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</si>
  <si>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</si>
  <si>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</si>
  <si>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</si>
  <si>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</si>
  <si>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</si>
  <si>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</si>
  <si>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</si>
  <si>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</si>
  <si>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</si>
  <si>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</si>
  <si>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</si>
  <si>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</si>
  <si>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</si>
  <si>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</si>
  <si>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</si>
  <si>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</si>
  <si>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</si>
  <si>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</si>
  <si>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</si>
  <si>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</si>
  <si>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</si>
  <si>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</si>
  <si>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</si>
  <si>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</si>
  <si>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</si>
  <si>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</si>
  <si>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</si>
  <si>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</si>
  <si>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</si>
  <si>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</si>
  <si>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</si>
  <si>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</si>
  <si>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</si>
  <si>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</si>
  <si>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</si>
  <si>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</si>
  <si>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</si>
  <si>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</si>
  <si>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</si>
  <si>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</si>
  <si>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</si>
  <si>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</si>
  <si>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</si>
  <si>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</si>
  <si>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</si>
  <si>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</si>
  <si>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</si>
  <si>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</si>
  <si>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</si>
  <si>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</si>
  <si>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</si>
  <si>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</si>
  <si>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</si>
  <si>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</si>
  <si>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</si>
  <si>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</si>
  <si>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</si>
  <si>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</si>
  <si>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</si>
  <si>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</si>
  <si>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</si>
  <si>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</si>
  <si>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</si>
  <si>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</si>
  <si>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</si>
  <si>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</si>
  <si>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</si>
  <si>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</si>
  <si>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</si>
  <si>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</si>
  <si>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</si>
  <si>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</si>
  <si>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</si>
  <si>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</si>
  <si>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</si>
  <si>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</si>
  <si>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</si>
  <si>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</si>
  <si>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</si>
  <si>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</si>
  <si>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</si>
  <si>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</si>
  <si>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</si>
  <si>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</si>
  <si>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</si>
  <si>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</si>
  <si>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</si>
  <si>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</si>
  <si>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</si>
  <si>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</si>
  <si>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</si>
  <si>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</si>
  <si>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</si>
  <si>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</si>
  <si>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</si>
  <si>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</si>
  <si>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</si>
  <si>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</si>
  <si>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</si>
  <si>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</si>
  <si>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</si>
  <si>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</si>
  <si>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</si>
  <si>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</si>
  <si>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</si>
  <si>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</si>
  <si>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</si>
  <si>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</si>
  <si>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</si>
  <si>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</si>
  <si>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</si>
  <si>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</si>
  <si>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</si>
  <si>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</si>
  <si>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</si>
  <si>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</si>
  <si>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</si>
  <si>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</si>
  <si>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</si>
  <si>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</si>
  <si>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</si>
  <si>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</si>
  <si>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</si>
  <si>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</si>
  <si>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</si>
  <si>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</si>
  <si>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</si>
  <si>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</si>
  <si>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</si>
  <si>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</si>
  <si>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</si>
  <si>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</si>
  <si>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</si>
  <si>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</si>
  <si>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</si>
  <si>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</si>
  <si>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</si>
  <si>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</si>
  <si>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</si>
  <si>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</si>
  <si>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</si>
  <si>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</si>
  <si>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</si>
  <si>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</si>
  <si>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</si>
  <si>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</si>
  <si>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</si>
  <si>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</si>
  <si>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</si>
  <si>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</si>
  <si>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</si>
  <si>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</si>
  <si>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</si>
  <si>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</si>
  <si>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</si>
  <si>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</si>
  <si>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</si>
  <si>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</si>
  <si>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</si>
  <si>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</si>
  <si>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</si>
  <si>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</si>
  <si>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</si>
  <si>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</si>
  <si>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</si>
  <si>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</si>
  <si>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</si>
  <si>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</si>
  <si>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</si>
  <si>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</si>
  <si>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</si>
  <si>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</si>
  <si>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</si>
  <si>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</si>
  <si>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</si>
  <si>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</si>
  <si>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</si>
  <si>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</si>
  <si>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</si>
  <si>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</si>
  <si>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</si>
  <si>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</si>
  <si>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</si>
  <si>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</si>
  <si>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</si>
  <si>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</si>
  <si>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</si>
  <si>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</si>
  <si>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</si>
  <si>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</si>
  <si>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</si>
  <si>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</si>
  <si>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</si>
  <si>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</si>
  <si>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</si>
  <si>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</si>
  <si>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</si>
  <si>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</si>
  <si>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</si>
  <si>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</si>
  <si>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</si>
  <si>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</si>
  <si>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</si>
  <si>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</si>
  <si>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</si>
  <si>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</si>
  <si>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</si>
  <si>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</si>
  <si>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</si>
  <si>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</si>
  <si>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</si>
  <si>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</si>
  <si>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</si>
  <si>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</si>
  <si>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</si>
  <si>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</si>
  <si>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</si>
  <si>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</si>
  <si>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</si>
  <si>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</si>
  <si>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</si>
  <si>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</si>
  <si>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</si>
  <si>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</si>
  <si>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</si>
  <si>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</si>
  <si>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</si>
  <si>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</si>
  <si>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</si>
  <si>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</si>
  <si>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</si>
  <si>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</si>
  <si>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</si>
  <si>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</si>
  <si>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</si>
  <si>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</si>
  <si>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</si>
  <si>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</si>
  <si>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</si>
  <si>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</si>
  <si>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</si>
  <si>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</si>
  <si>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</si>
  <si>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</si>
  <si>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</si>
  <si>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</si>
  <si>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</si>
  <si>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</si>
  <si>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</si>
  <si>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</si>
  <si>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</si>
  <si>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</si>
  <si>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</si>
  <si>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</si>
  <si>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</si>
  <si>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</si>
  <si>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</si>
  <si>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</si>
  <si>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</si>
  <si>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</si>
  <si>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</si>
  <si>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</si>
  <si>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</si>
  <si>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</si>
  <si>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</si>
  <si>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</si>
  <si>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</si>
  <si>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</si>
  <si>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</si>
  <si>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</si>
  <si>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</si>
  <si>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</si>
  <si>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</si>
  <si>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</si>
  <si>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</si>
  <si>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</si>
  <si>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</si>
  <si>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</si>
  <si>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</si>
  <si>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</si>
  <si>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</si>
  <si>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</si>
  <si>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</si>
  <si>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</si>
  <si>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</si>
  <si>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</si>
  <si>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</si>
  <si>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</si>
  <si>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</si>
  <si>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</si>
  <si>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</si>
  <si>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</si>
  <si>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</si>
  <si>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</si>
  <si>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</si>
  <si>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</si>
  <si>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</si>
  <si>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</si>
  <si>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</si>
  <si>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</si>
  <si>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</si>
  <si>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</si>
  <si>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</si>
  <si>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</si>
  <si>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</si>
  <si>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</si>
  <si>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</si>
  <si>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</si>
  <si>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Bahamas</t>
  </si>
  <si>
    <t>Bolivia (Plurinational State of)</t>
  </si>
  <si>
    <t>Congo</t>
  </si>
  <si>
    <t>Czechia</t>
  </si>
  <si>
    <t>Democratic People's Republic of Korea</t>
  </si>
  <si>
    <t>Democratic Republic of the Congo</t>
  </si>
  <si>
    <t>Egypt</t>
  </si>
  <si>
    <t>Gambia</t>
  </si>
  <si>
    <t>Iran (Islamic Republic of)</t>
  </si>
  <si>
    <t>Kyrgyzstan</t>
  </si>
  <si>
    <t>Lao People's Democratic Republic</t>
  </si>
  <si>
    <t>Micronesia (Federated States of)</t>
  </si>
  <si>
    <t>Republic of Korea</t>
  </si>
  <si>
    <t>Republic of Moldova</t>
  </si>
  <si>
    <t>Saint Lucia</t>
  </si>
  <si>
    <t>Saint Vincent and the Grenadines</t>
  </si>
  <si>
    <t>Slovakia</t>
  </si>
  <si>
    <t>United Kingdom of Great Britain and Northern Ireland</t>
  </si>
  <si>
    <t>United Republic of Tanzania</t>
  </si>
  <si>
    <t>United States of America</t>
  </si>
  <si>
    <t>Venezuela (Bolivarian Republic of)</t>
  </si>
  <si>
    <t>Viet Nam</t>
  </si>
  <si>
    <t>Yemen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</si>
  <si>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</si>
  <si>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</si>
  <si>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</si>
  <si>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</si>
  <si>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</si>
  <si>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</si>
  <si>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</si>
  <si>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</si>
  <si>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</si>
  <si>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</si>
  <si>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</si>
  <si>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</si>
  <si>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</si>
  <si>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</si>
  <si>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</si>
  <si>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</si>
  <si>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</si>
  <si>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</si>
  <si>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</si>
  <si>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</si>
  <si>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The Bahamas</t>
  </si>
  <si>
    <t>Iran</t>
  </si>
  <si>
    <t>Korea</t>
  </si>
  <si>
    <t>Venezuela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</si>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</sst>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33" borderId="10" xfId="0" applyFont="1" applyFill="1" applyBorder="1"/>
    <xf numFmtId="164" fontId="19" fillId="34" borderId="10" xfId="0" applyNumberFormat="1" applyFont="1" applyFill="1" applyBorder="1"/>
    <xf numFmtId="164" fontId="19" fillId="35" borderId="10" xfId="0" applyNumberFormat="1" applyFont="1" applyFill="1" applyBorder="1"/>
    <xf numFmtId="0" fontId="0" fillId="36" borderId="0" xfId="0" applyFill="1"/>
    <xf numFmtId="2" fontId="0" fillId="0" borderId="0" xfId="0" applyNumberFormat="1"/>
    <xf numFmtId="164" fontId="20" fillId="35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U182" totalsRowShown="0">
  <autoFilter ref="A1:U182" xr:uid="{00000000-0009-0000-0100-000004000000}"/>
  <tableColumns count="21">
    <tableColumn id="1" xr3:uid="{00000000-0010-0000-0000-000001000000}" name="Country Name"/>
    <tableColumn id="2" xr3:uid="{00000000-0010-0000-0000-000002000000}" name="2000">
      <calculatedColumnFormula>VLOOKUP($A2,'2.1'!$A$1:$U$265,COLUMN(B$1),FALSE)</calculatedColumnFormula>
    </tableColumn>
    <tableColumn id="3" xr3:uid="{00000000-0010-0000-0000-000003000000}" name="2001">
      <calculatedColumnFormula>VLOOKUP($A2,'2.1'!$A$1:$U$265,COLUMN(C$1),FALSE)</calculatedColumnFormula>
    </tableColumn>
    <tableColumn id="4" xr3:uid="{00000000-0010-0000-0000-000004000000}" name="2002">
      <calculatedColumnFormula>VLOOKUP($A2,'2.1'!$A$1:$U$265,COLUMN(D$1),FALSE)</calculatedColumnFormula>
    </tableColumn>
    <tableColumn id="5" xr3:uid="{00000000-0010-0000-0000-000005000000}" name="2003">
      <calculatedColumnFormula>VLOOKUP($A2,'2.1'!$A$1:$U$265,COLUMN(E$1),FALSE)</calculatedColumnFormula>
    </tableColumn>
    <tableColumn id="6" xr3:uid="{00000000-0010-0000-0000-000006000000}" name="2004">
      <calculatedColumnFormula>VLOOKUP($A2,'2.1'!$A$1:$U$265,COLUMN(F$1),FALSE)</calculatedColumnFormula>
    </tableColumn>
    <tableColumn id="7" xr3:uid="{00000000-0010-0000-0000-000007000000}" name="2005">
      <calculatedColumnFormula>VLOOKUP($A2,'2.1'!$A$1:$U$265,COLUMN(G$1),FALSE)</calculatedColumnFormula>
    </tableColumn>
    <tableColumn id="8" xr3:uid="{00000000-0010-0000-0000-000008000000}" name="2006">
      <calculatedColumnFormula>VLOOKUP($A2,'2.1'!$A$1:$U$265,COLUMN(H$1),FALSE)</calculatedColumnFormula>
    </tableColumn>
    <tableColumn id="9" xr3:uid="{00000000-0010-0000-0000-000009000000}" name="2007">
      <calculatedColumnFormula>VLOOKUP($A2,'2.1'!$A$1:$U$265,COLUMN(I$1),FALSE)</calculatedColumnFormula>
    </tableColumn>
    <tableColumn id="10" xr3:uid="{00000000-0010-0000-0000-00000A000000}" name="2008">
      <calculatedColumnFormula>VLOOKUP($A2,'2.1'!$A$1:$U$265,COLUMN(J$1),FALSE)</calculatedColumnFormula>
    </tableColumn>
    <tableColumn id="11" xr3:uid="{00000000-0010-0000-0000-00000B000000}" name="2009">
      <calculatedColumnFormula>VLOOKUP($A2,'2.1'!$A$1:$U$265,COLUMN(K$1),FALSE)</calculatedColumnFormula>
    </tableColumn>
    <tableColumn id="12" xr3:uid="{00000000-0010-0000-0000-00000C000000}" name="2010">
      <calculatedColumnFormula>VLOOKUP($A2,'2.1'!$A$1:$U$265,COLUMN(L$1),FALSE)</calculatedColumnFormula>
    </tableColumn>
    <tableColumn id="13" xr3:uid="{00000000-0010-0000-0000-00000D000000}" name="2011">
      <calculatedColumnFormula>VLOOKUP($A2,'2.1'!$A$1:$U$265,COLUMN(M$1),FALSE)</calculatedColumnFormula>
    </tableColumn>
    <tableColumn id="14" xr3:uid="{00000000-0010-0000-0000-00000E000000}" name="2012">
      <calculatedColumnFormula>VLOOKUP($A2,'2.1'!$A$1:$U$265,COLUMN(N$1),FALSE)</calculatedColumnFormula>
    </tableColumn>
    <tableColumn id="15" xr3:uid="{00000000-0010-0000-0000-00000F000000}" name="2013">
      <calculatedColumnFormula>VLOOKUP($A2,'2.1'!$A$1:$U$265,COLUMN(O$1),FALSE)</calculatedColumnFormula>
    </tableColumn>
    <tableColumn id="16" xr3:uid="{00000000-0010-0000-0000-000010000000}" name="2014">
      <calculatedColumnFormula>VLOOKUP($A2,'2.1'!$A$1:$U$265,COLUMN(P$1),FALSE)</calculatedColumnFormula>
    </tableColumn>
    <tableColumn id="17" xr3:uid="{00000000-0010-0000-0000-000011000000}" name="2015">
      <calculatedColumnFormula>VLOOKUP($A2,'2.1'!$A$1:$U$265,COLUMN(Q$1),FALSE)</calculatedColumnFormula>
    </tableColumn>
    <tableColumn id="18" xr3:uid="{00000000-0010-0000-0000-000012000000}" name="2016">
      <calculatedColumnFormula>VLOOKUP($A2,'2.1'!$A$1:$U$265,COLUMN(R$1),FALSE)</calculatedColumnFormula>
    </tableColumn>
    <tableColumn id="19" xr3:uid="{00000000-0010-0000-0000-000013000000}" name="2017">
      <calculatedColumnFormula>VLOOKUP($A2,'2.1'!$A$1:$U$265,COLUMN(S$1),FALSE)</calculatedColumnFormula>
    </tableColumn>
    <tableColumn id="20" xr3:uid="{00000000-0010-0000-0000-000014000000}" name="2018">
      <calculatedColumnFormula>VLOOKUP($A2,'2.1'!$A$1:$U$265,COLUMN(T$1),FALSE)</calculatedColumnFormula>
    </tableColumn>
    <tableColumn id="21" xr3:uid="{00000000-0010-0000-0000-000015000000}" name="2019">
      <calculatedColumnFormula>VLOOKUP($A2,'2.1'!$A$1:$U$265,COLUMN(U$1),FALSE)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GA22" totalsRowCount="1">
  <autoFilter ref="A1:GA21" xr:uid="{00000000-0009-0000-0100-000002000000}"/>
  <tableColumns count="183">
    <tableColumn id="1" xr3:uid="{00000000-0010-0000-0100-000001000000}" name="Country Name"/>
    <tableColumn id="2" xr3:uid="{00000000-0010-0000-0100-000002000000}" name="Afghanistan" totalsRowFunction="custom">
      <totalsRowFormula>COUNTIF(Table2[Afghanistan],0)</totalsRowFormula>
    </tableColumn>
    <tableColumn id="3" xr3:uid="{00000000-0010-0000-0100-000003000000}" name="Albania" totalsRowFunction="custom">
      <totalsRowFormula>COUNTIF(Table2[Albania],0)</totalsRowFormula>
    </tableColumn>
    <tableColumn id="4" xr3:uid="{00000000-0010-0000-0100-000004000000}" name="Algeria" totalsRowFunction="custom">
      <totalsRowFormula>COUNTIF(Table2[Algeria],0)</totalsRowFormula>
    </tableColumn>
    <tableColumn id="5" xr3:uid="{00000000-0010-0000-0100-000005000000}" name="Angola" totalsRowFunction="custom">
      <totalsRowFormula>COUNTIF(Table2[Angola],0)</totalsRowFormula>
    </tableColumn>
    <tableColumn id="6" xr3:uid="{00000000-0010-0000-0100-000006000000}" name="Antigua and Barbuda" totalsRowFunction="custom">
      <totalsRowFormula>COUNTIF(Table2[Antigua and Barbuda],0)</totalsRowFormula>
    </tableColumn>
    <tableColumn id="7" xr3:uid="{00000000-0010-0000-0100-000007000000}" name="Argentina" totalsRowFunction="custom">
      <totalsRowFormula>COUNTIF(Table2[Argentina],0)</totalsRowFormula>
    </tableColumn>
    <tableColumn id="8" xr3:uid="{00000000-0010-0000-0100-000008000000}" name="Armenia" totalsRowFunction="custom">
      <totalsRowFormula>COUNTIF(Table2[Armenia],0)</totalsRowFormula>
    </tableColumn>
    <tableColumn id="9" xr3:uid="{00000000-0010-0000-0100-000009000000}" name="Australia" totalsRowFunction="custom">
      <totalsRowFormula>COUNTIF(Table2[Australia],0)</totalsRowFormula>
    </tableColumn>
    <tableColumn id="10" xr3:uid="{00000000-0010-0000-0100-00000A000000}" name="Austria" totalsRowFunction="custom">
      <totalsRowFormula>COUNTIF(Table2[Austria],0)</totalsRowFormula>
    </tableColumn>
    <tableColumn id="11" xr3:uid="{00000000-0010-0000-0100-00000B000000}" name="Azerbaijan" totalsRowFunction="custom">
      <totalsRowFormula>COUNTIF(Table2[Azerbaijan],0)</totalsRowFormula>
    </tableColumn>
    <tableColumn id="12" xr3:uid="{00000000-0010-0000-0100-00000C000000}" name="The Bahamas" totalsRowFunction="custom">
      <totalsRowFormula>COUNTIF(Table2[The Bahamas],0)</totalsRowFormula>
    </tableColumn>
    <tableColumn id="13" xr3:uid="{00000000-0010-0000-0100-00000D000000}" name="Bahrain" totalsRowFunction="custom">
      <totalsRowFormula>COUNTIF(Table2[Bahrain],0)</totalsRowFormula>
    </tableColumn>
    <tableColumn id="14" xr3:uid="{00000000-0010-0000-0100-00000E000000}" name="Bangladesh" totalsRowFunction="custom">
      <totalsRowFormula>COUNTIF(Table2[Bangladesh],0)</totalsRowFormula>
    </tableColumn>
    <tableColumn id="15" xr3:uid="{00000000-0010-0000-0100-00000F000000}" name="Barbados" totalsRowFunction="custom">
      <totalsRowFormula>COUNTIF(Table2[Barbados],0)</totalsRowFormula>
    </tableColumn>
    <tableColumn id="16" xr3:uid="{00000000-0010-0000-0100-000010000000}" name="Belarus" totalsRowFunction="custom">
      <totalsRowFormula>COUNTIF(Table2[Belarus],0)</totalsRowFormula>
    </tableColumn>
    <tableColumn id="17" xr3:uid="{00000000-0010-0000-0100-000011000000}" name="Belgium" totalsRowFunction="custom">
      <totalsRowFormula>COUNTIF(Table2[Belgium],0)</totalsRowFormula>
    </tableColumn>
    <tableColumn id="18" xr3:uid="{00000000-0010-0000-0100-000012000000}" name="Belize" totalsRowFunction="custom">
      <totalsRowFormula>COUNTIF(Table2[Belize],0)</totalsRowFormula>
    </tableColumn>
    <tableColumn id="19" xr3:uid="{00000000-0010-0000-0100-000013000000}" name="Benin" totalsRowFunction="custom">
      <totalsRowFormula>COUNTIF(Table2[Benin],0)</totalsRowFormula>
    </tableColumn>
    <tableColumn id="20" xr3:uid="{00000000-0010-0000-0100-000014000000}" name="Bhutan" totalsRowFunction="custom">
      <totalsRowFormula>COUNTIF(Table2[Bhutan],0)</totalsRowFormula>
    </tableColumn>
    <tableColumn id="21" xr3:uid="{00000000-0010-0000-0100-000015000000}" name="Bolivia" totalsRowFunction="custom">
      <totalsRowFormula>COUNTIF(Table2[Bolivia],0)</totalsRowFormula>
    </tableColumn>
    <tableColumn id="22" xr3:uid="{00000000-0010-0000-0100-000016000000}" name="Bosnia and Herzegovina" totalsRowFunction="custom">
      <totalsRowFormula>COUNTIF(Table2[Bosnia and Herzegovina],0)</totalsRowFormula>
    </tableColumn>
    <tableColumn id="23" xr3:uid="{00000000-0010-0000-0100-000017000000}" name="Botswana" totalsRowFunction="custom">
      <totalsRowFormula>COUNTIF(Table2[Botswana],0)</totalsRowFormula>
    </tableColumn>
    <tableColumn id="24" xr3:uid="{00000000-0010-0000-0100-000018000000}" name="Brazil" totalsRowFunction="custom">
      <totalsRowFormula>COUNTIF(Table2[Brazil],0)</totalsRowFormula>
    </tableColumn>
    <tableColumn id="25" xr3:uid="{00000000-0010-0000-0100-000019000000}" name="Brunei Darussalam" totalsRowFunction="custom">
      <totalsRowFormula>COUNTIF(Table2[Brunei Darussalam],0)</totalsRowFormula>
    </tableColumn>
    <tableColumn id="26" xr3:uid="{00000000-0010-0000-0100-00001A000000}" name="Bulgaria" totalsRowFunction="custom">
      <totalsRowFormula>COUNTIF(Table2[Bulgaria],0)</totalsRowFormula>
    </tableColumn>
    <tableColumn id="27" xr3:uid="{00000000-0010-0000-0100-00001B000000}" name="Burkina Faso" totalsRowFunction="custom">
      <totalsRowFormula>COUNTIF(Table2[Burkina Faso],0)</totalsRowFormula>
    </tableColumn>
    <tableColumn id="28" xr3:uid="{00000000-0010-0000-0100-00001C000000}" name="Burundi" totalsRowFunction="custom">
      <totalsRowFormula>COUNTIF(Table2[Burundi],0)</totalsRowFormula>
    </tableColumn>
    <tableColumn id="29" xr3:uid="{00000000-0010-0000-0100-00001D000000}" name="Cabo Verde" totalsRowFunction="custom">
      <totalsRowFormula>COUNTIF(Table2[Cabo Verde],0)</totalsRowFormula>
    </tableColumn>
    <tableColumn id="30" xr3:uid="{00000000-0010-0000-0100-00001E000000}" name="Cambodia" totalsRowFunction="custom">
      <totalsRowFormula>COUNTIF(Table2[Cambodia],0)</totalsRowFormula>
    </tableColumn>
    <tableColumn id="31" xr3:uid="{00000000-0010-0000-0100-00001F000000}" name="Cameroon" totalsRowFunction="custom">
      <totalsRowFormula>COUNTIF(Table2[Cameroon],0)</totalsRowFormula>
    </tableColumn>
    <tableColumn id="32" xr3:uid="{00000000-0010-0000-0100-000020000000}" name="Canada" totalsRowFunction="custom">
      <totalsRowFormula>COUNTIF(Table2[Canada],0)</totalsRowFormula>
    </tableColumn>
    <tableColumn id="33" xr3:uid="{00000000-0010-0000-0100-000021000000}" name="Central African Republic" totalsRowFunction="custom">
      <totalsRowFormula>COUNTIF(Table2[Central African Republic],0)</totalsRowFormula>
    </tableColumn>
    <tableColumn id="34" xr3:uid="{00000000-0010-0000-0100-000022000000}" name="Chad" totalsRowFunction="custom">
      <totalsRowFormula>COUNTIF(Table2[Chad],0)</totalsRowFormula>
    </tableColumn>
    <tableColumn id="35" xr3:uid="{00000000-0010-0000-0100-000023000000}" name="Chile" totalsRowFunction="custom">
      <totalsRowFormula>COUNTIF(Table2[Chile],0)</totalsRowFormula>
    </tableColumn>
    <tableColumn id="36" xr3:uid="{00000000-0010-0000-0100-000024000000}" name="China" totalsRowFunction="custom">
      <totalsRowFormula>COUNTIF(Table2[China],0)</totalsRowFormula>
    </tableColumn>
    <tableColumn id="37" xr3:uid="{00000000-0010-0000-0100-000025000000}" name="Colombia" totalsRowFunction="custom">
      <totalsRowFormula>COUNTIF(Table2[Colombia],0)</totalsRowFormula>
    </tableColumn>
    <tableColumn id="38" xr3:uid="{00000000-0010-0000-0100-000026000000}" name="Comoros" totalsRowFunction="custom">
      <totalsRowFormula>COUNTIF(Table2[Comoros],0)</totalsRowFormula>
    </tableColumn>
    <tableColumn id="39" xr3:uid="{00000000-0010-0000-0100-000027000000}" name="Congo" totalsRowFunction="custom">
      <totalsRowFormula>COUNTIF(Table2[Congo],0)</totalsRowFormula>
    </tableColumn>
    <tableColumn id="40" xr3:uid="{00000000-0010-0000-0100-000028000000}" name="Costa Rica" totalsRowFunction="custom">
      <totalsRowFormula>COUNTIF(Table2[Costa Rica],0)</totalsRowFormula>
    </tableColumn>
    <tableColumn id="41" xr3:uid="{00000000-0010-0000-0100-000029000000}" name="Cote d'Ivoire" totalsRowFunction="custom">
      <totalsRowFormula>COUNTIF(Table2[Cote d''Ivoire],0)</totalsRowFormula>
    </tableColumn>
    <tableColumn id="42" xr3:uid="{00000000-0010-0000-0100-00002A000000}" name="Croatia" totalsRowFunction="custom">
      <totalsRowFormula>COUNTIF(Table2[Croatia],0)</totalsRowFormula>
    </tableColumn>
    <tableColumn id="43" xr3:uid="{00000000-0010-0000-0100-00002B000000}" name="Cuba" totalsRowFunction="custom">
      <totalsRowFormula>COUNTIF(Table2[Cuba],0)</totalsRowFormula>
    </tableColumn>
    <tableColumn id="44" xr3:uid="{00000000-0010-0000-0100-00002C000000}" name="Cyprus" totalsRowFunction="custom">
      <totalsRowFormula>COUNTIF(Table2[Cyprus],0)</totalsRowFormula>
    </tableColumn>
    <tableColumn id="45" xr3:uid="{00000000-0010-0000-0100-00002D000000}" name="Czech Republic" totalsRowFunction="custom">
      <totalsRowFormula>COUNTIF(Table2[Czech Republic],0)</totalsRowFormula>
    </tableColumn>
    <tableColumn id="46" xr3:uid="{00000000-0010-0000-0100-00002E000000}" name="Congo, Dem. Rep." totalsRowFunction="custom">
      <totalsRowFormula>COUNTIF(Table2[Congo, Dem. Rep.],0)</totalsRowFormula>
    </tableColumn>
    <tableColumn id="47" xr3:uid="{00000000-0010-0000-0100-00002F000000}" name="Denmark" totalsRowFunction="custom">
      <totalsRowFormula>COUNTIF(Table2[Denmark],0)</totalsRowFormula>
    </tableColumn>
    <tableColumn id="48" xr3:uid="{00000000-0010-0000-0100-000030000000}" name="Djibouti" totalsRowFunction="custom">
      <totalsRowFormula>COUNTIF(Table2[Djibouti],0)</totalsRowFormula>
    </tableColumn>
    <tableColumn id="49" xr3:uid="{00000000-0010-0000-0100-000031000000}" name="Dominican Republic" totalsRowFunction="custom">
      <totalsRowFormula>COUNTIF(Table2[Dominican Republic],0)</totalsRowFormula>
    </tableColumn>
    <tableColumn id="50" xr3:uid="{00000000-0010-0000-0100-000032000000}" name="Ecuador" totalsRowFunction="custom">
      <totalsRowFormula>COUNTIF(Table2[Ecuador],0)</totalsRowFormula>
    </tableColumn>
    <tableColumn id="51" xr3:uid="{00000000-0010-0000-0100-000033000000}" name="Egypt" totalsRowFunction="custom">
      <totalsRowFormula>COUNTIF(Table2[Egypt],0)</totalsRowFormula>
    </tableColumn>
    <tableColumn id="52" xr3:uid="{00000000-0010-0000-0100-000034000000}" name="El Salvador" totalsRowFunction="custom">
      <totalsRowFormula>COUNTIF(Table2[El Salvador],0)</totalsRowFormula>
    </tableColumn>
    <tableColumn id="53" xr3:uid="{00000000-0010-0000-0100-000035000000}" name="Equatorial Guinea" totalsRowFunction="custom">
      <totalsRowFormula>COUNTIF(Table2[Equatorial Guinea],0)</totalsRowFormula>
    </tableColumn>
    <tableColumn id="54" xr3:uid="{00000000-0010-0000-0100-000036000000}" name="Eritrea" totalsRowFunction="custom">
      <totalsRowFormula>COUNTIF(Table2[Eritrea],0)</totalsRowFormula>
    </tableColumn>
    <tableColumn id="55" xr3:uid="{00000000-0010-0000-0100-000037000000}" name="Estonia" totalsRowFunction="custom">
      <totalsRowFormula>COUNTIF(Table2[Estonia],0)</totalsRowFormula>
    </tableColumn>
    <tableColumn id="56" xr3:uid="{00000000-0010-0000-0100-000038000000}" name="Eswatini" totalsRowFunction="custom">
      <totalsRowFormula>COUNTIF(Table2[Eswatini],0)</totalsRowFormula>
    </tableColumn>
    <tableColumn id="57" xr3:uid="{00000000-0010-0000-0100-000039000000}" name="Ethiopia" totalsRowFunction="custom">
      <totalsRowFormula>COUNTIF(Table2[Ethiopia],0)</totalsRowFormula>
    </tableColumn>
    <tableColumn id="58" xr3:uid="{00000000-0010-0000-0100-00003A000000}" name="Fiji" totalsRowFunction="custom">
      <totalsRowFormula>COUNTIF(Table2[Fiji],0)</totalsRowFormula>
    </tableColumn>
    <tableColumn id="59" xr3:uid="{00000000-0010-0000-0100-00003B000000}" name="Finland" totalsRowFunction="custom">
      <totalsRowFormula>COUNTIF(Table2[Finland],0)</totalsRowFormula>
    </tableColumn>
    <tableColumn id="60" xr3:uid="{00000000-0010-0000-0100-00003C000000}" name="France" totalsRowFunction="custom">
      <totalsRowFormula>COUNTIF(Table2[France],0)</totalsRowFormula>
    </tableColumn>
    <tableColumn id="61" xr3:uid="{00000000-0010-0000-0100-00003D000000}" name="Gabon" totalsRowFunction="custom">
      <totalsRowFormula>COUNTIF(Table2[Gabon],0)</totalsRowFormula>
    </tableColumn>
    <tableColumn id="62" xr3:uid="{00000000-0010-0000-0100-00003E000000}" name="Gambia" totalsRowFunction="custom">
      <totalsRowFormula>COUNTIF(Table2[Gambia],0)</totalsRowFormula>
    </tableColumn>
    <tableColumn id="63" xr3:uid="{00000000-0010-0000-0100-00003F000000}" name="Georgia" totalsRowFunction="custom">
      <totalsRowFormula>COUNTIF(Table2[Georgia],0)</totalsRowFormula>
    </tableColumn>
    <tableColumn id="64" xr3:uid="{00000000-0010-0000-0100-000040000000}" name="Germany" totalsRowFunction="custom">
      <totalsRowFormula>COUNTIF(Table2[Germany],0)</totalsRowFormula>
    </tableColumn>
    <tableColumn id="65" xr3:uid="{00000000-0010-0000-0100-000041000000}" name="Ghana" totalsRowFunction="custom">
      <totalsRowFormula>COUNTIF(Table2[Ghana],0)</totalsRowFormula>
    </tableColumn>
    <tableColumn id="66" xr3:uid="{00000000-0010-0000-0100-000042000000}" name="Greece" totalsRowFunction="custom">
      <totalsRowFormula>COUNTIF(Table2[Greece],0)</totalsRowFormula>
    </tableColumn>
    <tableColumn id="67" xr3:uid="{00000000-0010-0000-0100-000043000000}" name="Grenada" totalsRowFunction="custom">
      <totalsRowFormula>COUNTIF(Table2[Grenada],0)</totalsRowFormula>
    </tableColumn>
    <tableColumn id="68" xr3:uid="{00000000-0010-0000-0100-000044000000}" name="Guatemala" totalsRowFunction="custom">
      <totalsRowFormula>COUNTIF(Table2[Guatemala],0)</totalsRowFormula>
    </tableColumn>
    <tableColumn id="69" xr3:uid="{00000000-0010-0000-0100-000045000000}" name="Guinea" totalsRowFunction="custom">
      <totalsRowFormula>COUNTIF(Table2[Guinea],0)</totalsRowFormula>
    </tableColumn>
    <tableColumn id="70" xr3:uid="{00000000-0010-0000-0100-000046000000}" name="Guinea-Bissau" totalsRowFunction="custom">
      <totalsRowFormula>COUNTIF(Table2[Guinea-Bissau],0)</totalsRowFormula>
    </tableColumn>
    <tableColumn id="71" xr3:uid="{00000000-0010-0000-0100-000047000000}" name="Guyana" totalsRowFunction="custom">
      <totalsRowFormula>COUNTIF(Table2[Guyana],0)</totalsRowFormula>
    </tableColumn>
    <tableColumn id="72" xr3:uid="{00000000-0010-0000-0100-000048000000}" name="Haiti" totalsRowFunction="custom">
      <totalsRowFormula>COUNTIF(Table2[Haiti],0)</totalsRowFormula>
    </tableColumn>
    <tableColumn id="73" xr3:uid="{00000000-0010-0000-0100-000049000000}" name="Honduras" totalsRowFunction="custom">
      <totalsRowFormula>COUNTIF(Table2[Honduras],0)</totalsRowFormula>
    </tableColumn>
    <tableColumn id="74" xr3:uid="{00000000-0010-0000-0100-00004A000000}" name="Hungary" totalsRowFunction="custom">
      <totalsRowFormula>COUNTIF(Table2[Hungary],0)</totalsRowFormula>
    </tableColumn>
    <tableColumn id="75" xr3:uid="{00000000-0010-0000-0100-00004B000000}" name="Iceland" totalsRowFunction="custom">
      <totalsRowFormula>COUNTIF(Table2[Iceland],0)</totalsRowFormula>
    </tableColumn>
    <tableColumn id="76" xr3:uid="{00000000-0010-0000-0100-00004C000000}" name="India" totalsRowFunction="custom">
      <totalsRowFormula>COUNTIF(Table2[India],0)</totalsRowFormula>
    </tableColumn>
    <tableColumn id="77" xr3:uid="{00000000-0010-0000-0100-00004D000000}" name="Indonesia" totalsRowFunction="custom">
      <totalsRowFormula>COUNTIF(Table2[Indonesia],0)</totalsRowFormula>
    </tableColumn>
    <tableColumn id="78" xr3:uid="{00000000-0010-0000-0100-00004E000000}" name="Iran" totalsRowFunction="custom">
      <totalsRowFormula>COUNTIF(Table2[Iran],0)</totalsRowFormula>
    </tableColumn>
    <tableColumn id="79" xr3:uid="{00000000-0010-0000-0100-00004F000000}" name="Iraq" totalsRowFunction="custom">
      <totalsRowFormula>COUNTIF(Table2[Iraq],0)</totalsRowFormula>
    </tableColumn>
    <tableColumn id="80" xr3:uid="{00000000-0010-0000-0100-000050000000}" name="Ireland" totalsRowFunction="custom">
      <totalsRowFormula>COUNTIF(Table2[Ireland],0)</totalsRowFormula>
    </tableColumn>
    <tableColumn id="81" xr3:uid="{00000000-0010-0000-0100-000051000000}" name="Israel" totalsRowFunction="custom">
      <totalsRowFormula>COUNTIF(Table2[Israel],0)</totalsRowFormula>
    </tableColumn>
    <tableColumn id="82" xr3:uid="{00000000-0010-0000-0100-000052000000}" name="Italy" totalsRowFunction="custom">
      <totalsRowFormula>COUNTIF(Table2[Italy],0)</totalsRowFormula>
    </tableColumn>
    <tableColumn id="83" xr3:uid="{00000000-0010-0000-0100-000053000000}" name="Jamaica" totalsRowFunction="custom">
      <totalsRowFormula>COUNTIF(Table2[Jamaica],0)</totalsRowFormula>
    </tableColumn>
    <tableColumn id="84" xr3:uid="{00000000-0010-0000-0100-000054000000}" name="Japan" totalsRowFunction="custom">
      <totalsRowFormula>COUNTIF(Table2[Japan],0)</totalsRowFormula>
    </tableColumn>
    <tableColumn id="85" xr3:uid="{00000000-0010-0000-0100-000055000000}" name="Jordan" totalsRowFunction="custom">
      <totalsRowFormula>COUNTIF(Table2[Jordan],0)</totalsRowFormula>
    </tableColumn>
    <tableColumn id="86" xr3:uid="{00000000-0010-0000-0100-000056000000}" name="Kazakhstan" totalsRowFunction="custom">
      <totalsRowFormula>COUNTIF(Table2[Kazakhstan],0)</totalsRowFormula>
    </tableColumn>
    <tableColumn id="87" xr3:uid="{00000000-0010-0000-0100-000057000000}" name="Kenya" totalsRowFunction="custom">
      <totalsRowFormula>COUNTIF(Table2[Kenya],0)</totalsRowFormula>
    </tableColumn>
    <tableColumn id="88" xr3:uid="{00000000-0010-0000-0100-000058000000}" name="Kiribati" totalsRowFunction="custom">
      <totalsRowFormula>COUNTIF(Table2[Kiribati],0)</totalsRowFormula>
    </tableColumn>
    <tableColumn id="89" xr3:uid="{00000000-0010-0000-0100-000059000000}" name="Kuwait" totalsRowFunction="custom">
      <totalsRowFormula>COUNTIF(Table2[Kuwait],0)</totalsRowFormula>
    </tableColumn>
    <tableColumn id="90" xr3:uid="{00000000-0010-0000-0100-00005A000000}" name="Kyrgyzstan" totalsRowFunction="custom">
      <totalsRowFormula>COUNTIF(Table2[Kyrgyzstan],0)</totalsRowFormula>
    </tableColumn>
    <tableColumn id="91" xr3:uid="{00000000-0010-0000-0100-00005B000000}" name="Lao PDR" totalsRowFunction="custom">
      <totalsRowFormula>COUNTIF(Table2[Lao PDR],0)</totalsRowFormula>
    </tableColumn>
    <tableColumn id="92" xr3:uid="{00000000-0010-0000-0100-00005C000000}" name="Latvia" totalsRowFunction="custom">
      <totalsRowFormula>COUNTIF(Table2[Latvia],0)</totalsRowFormula>
    </tableColumn>
    <tableColumn id="93" xr3:uid="{00000000-0010-0000-0100-00005D000000}" name="Lebanon" totalsRowFunction="custom">
      <totalsRowFormula>COUNTIF(Table2[Lebanon],0)</totalsRowFormula>
    </tableColumn>
    <tableColumn id="94" xr3:uid="{00000000-0010-0000-0100-00005E000000}" name="Lesotho" totalsRowFunction="custom">
      <totalsRowFormula>COUNTIF(Table2[Lesotho],0)</totalsRowFormula>
    </tableColumn>
    <tableColumn id="95" xr3:uid="{00000000-0010-0000-0100-00005F000000}" name="Liberia" totalsRowFunction="custom">
      <totalsRowFormula>COUNTIF(Table2[Liberia],0)</totalsRowFormula>
    </tableColumn>
    <tableColumn id="96" xr3:uid="{00000000-0010-0000-0100-000060000000}" name="Libya" totalsRowFunction="custom">
      <totalsRowFormula>COUNTIF(Table2[Libya],0)</totalsRowFormula>
    </tableColumn>
    <tableColumn id="97" xr3:uid="{00000000-0010-0000-0100-000061000000}" name="Lithuania" totalsRowFunction="custom">
      <totalsRowFormula>COUNTIF(Table2[Lithuania],0)</totalsRowFormula>
    </tableColumn>
    <tableColumn id="98" xr3:uid="{00000000-0010-0000-0100-000062000000}" name="Luxembourg" totalsRowFunction="custom">
      <totalsRowFormula>COUNTIF(Table2[Luxembourg],0)</totalsRowFormula>
    </tableColumn>
    <tableColumn id="99" xr3:uid="{00000000-0010-0000-0100-000063000000}" name="Madagascar" totalsRowFunction="custom">
      <totalsRowFormula>COUNTIF(Table2[Madagascar],0)</totalsRowFormula>
    </tableColumn>
    <tableColumn id="100" xr3:uid="{00000000-0010-0000-0100-000064000000}" name="Malawi" totalsRowFunction="custom">
      <totalsRowFormula>COUNTIF(Table2[Malawi],0)</totalsRowFormula>
    </tableColumn>
    <tableColumn id="101" xr3:uid="{00000000-0010-0000-0100-000065000000}" name="Malaysia" totalsRowFunction="custom">
      <totalsRowFormula>COUNTIF(Table2[Malaysia],0)</totalsRowFormula>
    </tableColumn>
    <tableColumn id="102" xr3:uid="{00000000-0010-0000-0100-000066000000}" name="Maldives" totalsRowFunction="custom">
      <totalsRowFormula>COUNTIF(Table2[Maldives],0)</totalsRowFormula>
    </tableColumn>
    <tableColumn id="103" xr3:uid="{00000000-0010-0000-0100-000067000000}" name="Mali" totalsRowFunction="custom">
      <totalsRowFormula>COUNTIF(Table2[Mali],0)</totalsRowFormula>
    </tableColumn>
    <tableColumn id="104" xr3:uid="{00000000-0010-0000-0100-000068000000}" name="Malta" totalsRowFunction="custom">
      <totalsRowFormula>COUNTIF(Table2[Malta],0)</totalsRowFormula>
    </tableColumn>
    <tableColumn id="105" xr3:uid="{00000000-0010-0000-0100-000069000000}" name="Mauritania" totalsRowFunction="custom">
      <totalsRowFormula>COUNTIF(Table2[Mauritania],0)</totalsRowFormula>
    </tableColumn>
    <tableColumn id="106" xr3:uid="{00000000-0010-0000-0100-00006A000000}" name="Mauritius" totalsRowFunction="custom">
      <totalsRowFormula>COUNTIF(Table2[Mauritius],0)</totalsRowFormula>
    </tableColumn>
    <tableColumn id="107" xr3:uid="{00000000-0010-0000-0100-00006B000000}" name="Mexico" totalsRowFunction="custom">
      <totalsRowFormula>COUNTIF(Table2[Mexico],0)</totalsRowFormula>
    </tableColumn>
    <tableColumn id="108" xr3:uid="{00000000-0010-0000-0100-00006C000000}" name="Micronesia, Fed. Sts." totalsRowFunction="custom">
      <totalsRowFormula>COUNTIF(Table2[Micronesia, Fed. Sts.],0)</totalsRowFormula>
    </tableColumn>
    <tableColumn id="109" xr3:uid="{00000000-0010-0000-0100-00006D000000}" name="Mongolia" totalsRowFunction="custom">
      <totalsRowFormula>COUNTIF(Table2[Mongolia],0)</totalsRowFormula>
    </tableColumn>
    <tableColumn id="110" xr3:uid="{00000000-0010-0000-0100-00006E000000}" name="Montenegro" totalsRowFunction="custom">
      <totalsRowFormula>COUNTIF(Table2[Montenegro],0)</totalsRowFormula>
    </tableColumn>
    <tableColumn id="111" xr3:uid="{00000000-0010-0000-0100-00006F000000}" name="Morocco" totalsRowFunction="custom">
      <totalsRowFormula>COUNTIF(Table2[Morocco],0)</totalsRowFormula>
    </tableColumn>
    <tableColumn id="112" xr3:uid="{00000000-0010-0000-0100-000070000000}" name="Mozambique" totalsRowFunction="custom">
      <totalsRowFormula>COUNTIF(Table2[Mozambique],0)</totalsRowFormula>
    </tableColumn>
    <tableColumn id="113" xr3:uid="{00000000-0010-0000-0100-000071000000}" name="Myanmar" totalsRowFunction="custom">
      <totalsRowFormula>COUNTIF(Table2[Myanmar],0)</totalsRowFormula>
    </tableColumn>
    <tableColumn id="114" xr3:uid="{00000000-0010-0000-0100-000072000000}" name="Namibia" totalsRowFunction="custom">
      <totalsRowFormula>COUNTIF(Table2[Namibia],0)</totalsRowFormula>
    </tableColumn>
    <tableColumn id="115" xr3:uid="{00000000-0010-0000-0100-000073000000}" name="Nepal" totalsRowFunction="custom">
      <totalsRowFormula>COUNTIF(Table2[Nepal],0)</totalsRowFormula>
    </tableColumn>
    <tableColumn id="116" xr3:uid="{00000000-0010-0000-0100-000074000000}" name="Netherlands" totalsRowFunction="custom">
      <totalsRowFormula>COUNTIF(Table2[Netherlands],0)</totalsRowFormula>
    </tableColumn>
    <tableColumn id="117" xr3:uid="{00000000-0010-0000-0100-000075000000}" name="New Zealand" totalsRowFunction="custom">
      <totalsRowFormula>COUNTIF(Table2[New Zealand],0)</totalsRowFormula>
    </tableColumn>
    <tableColumn id="118" xr3:uid="{00000000-0010-0000-0100-000076000000}" name="Nicaragua" totalsRowFunction="custom">
      <totalsRowFormula>COUNTIF(Table2[Nicaragua],0)</totalsRowFormula>
    </tableColumn>
    <tableColumn id="119" xr3:uid="{00000000-0010-0000-0100-000077000000}" name="Niger" totalsRowFunction="custom">
      <totalsRowFormula>COUNTIF(Table2[Niger],0)</totalsRowFormula>
    </tableColumn>
    <tableColumn id="120" xr3:uid="{00000000-0010-0000-0100-000078000000}" name="Nigeria" totalsRowFunction="custom">
      <totalsRowFormula>COUNTIF(Table2[Nigeria],0)</totalsRowFormula>
    </tableColumn>
    <tableColumn id="121" xr3:uid="{00000000-0010-0000-0100-000079000000}" name="North Macedonia" totalsRowFunction="custom">
      <totalsRowFormula>COUNTIF(Table2[North Macedonia],0)</totalsRowFormula>
    </tableColumn>
    <tableColumn id="122" xr3:uid="{00000000-0010-0000-0100-00007A000000}" name="Norway" totalsRowFunction="custom">
      <totalsRowFormula>COUNTIF(Table2[Norway],0)</totalsRowFormula>
    </tableColumn>
    <tableColumn id="123" xr3:uid="{00000000-0010-0000-0100-00007B000000}" name="Oman" totalsRowFunction="custom">
      <totalsRowFormula>COUNTIF(Table2[Oman],0)</totalsRowFormula>
    </tableColumn>
    <tableColumn id="124" xr3:uid="{00000000-0010-0000-0100-00007C000000}" name="Pakistan" totalsRowFunction="custom">
      <totalsRowFormula>COUNTIF(Table2[Pakistan],0)</totalsRowFormula>
    </tableColumn>
    <tableColumn id="125" xr3:uid="{00000000-0010-0000-0100-00007D000000}" name="Panama" totalsRowFunction="custom">
      <totalsRowFormula>COUNTIF(Table2[Panama],0)</totalsRowFormula>
    </tableColumn>
    <tableColumn id="126" xr3:uid="{00000000-0010-0000-0100-00007E000000}" name="Papua New Guinea" totalsRowFunction="custom">
      <totalsRowFormula>COUNTIF(Table2[Papua New Guinea],0)</totalsRowFormula>
    </tableColumn>
    <tableColumn id="127" xr3:uid="{00000000-0010-0000-0100-00007F000000}" name="Paraguay" totalsRowFunction="custom">
      <totalsRowFormula>COUNTIF(Table2[Paraguay],0)</totalsRowFormula>
    </tableColumn>
    <tableColumn id="128" xr3:uid="{00000000-0010-0000-0100-000080000000}" name="Peru" totalsRowFunction="custom">
      <totalsRowFormula>COUNTIF(Table2[Peru],0)</totalsRowFormula>
    </tableColumn>
    <tableColumn id="129" xr3:uid="{00000000-0010-0000-0100-000081000000}" name="Philippines" totalsRowFunction="custom">
      <totalsRowFormula>COUNTIF(Table2[Philippines],0)</totalsRowFormula>
    </tableColumn>
    <tableColumn id="130" xr3:uid="{00000000-0010-0000-0100-000082000000}" name="Poland" totalsRowFunction="custom">
      <totalsRowFormula>COUNTIF(Table2[Poland],0)</totalsRowFormula>
    </tableColumn>
    <tableColumn id="131" xr3:uid="{00000000-0010-0000-0100-000083000000}" name="Portugal" totalsRowFunction="custom">
      <totalsRowFormula>COUNTIF(Table2[Portugal],0)</totalsRowFormula>
    </tableColumn>
    <tableColumn id="132" xr3:uid="{00000000-0010-0000-0100-000084000000}" name="Qatar" totalsRowFunction="custom">
      <totalsRowFormula>COUNTIF(Table2[Qatar],0)</totalsRowFormula>
    </tableColumn>
    <tableColumn id="133" xr3:uid="{00000000-0010-0000-0100-000085000000}" name="Korea" totalsRowFunction="custom">
      <totalsRowFormula>COUNTIF(Table2[Korea],0)</totalsRowFormula>
    </tableColumn>
    <tableColumn id="134" xr3:uid="{00000000-0010-0000-0100-000086000000}" name="Moldova" totalsRowFunction="custom">
      <totalsRowFormula>COUNTIF(Table2[Moldova],0)</totalsRowFormula>
    </tableColumn>
    <tableColumn id="135" xr3:uid="{00000000-0010-0000-0100-000087000000}" name="Romania" totalsRowFunction="custom">
      <totalsRowFormula>COUNTIF(Table2[Romania],0)</totalsRowFormula>
    </tableColumn>
    <tableColumn id="136" xr3:uid="{00000000-0010-0000-0100-000088000000}" name="Russian Federation" totalsRowFunction="custom">
      <totalsRowFormula>COUNTIF(Table2[Russian Federation],0)</totalsRowFormula>
    </tableColumn>
    <tableColumn id="137" xr3:uid="{00000000-0010-0000-0100-000089000000}" name="Rwanda" totalsRowFunction="custom">
      <totalsRowFormula>COUNTIF(Table2[Rwanda],0)</totalsRowFormula>
    </tableColumn>
    <tableColumn id="138" xr3:uid="{00000000-0010-0000-0100-00008A000000}" name="St. Lucia" totalsRowFunction="custom">
      <totalsRowFormula>COUNTIF(Table2[St. Lucia],0)</totalsRowFormula>
    </tableColumn>
    <tableColumn id="139" xr3:uid="{00000000-0010-0000-0100-00008B000000}" name="St. Vincent and the Grenadines" totalsRowFunction="custom">
      <totalsRowFormula>COUNTIF(Table2[St. Vincent and the Grenadines],0)</totalsRowFormula>
    </tableColumn>
    <tableColumn id="140" xr3:uid="{00000000-0010-0000-0100-00008C000000}" name="Samoa" totalsRowFunction="custom">
      <totalsRowFormula>COUNTIF(Table2[Samoa],0)</totalsRowFormula>
    </tableColumn>
    <tableColumn id="141" xr3:uid="{00000000-0010-0000-0100-00008D000000}" name="Sao Tome and Principe" totalsRowFunction="custom">
      <totalsRowFormula>COUNTIF(Table2[Sao Tome and Principe],0)</totalsRowFormula>
    </tableColumn>
    <tableColumn id="142" xr3:uid="{00000000-0010-0000-0100-00008E000000}" name="Saudi Arabia" totalsRowFunction="custom">
      <totalsRowFormula>COUNTIF(Table2[Saudi Arabia],0)</totalsRowFormula>
    </tableColumn>
    <tableColumn id="143" xr3:uid="{00000000-0010-0000-0100-00008F000000}" name="Senegal" totalsRowFunction="custom">
      <totalsRowFormula>COUNTIF(Table2[Senegal],0)</totalsRowFormula>
    </tableColumn>
    <tableColumn id="144" xr3:uid="{00000000-0010-0000-0100-000090000000}" name="Serbia" totalsRowFunction="custom">
      <totalsRowFormula>COUNTIF(Table2[Serbia],0)</totalsRowFormula>
    </tableColumn>
    <tableColumn id="145" xr3:uid="{00000000-0010-0000-0100-000091000000}" name="Seychelles" totalsRowFunction="custom">
      <totalsRowFormula>COUNTIF(Table2[Seychelles],0)</totalsRowFormula>
    </tableColumn>
    <tableColumn id="146" xr3:uid="{00000000-0010-0000-0100-000092000000}" name="Sierra Leone" totalsRowFunction="custom">
      <totalsRowFormula>COUNTIF(Table2[Sierra Leone],0)</totalsRowFormula>
    </tableColumn>
    <tableColumn id="147" xr3:uid="{00000000-0010-0000-0100-000093000000}" name="Singapore" totalsRowFunction="custom">
      <totalsRowFormula>COUNTIF(Table2[Singapore],0)</totalsRowFormula>
    </tableColumn>
    <tableColumn id="148" xr3:uid="{00000000-0010-0000-0100-000094000000}" name="Slovakia" totalsRowFunction="custom">
      <totalsRowFormula>COUNTIF(Table2[Slovakia],0)</totalsRowFormula>
    </tableColumn>
    <tableColumn id="149" xr3:uid="{00000000-0010-0000-0100-000095000000}" name="Slovenia" totalsRowFunction="custom">
      <totalsRowFormula>COUNTIF(Table2[Slovenia],0)</totalsRowFormula>
    </tableColumn>
    <tableColumn id="150" xr3:uid="{00000000-0010-0000-0100-000096000000}" name="Solomon Islands" totalsRowFunction="custom">
      <totalsRowFormula>COUNTIF(Table2[Solomon Islands],0)</totalsRowFormula>
    </tableColumn>
    <tableColumn id="151" xr3:uid="{00000000-0010-0000-0100-000097000000}" name="Somalia" totalsRowFunction="custom">
      <totalsRowFormula>COUNTIF(Table2[Somalia],0)</totalsRowFormula>
    </tableColumn>
    <tableColumn id="152" xr3:uid="{00000000-0010-0000-0100-000098000000}" name="South Africa" totalsRowFunction="custom">
      <totalsRowFormula>COUNTIF(Table2[South Africa],0)</totalsRowFormula>
    </tableColumn>
    <tableColumn id="153" xr3:uid="{00000000-0010-0000-0100-000099000000}" name="South Sudan" totalsRowFunction="custom">
      <totalsRowFormula>COUNTIF(Table2[South Sudan],0)</totalsRowFormula>
    </tableColumn>
    <tableColumn id="154" xr3:uid="{00000000-0010-0000-0100-00009A000000}" name="Spain" totalsRowFunction="custom">
      <totalsRowFormula>COUNTIF(Table2[Spain],0)</totalsRowFormula>
    </tableColumn>
    <tableColumn id="155" xr3:uid="{00000000-0010-0000-0100-00009B000000}" name="Sri Lanka" totalsRowFunction="custom">
      <totalsRowFormula>COUNTIF(Table2[Sri Lanka],0)</totalsRowFormula>
    </tableColumn>
    <tableColumn id="156" xr3:uid="{00000000-0010-0000-0100-00009C000000}" name="Sudan" totalsRowFunction="custom">
      <totalsRowFormula>COUNTIF(Table2[Sudan],0)</totalsRowFormula>
    </tableColumn>
    <tableColumn id="157" xr3:uid="{00000000-0010-0000-0100-00009D000000}" name="Suriname" totalsRowFunction="custom">
      <totalsRowFormula>COUNTIF(Table2[Suriname],0)</totalsRowFormula>
    </tableColumn>
    <tableColumn id="158" xr3:uid="{00000000-0010-0000-0100-00009E000000}" name="Sweden" totalsRowFunction="custom">
      <totalsRowFormula>COUNTIF(Table2[Sweden],0)</totalsRowFormula>
    </tableColumn>
    <tableColumn id="159" xr3:uid="{00000000-0010-0000-0100-00009F000000}" name="Switzerland" totalsRowFunction="custom">
      <totalsRowFormula>COUNTIF(Table2[Switzerland],0)</totalsRowFormula>
    </tableColumn>
    <tableColumn id="160" xr3:uid="{00000000-0010-0000-0100-0000A0000000}" name="Syrian Arab Republic" totalsRowFunction="custom">
      <totalsRowFormula>COUNTIF(Table2[Syrian Arab Republic],0)</totalsRowFormula>
    </tableColumn>
    <tableColumn id="161" xr3:uid="{00000000-0010-0000-0100-0000A1000000}" name="Tajikistan" totalsRowFunction="custom">
      <totalsRowFormula>COUNTIF(Table2[Tajikistan],0)</totalsRowFormula>
    </tableColumn>
    <tableColumn id="162" xr3:uid="{00000000-0010-0000-0100-0000A2000000}" name="Thailand" totalsRowFunction="custom">
      <totalsRowFormula>COUNTIF(Table2[Thailand],0)</totalsRowFormula>
    </tableColumn>
    <tableColumn id="163" xr3:uid="{00000000-0010-0000-0100-0000A3000000}" name="Timor-Leste" totalsRowFunction="custom">
      <totalsRowFormula>COUNTIF(Table2[Timor-Leste],0)</totalsRowFormula>
    </tableColumn>
    <tableColumn id="164" xr3:uid="{00000000-0010-0000-0100-0000A4000000}" name="Togo" totalsRowFunction="custom">
      <totalsRowFormula>COUNTIF(Table2[Togo],0)</totalsRowFormula>
    </tableColumn>
    <tableColumn id="165" xr3:uid="{00000000-0010-0000-0100-0000A5000000}" name="Tonga" totalsRowFunction="custom">
      <totalsRowFormula>COUNTIF(Table2[Tonga],0)</totalsRowFormula>
    </tableColumn>
    <tableColumn id="166" xr3:uid="{00000000-0010-0000-0100-0000A6000000}" name="Trinidad and Tobago" totalsRowFunction="custom">
      <totalsRowFormula>COUNTIF(Table2[Trinidad and Tobago],0)</totalsRowFormula>
    </tableColumn>
    <tableColumn id="167" xr3:uid="{00000000-0010-0000-0100-0000A7000000}" name="Tunisia" totalsRowFunction="custom">
      <totalsRowFormula>COUNTIF(Table2[Tunisia],0)</totalsRowFormula>
    </tableColumn>
    <tableColumn id="168" xr3:uid="{00000000-0010-0000-0100-0000A8000000}" name="Turkey" totalsRowFunction="custom">
      <totalsRowFormula>COUNTIF(Table2[Turkey],0)</totalsRowFormula>
    </tableColumn>
    <tableColumn id="169" xr3:uid="{00000000-0010-0000-0100-0000A9000000}" name="Turkmenistan" totalsRowFunction="custom">
      <totalsRowFormula>COUNTIF(Table2[Turkmenistan],0)</totalsRowFormula>
    </tableColumn>
    <tableColumn id="170" xr3:uid="{00000000-0010-0000-0100-0000AA000000}" name="Uganda" totalsRowFunction="custom">
      <totalsRowFormula>COUNTIF(Table2[Uganda],0)</totalsRowFormula>
    </tableColumn>
    <tableColumn id="171" xr3:uid="{00000000-0010-0000-0100-0000AB000000}" name="Ukraine" totalsRowFunction="custom">
      <totalsRowFormula>COUNTIF(Table2[Ukraine],0)</totalsRowFormula>
    </tableColumn>
    <tableColumn id="172" xr3:uid="{00000000-0010-0000-0100-0000AC000000}" name="United Arab Emirates" totalsRowFunction="custom">
      <totalsRowFormula>COUNTIF(Table2[United Arab Emirates],0)</totalsRowFormula>
    </tableColumn>
    <tableColumn id="173" xr3:uid="{00000000-0010-0000-0100-0000AD000000}" name="United Kingdom" totalsRowFunction="custom">
      <totalsRowFormula>COUNTIF(Table2[United Kingdom],0)</totalsRowFormula>
    </tableColumn>
    <tableColumn id="174" xr3:uid="{00000000-0010-0000-0100-0000AE000000}" name="Tanzania" totalsRowFunction="custom">
      <totalsRowFormula>COUNTIF(Table2[Tanzania],0)</totalsRowFormula>
    </tableColumn>
    <tableColumn id="175" xr3:uid="{00000000-0010-0000-0100-0000AF000000}" name="United States" totalsRowFunction="custom">
      <totalsRowFormula>COUNTIF(Table2[United States],0)</totalsRowFormula>
    </tableColumn>
    <tableColumn id="176" xr3:uid="{00000000-0010-0000-0100-0000B0000000}" name="Uruguay" totalsRowFunction="custom">
      <totalsRowFormula>COUNTIF(Table2[Uruguay],0)</totalsRowFormula>
    </tableColumn>
    <tableColumn id="177" xr3:uid="{00000000-0010-0000-0100-0000B1000000}" name="Uzbekistan" totalsRowFunction="custom">
      <totalsRowFormula>COUNTIF(Table2[Uzbekistan],0)</totalsRowFormula>
    </tableColumn>
    <tableColumn id="178" xr3:uid="{00000000-0010-0000-0100-0000B2000000}" name="Vanuatu" totalsRowFunction="custom">
      <totalsRowFormula>COUNTIF(Table2[Vanuatu],0)</totalsRowFormula>
    </tableColumn>
    <tableColumn id="179" xr3:uid="{00000000-0010-0000-0100-0000B3000000}" name="Venezuela" totalsRowFunction="custom">
      <totalsRowFormula>COUNTIF(Table2[Venezuela],0)</totalsRowFormula>
    </tableColumn>
    <tableColumn id="180" xr3:uid="{00000000-0010-0000-0100-0000B4000000}" name="Vietnam" totalsRowFunction="custom">
      <totalsRowFormula>COUNTIF(Table2[Vietnam],0)</totalsRowFormula>
    </tableColumn>
    <tableColumn id="181" xr3:uid="{00000000-0010-0000-0100-0000B5000000}" name="Yemen" totalsRowFunction="custom">
      <totalsRowFormula>COUNTIF(Table2[Yemen],0)</totalsRowFormula>
    </tableColumn>
    <tableColumn id="182" xr3:uid="{00000000-0010-0000-0100-0000B6000000}" name="Zambia" totalsRowFunction="custom">
      <totalsRowFormula>COUNTIF(Table2[Zambia],0)</totalsRowFormula>
    </tableColumn>
    <tableColumn id="183" xr3:uid="{00000000-0010-0000-0100-0000B7000000}" name="Zimbabwe" totalsRowFunction="custom">
      <totalsRowFormula>COUNTIF(Table2[Zimbabwe],0)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26" displayName="Table26" ref="A1:L22" totalsRowCount="1">
  <autoFilter ref="A1:L21" xr:uid="{00000000-0009-0000-0100-000005000000}"/>
  <tableColumns count="12">
    <tableColumn id="1" xr3:uid="{00000000-0010-0000-0200-000001000000}" name="Country Name"/>
    <tableColumn id="2" xr3:uid="{00000000-0010-0000-0200-000002000000}" name="Afghanistan" totalsRowFunction="custom">
      <totalsRowFormula>COUNTIF(Table26[Afghanistan],0)</totalsRowFormula>
    </tableColumn>
    <tableColumn id="43" xr3:uid="{00000000-0010-0000-0200-00002B000000}" name="Cuba" totalsRowFunction="custom">
      <totalsRowFormula>COUNTIF(Table26[Cuba],0)</totalsRowFormula>
    </tableColumn>
    <tableColumn id="54" xr3:uid="{00000000-0010-0000-0200-000036000000}" name="Eritrea" totalsRowFunction="custom">
      <totalsRowFormula>COUNTIF(Table26[Eritrea],0)</totalsRowFormula>
    </tableColumn>
    <tableColumn id="78" xr3:uid="{00000000-0010-0000-0200-00004E000000}" name="Iran" totalsRowFunction="custom">
      <totalsRowFormula>COUNTIF(Table26[Iran],0)</totalsRowFormula>
    </tableColumn>
    <tableColumn id="79" xr3:uid="{00000000-0010-0000-0200-00004F000000}" name="Iraq" totalsRowFunction="custom">
      <totalsRowFormula>COUNTIF(Table26[Iraq],0)</totalsRowFormula>
    </tableColumn>
    <tableColumn id="108" xr3:uid="{00000000-0010-0000-0200-00006C000000}" name="Micronesia, Fed. Sts." totalsRowFunction="custom">
      <totalsRowFormula>COUNTIF(Table26[Micronesia, Fed. Sts.],0)</totalsRowFormula>
    </tableColumn>
    <tableColumn id="141" xr3:uid="{00000000-0010-0000-0200-00008D000000}" name="Sao Tome and Principe" totalsRowFunction="custom">
      <totalsRowFormula>COUNTIF(Table26[Sao Tome and Principe],0)</totalsRowFormula>
    </tableColumn>
    <tableColumn id="153" xr3:uid="{00000000-0010-0000-0200-000099000000}" name="South Sudan" totalsRowFunction="custom">
      <totalsRowFormula>COUNTIF(Table26[South Sudan],0)</totalsRowFormula>
    </tableColumn>
    <tableColumn id="160" xr3:uid="{00000000-0010-0000-0200-0000A0000000}" name="Syrian Arab Republic" totalsRowFunction="custom">
      <totalsRowFormula>COUNTIF(Table26[Syrian Arab Republic],0)</totalsRowFormula>
    </tableColumn>
    <tableColumn id="169" xr3:uid="{00000000-0010-0000-0200-0000A9000000}" name="Turkmenistan" totalsRowFunction="custom">
      <totalsRowFormula>COUNTIF(Table26[Turkmenistan],0)</totalsRowFormula>
    </tableColumn>
    <tableColumn id="179" xr3:uid="{00000000-0010-0000-0200-0000B3000000}" name="Venezuela" totalsRowFunction="custom">
      <totalsRowFormula>COUNTIF(Table26[Venezuela],0)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7ED61-B3FE-4840-8128-0973B194FB5A}" name="Table22" displayName="Table22" ref="A1:FW21" totalsRowShown="0">
  <autoFilter ref="A1:FW21" xr:uid="{6F48291E-8217-42AB-959A-60AA45D79518}"/>
  <tableColumns count="179">
    <tableColumn id="1" xr3:uid="{2B24744E-DD85-45DD-A68F-800A8D7377D0}" name="Year"/>
    <tableColumn id="2" xr3:uid="{0F6489C2-5132-4F1E-8315-DE30009B2D70}" name="Afghanistan" dataDxfId="177"/>
    <tableColumn id="3" xr3:uid="{BE6E38E0-C075-4BBE-8AAC-772FD97F3C16}" name="Albania" dataDxfId="176"/>
    <tableColumn id="4" xr3:uid="{61012BB8-7A3C-440C-AB81-8637340C49D3}" name="Algeria" dataDxfId="175"/>
    <tableColumn id="5" xr3:uid="{BBFCBC2E-46A3-4B45-B5CF-F295DEE28656}" name="Angola" dataDxfId="174"/>
    <tableColumn id="6" xr3:uid="{A6CFCD6D-16E4-43F8-BD68-8E6B98A9C24D}" name="Antigua and Barbuda" dataDxfId="173"/>
    <tableColumn id="7" xr3:uid="{98340763-D679-42DF-B50E-6C6CF7B7B706}" name="Argentina" dataDxfId="172"/>
    <tableColumn id="8" xr3:uid="{4FA2D1E5-4B76-4C67-B2BB-F076D9488799}" name="Armenia" dataDxfId="171"/>
    <tableColumn id="9" xr3:uid="{6E31C5AE-61F4-42BE-B4CC-1EC297766C1E}" name="Australia" dataDxfId="170"/>
    <tableColumn id="10" xr3:uid="{138F7EC4-370A-48CD-A4CC-BB593769BD30}" name="Austria" dataDxfId="169"/>
    <tableColumn id="11" xr3:uid="{3997EE37-F75D-4E74-8656-280E28069D20}" name="Azerbaijan" dataDxfId="168"/>
    <tableColumn id="12" xr3:uid="{9855DBED-3F40-4620-A10E-4F859E5539C9}" name="The Bahamas" dataDxfId="167"/>
    <tableColumn id="13" xr3:uid="{05D20F93-FC0E-4C21-BF37-165246F5261B}" name="Bahrain" dataDxfId="166"/>
    <tableColumn id="14" xr3:uid="{6A7522B0-45B5-428A-AF4E-7C1E69332951}" name="Bangladesh" dataDxfId="165"/>
    <tableColumn id="15" xr3:uid="{06EECC57-C249-41D5-BAF0-D63784CB4FB0}" name="Barbados" dataDxfId="164"/>
    <tableColumn id="16" xr3:uid="{4CEB453E-D9D7-4517-A979-F5AADD5A3E09}" name="Belarus" dataDxfId="163"/>
    <tableColumn id="17" xr3:uid="{41FF1E45-885C-4D99-B6E0-CF1A0B2F1A63}" name="Belgium" dataDxfId="162"/>
    <tableColumn id="18" xr3:uid="{F61F6AC0-0776-413F-A34B-4909EB3FD855}" name="Belize" dataDxfId="161"/>
    <tableColumn id="19" xr3:uid="{AA5ED1EA-0D36-47E2-BF22-EA0B353E9C66}" name="Benin" dataDxfId="160"/>
    <tableColumn id="20" xr3:uid="{0F3D4291-F419-4C68-AF1F-D504E21BDAEB}" name="Bhutan" dataDxfId="159"/>
    <tableColumn id="21" xr3:uid="{5C025D5B-E097-4436-A75E-55F3BD7D2B76}" name="Bolivia" dataDxfId="158"/>
    <tableColumn id="22" xr3:uid="{785B521F-78D3-4C92-BB09-C906E3C5A50C}" name="Bosnia and Herzegovina" dataDxfId="157"/>
    <tableColumn id="23" xr3:uid="{AF969006-F396-43EB-BFF4-80E1AF1159BD}" name="Botswana" dataDxfId="156"/>
    <tableColumn id="24" xr3:uid="{2216A395-637F-40CA-B41C-045CC32F5D8E}" name="Brazil" dataDxfId="155"/>
    <tableColumn id="25" xr3:uid="{93A0CECC-8F9D-4EAC-B9BC-ABCA7E345D29}" name="Brunei Darussalam" dataDxfId="154"/>
    <tableColumn id="26" xr3:uid="{91095BE6-4659-4D6E-94C7-E6E02380EA35}" name="Bulgaria" dataDxfId="153"/>
    <tableColumn id="27" xr3:uid="{EB56D885-7261-40BE-81A4-730EF3D44337}" name="Burkina Faso" dataDxfId="152"/>
    <tableColumn id="28" xr3:uid="{4CC2D3E9-E655-4653-A8DB-0DF3F96ED0FE}" name="Burundi" dataDxfId="151"/>
    <tableColumn id="29" xr3:uid="{E7121FED-E18B-4662-A0B9-095BC5270499}" name="Cabo Verde" dataDxfId="150"/>
    <tableColumn id="30" xr3:uid="{28E3FC62-0A9F-47FF-980A-3B82FE264D0D}" name="Cambodia" dataDxfId="149"/>
    <tableColumn id="31" xr3:uid="{8E75DF32-35D4-4AC7-AF1D-AFA42B52A78F}" name="Cameroon" dataDxfId="148"/>
    <tableColumn id="32" xr3:uid="{B416211D-051C-4664-AAD2-D8B78865DB96}" name="Canada" dataDxfId="147"/>
    <tableColumn id="33" xr3:uid="{1443A936-1B17-414F-8FF9-E6CE14484A8D}" name="Central African Republic" dataDxfId="146"/>
    <tableColumn id="34" xr3:uid="{04187C77-CD78-4016-B0CA-54C2DBB8F22B}" name="Chad" dataDxfId="145"/>
    <tableColumn id="35" xr3:uid="{D5138C56-6C4B-48CF-B13D-74A600CB38AC}" name="Chile" dataDxfId="144"/>
    <tableColumn id="36" xr3:uid="{43806EC8-0BE1-4C06-998D-7A2C654DB698}" name="China" dataDxfId="143"/>
    <tableColumn id="37" xr3:uid="{BBEEE357-E2CF-4687-AA6C-8D02DDE41D78}" name="Colombia" dataDxfId="142"/>
    <tableColumn id="38" xr3:uid="{D39681F5-34AA-4CEE-96F3-BF0B06AD9368}" name="Comoros" dataDxfId="141"/>
    <tableColumn id="39" xr3:uid="{0140AC2D-92BA-4675-A7EA-F19F6F6143D2}" name="Congo" dataDxfId="140"/>
    <tableColumn id="40" xr3:uid="{8542EAC1-99FA-46BA-ABF1-680410ADA07C}" name="Costa Rica" dataDxfId="139"/>
    <tableColumn id="41" xr3:uid="{A7F5E5EA-1945-49A8-97D3-7798AF87D701}" name="Cote d'Ivoire" dataDxfId="138"/>
    <tableColumn id="42" xr3:uid="{E3087225-9D81-4140-852D-F40CA99F7D45}" name="Croatia" dataDxfId="137"/>
    <tableColumn id="43" xr3:uid="{32383476-DC47-463F-AE4F-67256BD01588}" name="Cuba" dataDxfId="136"/>
    <tableColumn id="44" xr3:uid="{567A5C66-752B-41DB-A28A-043C3587E0B9}" name="Cyprus" dataDxfId="135"/>
    <tableColumn id="45" xr3:uid="{E0C19414-1388-4510-92A6-1F97B4F82BCA}" name="Czech Republic" dataDxfId="134"/>
    <tableColumn id="46" xr3:uid="{B8777F1C-1E61-462A-A232-E5CB19704B4C}" name="Congo, Dem. Rep." dataDxfId="133"/>
    <tableColumn id="47" xr3:uid="{9189B4B9-E2A2-4751-BE38-33530E3DE423}" name="Denmark" dataDxfId="132"/>
    <tableColumn id="48" xr3:uid="{8F61F4C7-3A88-4332-ABA6-4C88C3ACD290}" name="Djibouti" dataDxfId="131"/>
    <tableColumn id="49" xr3:uid="{7895F3D3-13BA-4A5E-9442-1AD0D519A450}" name="Dominican Republic" dataDxfId="130"/>
    <tableColumn id="50" xr3:uid="{896ED605-3812-410A-850D-4DE9E4531ACC}" name="Ecuador" dataDxfId="129"/>
    <tableColumn id="51" xr3:uid="{39917582-4E50-4AAA-AC37-0B70A04F6D10}" name="Egypt" dataDxfId="128"/>
    <tableColumn id="52" xr3:uid="{B79691F1-BBDD-44E6-869E-2BA19F691559}" name="El Salvador" dataDxfId="127"/>
    <tableColumn id="53" xr3:uid="{61A11FE4-1787-4C1E-9581-71E85037E75F}" name="Equatorial Guinea" dataDxfId="126"/>
    <tableColumn id="55" xr3:uid="{FAEE90F1-47FE-4F0F-BE43-70286264A514}" name="Estonia" dataDxfId="125"/>
    <tableColumn id="56" xr3:uid="{74DE3F73-A115-4546-A824-3AD9638F4201}" name="Eswatini" dataDxfId="124"/>
    <tableColumn id="57" xr3:uid="{05C38D74-FE60-4F59-A03E-684410C61743}" name="Ethiopia" dataDxfId="123"/>
    <tableColumn id="58" xr3:uid="{8490AC6F-436B-4771-B183-D894B992C8F6}" name="Fiji" dataDxfId="122"/>
    <tableColumn id="59" xr3:uid="{AE00D0D4-2E23-4638-AC13-2171CF063C60}" name="Finland" dataDxfId="121"/>
    <tableColumn id="60" xr3:uid="{1EDA9CBF-B1B6-4905-A771-08F224808E94}" name="France" dataDxfId="120"/>
    <tableColumn id="61" xr3:uid="{A3FB8176-C5BB-46E6-97F8-E903AAE14318}" name="Gabon" dataDxfId="119"/>
    <tableColumn id="62" xr3:uid="{37DA1C82-3A31-42C2-B1DE-0A7B63FA7853}" name="Gambia" dataDxfId="118"/>
    <tableColumn id="63" xr3:uid="{97FC9464-0C7D-4206-B5EE-8257B4C6932E}" name="Georgia" dataDxfId="117"/>
    <tableColumn id="64" xr3:uid="{53774C1A-898C-4262-A3C3-ABFAB1A4BAEC}" name="Germany" dataDxfId="116"/>
    <tableColumn id="65" xr3:uid="{D0DE0596-B86C-49BB-BBD0-A2A96748B67C}" name="Ghana" dataDxfId="115"/>
    <tableColumn id="66" xr3:uid="{F0FAFEA7-765E-47BD-AB44-79AC9D48F872}" name="Greece" dataDxfId="114"/>
    <tableColumn id="67" xr3:uid="{57DA66E5-C562-46CA-ABAB-31C3B0D33327}" name="Grenada" dataDxfId="113"/>
    <tableColumn id="68" xr3:uid="{3B501915-5E6A-43FE-9508-07C114E53704}" name="Guatemala" dataDxfId="112"/>
    <tableColumn id="69" xr3:uid="{47379E67-DE59-47BC-B963-3C72983E2B41}" name="Guinea" dataDxfId="111"/>
    <tableColumn id="70" xr3:uid="{94549020-A109-4F0A-8839-7887ACEBE48D}" name="Guinea-Bissau" dataDxfId="110"/>
    <tableColumn id="71" xr3:uid="{C0ACC783-9FB6-4CAF-9560-4A91211A7FE6}" name="Guyana" dataDxfId="109"/>
    <tableColumn id="72" xr3:uid="{DAB6EB66-8508-4B18-9BA8-346AA2FFC75C}" name="Haiti" dataDxfId="108"/>
    <tableColumn id="73" xr3:uid="{F39BD2FF-7A8C-492F-A329-E33573EBAF4F}" name="Honduras" dataDxfId="107"/>
    <tableColumn id="74" xr3:uid="{54F952E8-ECF8-40CC-80C4-F6D20763495A}" name="Hungary" dataDxfId="106"/>
    <tableColumn id="75" xr3:uid="{AFC92134-4F69-4AD5-A075-D361A72D13EC}" name="Iceland" dataDxfId="105"/>
    <tableColumn id="76" xr3:uid="{4278E07D-A40B-4676-A57D-83DA7B25D172}" name="India" dataDxfId="104"/>
    <tableColumn id="77" xr3:uid="{66C3050F-2FC3-4D12-847D-8582E8975FB4}" name="Indonesia" dataDxfId="103"/>
    <tableColumn id="78" xr3:uid="{597C9963-A859-457E-88CC-7B66C356638B}" name="Iran" dataDxfId="102"/>
    <tableColumn id="79" xr3:uid="{2409CF67-D57B-4F24-867C-8F40754A6464}" name="Iraq" dataDxfId="101"/>
    <tableColumn id="80" xr3:uid="{685A986F-D18B-41DA-A922-1F8547958E7F}" name="Ireland" dataDxfId="100"/>
    <tableColumn id="81" xr3:uid="{06047849-08F1-4985-9808-D4928C20493B}" name="Israel" dataDxfId="99"/>
    <tableColumn id="82" xr3:uid="{5F2C6A32-BD8F-45D3-AB19-EDD44AC77ED6}" name="Italy" dataDxfId="98"/>
    <tableColumn id="83" xr3:uid="{36F1D2CF-AF89-40E6-9F8B-30857780C257}" name="Jamaica" dataDxfId="97"/>
    <tableColumn id="84" xr3:uid="{B15AAEBA-C686-42DC-A735-540C3EB14A63}" name="Japan" dataDxfId="96"/>
    <tableColumn id="85" xr3:uid="{E9E9EE2C-BE19-47B0-B521-927B4AD5B95C}" name="Jordan" dataDxfId="95"/>
    <tableColumn id="86" xr3:uid="{A2C562FC-686A-42E0-8917-6FA10014831F}" name="Kazakhstan" dataDxfId="94"/>
    <tableColumn id="87" xr3:uid="{F8F602E5-4A28-4041-B25F-B7409DC774C4}" name="Kenya" dataDxfId="93"/>
    <tableColumn id="88" xr3:uid="{CC7602EF-9AB6-4DD7-B17C-319B7B0711DC}" name="Kiribati" dataDxfId="92"/>
    <tableColumn id="89" xr3:uid="{D5850A25-8FD2-4E4B-971E-98998A5BE229}" name="Kuwait" dataDxfId="91"/>
    <tableColumn id="90" xr3:uid="{1FE9A57B-51DA-4256-8AD0-90ED5B997013}" name="Kyrgyzstan" dataDxfId="90"/>
    <tableColumn id="91" xr3:uid="{56D15465-9611-420E-AF62-727973598FBE}" name="Lao PDR" dataDxfId="89"/>
    <tableColumn id="92" xr3:uid="{DE2518C4-DF90-46B3-A367-352A76F4FBEE}" name="Latvia" dataDxfId="88"/>
    <tableColumn id="93" xr3:uid="{E0CA7A87-B1C2-4D89-B292-C250C0199F41}" name="Lebanon" dataDxfId="87"/>
    <tableColumn id="94" xr3:uid="{A327631F-D8D3-4AD3-B14B-955DE0EE73A3}" name="Lesotho" dataDxfId="86"/>
    <tableColumn id="95" xr3:uid="{77E5FE44-7E04-4F90-B392-1B8B350AAAC3}" name="Liberia" dataDxfId="85"/>
    <tableColumn id="96" xr3:uid="{BDDF775B-D71A-472A-B055-0134086C66B0}" name="Libya" dataDxfId="84"/>
    <tableColumn id="97" xr3:uid="{D0636D87-E4EA-487C-82DF-1E65F2DFF594}" name="Lithuania" dataDxfId="83"/>
    <tableColumn id="98" xr3:uid="{59226B9D-8686-423D-B33C-413FB3657D02}" name="Luxembourg" dataDxfId="82"/>
    <tableColumn id="99" xr3:uid="{E4079BE5-2074-4D3D-9305-A312C5846806}" name="Madagascar" dataDxfId="81"/>
    <tableColumn id="100" xr3:uid="{01FCE5BB-23F7-434B-B8AE-CAAD304FE126}" name="Malawi" dataDxfId="80"/>
    <tableColumn id="101" xr3:uid="{F4E2C04E-6DB2-4EE3-8940-3251021A569D}" name="Malaysia" dataDxfId="79"/>
    <tableColumn id="102" xr3:uid="{E3669BEF-6C1D-4956-97CC-AB584F9DFEFD}" name="Maldives" dataDxfId="78"/>
    <tableColumn id="103" xr3:uid="{E6E786C6-C249-4904-9C1C-E91C13A317B0}" name="Mali" dataDxfId="77"/>
    <tableColumn id="104" xr3:uid="{04DB2479-9BE6-4DC1-8AEF-2A87704680F7}" name="Malta" dataDxfId="76"/>
    <tableColumn id="105" xr3:uid="{008DC9AF-3AD2-46FF-A98A-1BDB251BDE91}" name="Mauritania" dataDxfId="75"/>
    <tableColumn id="106" xr3:uid="{D8F1BB4F-16D3-4302-8A8F-527EEBBA35E1}" name="Mauritius" dataDxfId="74"/>
    <tableColumn id="107" xr3:uid="{717DD293-E69B-45AF-9B70-B3B7918E0D8C}" name="Mexico" dataDxfId="73"/>
    <tableColumn id="108" xr3:uid="{3822EA9E-E0A2-41AD-B93C-A32BB99BBBAE}" name="Micronesia, Fed. Sts." dataDxfId="72"/>
    <tableColumn id="109" xr3:uid="{F995E239-31FA-4641-9688-20D94E76CF25}" name="Mongolia" dataDxfId="71"/>
    <tableColumn id="110" xr3:uid="{EB5B56C5-63D3-4E03-A982-63B5DA05CA03}" name="Montenegro" dataDxfId="70"/>
    <tableColumn id="111" xr3:uid="{7AA26705-BD5F-43DC-8ED8-0C165A18F274}" name="Morocco" dataDxfId="69"/>
    <tableColumn id="112" xr3:uid="{29D51793-FC7C-457C-8EBC-BDF705FA44CA}" name="Mozambique" dataDxfId="68"/>
    <tableColumn id="113" xr3:uid="{475FA7E8-1090-4788-B814-65908E3D8AD3}" name="Myanmar" dataDxfId="67"/>
    <tableColumn id="114" xr3:uid="{90CBAD98-8009-4734-8B06-92492448167D}" name="Namibia" dataDxfId="66"/>
    <tableColumn id="115" xr3:uid="{2151B75A-D944-461A-94E0-3B7D77A01EC7}" name="Nepal" dataDxfId="65"/>
    <tableColumn id="116" xr3:uid="{F66B06D8-2530-4982-92D1-BA007197648E}" name="Netherlands" dataDxfId="64"/>
    <tableColumn id="117" xr3:uid="{EF3CB791-D984-47C7-B5E0-29F706AEE99E}" name="New Zealand" dataDxfId="63"/>
    <tableColumn id="118" xr3:uid="{2586C364-1EC9-41E4-8FE7-6BB7011155DD}" name="Nicaragua" dataDxfId="62"/>
    <tableColumn id="119" xr3:uid="{805BACD2-3D8D-4FE6-BDAC-C00F73CCAB35}" name="Niger" dataDxfId="61"/>
    <tableColumn id="120" xr3:uid="{83F61EF5-F89E-49D4-9F1B-3C94F38A8EA0}" name="Nigeria" dataDxfId="60"/>
    <tableColumn id="121" xr3:uid="{B4C9DB99-321D-4968-ACE5-7739B477706C}" name="North Macedonia" dataDxfId="59"/>
    <tableColumn id="122" xr3:uid="{7F57B932-A89C-4297-9A49-9EC81D4AAB46}" name="Norway" dataDxfId="58"/>
    <tableColumn id="123" xr3:uid="{B2E39E96-33FB-4391-AF8C-49F92592E1EC}" name="Oman" dataDxfId="57"/>
    <tableColumn id="124" xr3:uid="{E7760ACB-0576-4323-AE02-009BA39544B4}" name="Pakistan" dataDxfId="56"/>
    <tableColumn id="125" xr3:uid="{1E31E187-09BC-41AD-85D0-1C77FA01A547}" name="Panama" dataDxfId="55"/>
    <tableColumn id="126" xr3:uid="{73162AE3-87C2-4D57-89C4-8F3F64E26467}" name="Papua New Guinea" dataDxfId="54"/>
    <tableColumn id="127" xr3:uid="{5FB07801-7608-42E4-A534-61F43D3D37A2}" name="Paraguay" dataDxfId="53"/>
    <tableColumn id="128" xr3:uid="{CBAC3433-FBAF-497C-BEAD-C961056572CD}" name="Peru" dataDxfId="52"/>
    <tableColumn id="129" xr3:uid="{B44764BC-1A41-429C-8BEC-1A8026C170F5}" name="Philippines" dataDxfId="51"/>
    <tableColumn id="130" xr3:uid="{89EFA204-8E65-40D1-B234-76FD3F077161}" name="Poland" dataDxfId="50"/>
    <tableColumn id="131" xr3:uid="{BA9ACFB9-F972-4C13-A216-712BD10F22FB}" name="Portugal" dataDxfId="49"/>
    <tableColumn id="132" xr3:uid="{FBE6A47C-1023-4606-8CF5-525483550222}" name="Qatar" dataDxfId="48"/>
    <tableColumn id="133" xr3:uid="{9F9C3E83-7C9D-4180-918A-E72B8F53E6B6}" name="Korea" dataDxfId="47"/>
    <tableColumn id="134" xr3:uid="{E9692512-9E90-40D9-B793-6C6FFCDE2A11}" name="Moldova" dataDxfId="46"/>
    <tableColumn id="135" xr3:uid="{67E8807A-09A4-487C-91D5-17294C1905EF}" name="Romania" dataDxfId="45"/>
    <tableColumn id="136" xr3:uid="{4683FDCF-005F-47BC-BC04-3C97EC718B80}" name="Russian Federation" dataDxfId="44"/>
    <tableColumn id="137" xr3:uid="{D59D9EC2-85B1-44CF-A046-2A1C60C35A42}" name="Rwanda" dataDxfId="43"/>
    <tableColumn id="138" xr3:uid="{498829C6-17D4-4452-8824-A33AB3CA402A}" name="St. Lucia" dataDxfId="42"/>
    <tableColumn id="139" xr3:uid="{54E5D31A-9FE6-459E-A2D9-B7A519F131B1}" name="St. Vincent and the Grenadines" dataDxfId="41"/>
    <tableColumn id="140" xr3:uid="{B8CFC1D0-AA6F-495C-9DA6-120E2F952F6A}" name="Samoa" dataDxfId="40"/>
    <tableColumn id="141" xr3:uid="{C751DB67-3A54-495D-AD3B-09C2AF6DF570}" name="Sao Tome and Principe" dataDxfId="39"/>
    <tableColumn id="142" xr3:uid="{0800180B-21C4-4A50-87BE-15C2D0876C65}" name="Saudi Arabia" dataDxfId="38"/>
    <tableColumn id="143" xr3:uid="{B4F87604-46C6-4BCB-895E-BDBC6DE090EE}" name="Senegal" dataDxfId="37"/>
    <tableColumn id="144" xr3:uid="{B60D6AFF-A02F-4568-8AC5-FF573117370B}" name="Serbia" dataDxfId="36"/>
    <tableColumn id="145" xr3:uid="{59DC1FB5-204F-4C74-9070-E4AA508CFF6D}" name="Seychelles" dataDxfId="35"/>
    <tableColumn id="146" xr3:uid="{2054571F-D575-484A-90AF-E7A8539BA2E5}" name="Sierra Leone" dataDxfId="34"/>
    <tableColumn id="147" xr3:uid="{DDF8089D-2FA1-4BCA-85C3-AE6EE0CDCBCC}" name="Singapore" dataDxfId="33"/>
    <tableColumn id="148" xr3:uid="{79930DB0-4A03-48BC-B51F-BA6A86954184}" name="Slovakia" dataDxfId="32"/>
    <tableColumn id="149" xr3:uid="{B6B36EB3-DCE7-4C07-9E13-6B9E1844DCD5}" name="Slovenia" dataDxfId="31"/>
    <tableColumn id="150" xr3:uid="{32DDC6F5-4271-4030-A891-153588C5E8E7}" name="Solomon Islands" dataDxfId="30"/>
    <tableColumn id="152" xr3:uid="{4F7F31F3-C1C4-4523-B406-557F3B1D757E}" name="South Africa" dataDxfId="29"/>
    <tableColumn id="154" xr3:uid="{42BDEE08-A9CF-44F6-A5EF-B0C930DD987D}" name="Spain" dataDxfId="28"/>
    <tableColumn id="155" xr3:uid="{2E68B255-C7F7-4AD9-88A0-E62CB1F24BF8}" name="Sri Lanka" dataDxfId="27"/>
    <tableColumn id="156" xr3:uid="{F27EFCC3-A741-4458-9CE1-D3587E448DC9}" name="Sudan" dataDxfId="26"/>
    <tableColumn id="157" xr3:uid="{42F85EFF-3EE7-4137-87F2-4C6B7203192B}" name="Suriname" dataDxfId="25"/>
    <tableColumn id="158" xr3:uid="{7EDEEFA3-CC10-44E5-8063-14B4AB8ED865}" name="Sweden" dataDxfId="24"/>
    <tableColumn id="159" xr3:uid="{76E3EC70-2EA5-4181-AC93-D94E9221CDF4}" name="Switzerland" dataDxfId="23"/>
    <tableColumn id="161" xr3:uid="{2207E2A9-116E-44FC-B99D-E1A30EDB3CE6}" name="Tajikistan" dataDxfId="22"/>
    <tableColumn id="162" xr3:uid="{733AF9DA-C5AA-4B86-B14C-1CA2CFAAACBF}" name="Thailand" dataDxfId="21"/>
    <tableColumn id="163" xr3:uid="{7FFFA408-A66C-4C4C-8D7D-EE6B83718796}" name="Timor-Leste" dataDxfId="20"/>
    <tableColumn id="164" xr3:uid="{CCA5ABFB-6977-4D32-9D2D-6103B6B3AE28}" name="Togo" dataDxfId="19"/>
    <tableColumn id="165" xr3:uid="{CCBD3994-CA4B-4A86-B69D-04EBDFE56BA0}" name="Tonga" dataDxfId="18"/>
    <tableColumn id="166" xr3:uid="{76FD0065-53E6-457B-A52A-D97429E2F12D}" name="Trinidad and Tobago" dataDxfId="17"/>
    <tableColumn id="167" xr3:uid="{43E2ED50-C5AD-4822-B656-7A452626C5D7}" name="Tunisia" dataDxfId="16"/>
    <tableColumn id="168" xr3:uid="{4F189C20-5F5C-4FB8-9073-8DADDFFBA9B2}" name="Turkey" dataDxfId="15"/>
    <tableColumn id="169" xr3:uid="{428AFBD7-0EC0-4FA5-8CA8-BF1E8835CF7B}" name="Turkmenistan" dataDxfId="14"/>
    <tableColumn id="170" xr3:uid="{D43E04CA-CD76-44B9-B61C-B84BF6B1DAE0}" name="Uganda" dataDxfId="13"/>
    <tableColumn id="171" xr3:uid="{3C73EE0A-D879-414E-9D12-8F3CA1E54153}" name="Ukraine" dataDxfId="12"/>
    <tableColumn id="172" xr3:uid="{4B9B9556-3626-4293-8A1C-74A8EDBE319E}" name="United Arab Emirates" dataDxfId="11"/>
    <tableColumn id="173" xr3:uid="{1A91FC15-B546-45D1-B43D-60FDFE8DE81B}" name="United Kingdom" dataDxfId="10"/>
    <tableColumn id="174" xr3:uid="{25C3B7C7-0FE0-49C8-889A-34ADC8577A4A}" name="Tanzania" dataDxfId="9"/>
    <tableColumn id="175" xr3:uid="{9D6E5093-BF54-4BD2-BF2A-1BBBB49A7DD6}" name="United States" dataDxfId="8"/>
    <tableColumn id="176" xr3:uid="{252E2190-7752-4DB0-BDA9-C9E2BCC381FD}" name="Uruguay" dataDxfId="7"/>
    <tableColumn id="177" xr3:uid="{51954F32-ABF4-4C00-BFD8-8D7EE94C2B24}" name="Uzbekistan" dataDxfId="6"/>
    <tableColumn id="178" xr3:uid="{E590CFA9-6342-473E-A26F-05E194850337}" name="Vanuatu" dataDxfId="5"/>
    <tableColumn id="179" xr3:uid="{7C252D79-A03F-43E7-8D00-215A4A9580FE}" name="Venezuela" dataDxfId="4"/>
    <tableColumn id="180" xr3:uid="{69042DAD-1153-4F7B-937D-C3E08A9CCB4E}" name="Vietnam" dataDxfId="3"/>
    <tableColumn id="181" xr3:uid="{05CF3CFF-A3E7-437B-9F3F-E3A1C28BCA31}" name="Yemen" dataDxfId="2"/>
    <tableColumn id="182" xr3:uid="{F1E2FBCE-5FAE-491F-9298-5FC294B8FD24}" name="Zambia" dataDxfId="1"/>
    <tableColumn id="183" xr3:uid="{ABC6D25C-29F1-4B95-8874-5EC2941F89C0}" name="Zimbabw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9"/>
  <sheetViews>
    <sheetView topLeftCell="N201" workbookViewId="0">
      <selection activeCell="T211" sqref="T211"/>
    </sheetView>
  </sheetViews>
  <sheetFormatPr defaultRowHeight="14.5" x14ac:dyDescent="0.35"/>
  <cols>
    <col min="1" max="1" width="46.08984375" bestFit="1" customWidth="1"/>
    <col min="2" max="2" width="26.7265625" bestFit="1" customWidth="1"/>
  </cols>
  <sheetData>
    <row r="1" spans="1:65" x14ac:dyDescent="0.35">
      <c r="A1" t="s">
        <v>0</v>
      </c>
      <c r="B1" t="s">
        <v>1</v>
      </c>
    </row>
    <row r="3" spans="1:65" x14ac:dyDescent="0.35">
      <c r="A3" t="s">
        <v>2</v>
      </c>
      <c r="B3" s="1">
        <v>44274</v>
      </c>
    </row>
    <row r="5" spans="1:65" x14ac:dyDescent="0.3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35">
      <c r="A6" t="s">
        <v>7</v>
      </c>
      <c r="B6" t="s">
        <v>8</v>
      </c>
      <c r="C6" t="s">
        <v>9</v>
      </c>
      <c r="D6" t="s">
        <v>10</v>
      </c>
      <c r="AE6">
        <v>6472.5020292040699</v>
      </c>
      <c r="AF6">
        <v>7885.7965446673497</v>
      </c>
      <c r="AG6">
        <v>9764.7899787932893</v>
      </c>
      <c r="AH6">
        <v>11392.455810576401</v>
      </c>
      <c r="AI6">
        <v>12307.3117378314</v>
      </c>
      <c r="AJ6">
        <v>13496.003142641801</v>
      </c>
      <c r="AK6">
        <v>14046.503764307799</v>
      </c>
      <c r="AL6">
        <v>14936.827218779499</v>
      </c>
      <c r="AM6">
        <v>16241.046520944299</v>
      </c>
      <c r="AN6">
        <v>16439.356360928199</v>
      </c>
      <c r="AO6">
        <v>16586.068435754201</v>
      </c>
      <c r="AP6">
        <v>17927.749635208598</v>
      </c>
      <c r="AQ6">
        <v>19078.343190751501</v>
      </c>
      <c r="AR6">
        <v>19356.2033894901</v>
      </c>
      <c r="AS6">
        <v>20620.7006259175</v>
      </c>
      <c r="AT6">
        <v>20669.0319688645</v>
      </c>
      <c r="AU6">
        <v>20436.8871286309</v>
      </c>
      <c r="AV6">
        <v>20833.761611669401</v>
      </c>
      <c r="AW6">
        <v>22569.974985180099</v>
      </c>
      <c r="AX6">
        <v>23300.039557569598</v>
      </c>
      <c r="AY6">
        <v>24045.2724833547</v>
      </c>
      <c r="AZ6">
        <v>25835.132667628401</v>
      </c>
      <c r="BA6">
        <v>27084.703690365299</v>
      </c>
      <c r="BB6">
        <v>24630.453714102299</v>
      </c>
      <c r="BC6">
        <v>23512.602595639699</v>
      </c>
      <c r="BD6">
        <v>24985.9932813737</v>
      </c>
      <c r="BE6">
        <v>24713.698045128502</v>
      </c>
      <c r="BF6">
        <v>26189.435508812901</v>
      </c>
      <c r="BG6">
        <v>26647.938100985</v>
      </c>
      <c r="BH6">
        <v>27980.8806952751</v>
      </c>
      <c r="BI6">
        <v>28281.350481630001</v>
      </c>
      <c r="BJ6">
        <v>29007.693003488701</v>
      </c>
    </row>
    <row r="7" spans="1:65" x14ac:dyDescent="0.35">
      <c r="A7" t="s">
        <v>11</v>
      </c>
      <c r="B7" t="s">
        <v>12</v>
      </c>
      <c r="C7" t="s">
        <v>9</v>
      </c>
      <c r="D7" t="s">
        <v>10</v>
      </c>
      <c r="E7">
        <v>59.7731938409853</v>
      </c>
      <c r="F7">
        <v>59.8608738790779</v>
      </c>
      <c r="G7">
        <v>58.458014949543902</v>
      </c>
      <c r="H7">
        <v>78.706387540780199</v>
      </c>
      <c r="I7">
        <v>82.095230713183199</v>
      </c>
      <c r="J7">
        <v>101.10830485337701</v>
      </c>
      <c r="K7">
        <v>137.59435205311101</v>
      </c>
      <c r="L7">
        <v>160.89858887243801</v>
      </c>
      <c r="M7">
        <v>129.10832310259599</v>
      </c>
      <c r="N7">
        <v>129.32971287662099</v>
      </c>
      <c r="O7">
        <v>156.518939442982</v>
      </c>
      <c r="P7">
        <v>159.56757852188801</v>
      </c>
      <c r="Q7">
        <v>135.31730831433001</v>
      </c>
      <c r="R7">
        <v>143.14464950008099</v>
      </c>
      <c r="S7">
        <v>173.653764639169</v>
      </c>
      <c r="T7">
        <v>186.510897140201</v>
      </c>
      <c r="U7">
        <v>197.445507551145</v>
      </c>
      <c r="V7">
        <v>224.22479728113399</v>
      </c>
      <c r="W7">
        <v>247.354106347038</v>
      </c>
      <c r="X7">
        <v>275.738197619262</v>
      </c>
      <c r="Y7">
        <v>272.65528565023197</v>
      </c>
      <c r="Z7">
        <v>264.11131745306102</v>
      </c>
      <c r="AU7">
        <v>179.42661096722901</v>
      </c>
      <c r="AV7">
        <v>190.68381429508801</v>
      </c>
      <c r="AW7">
        <v>211.38211694265499</v>
      </c>
      <c r="AX7">
        <v>242.03128487198501</v>
      </c>
      <c r="AY7">
        <v>263.733691663044</v>
      </c>
      <c r="AZ7">
        <v>359.693237501395</v>
      </c>
      <c r="BA7">
        <v>364.66074479849999</v>
      </c>
      <c r="BB7">
        <v>438.07603440694101</v>
      </c>
      <c r="BC7">
        <v>543.30304186393096</v>
      </c>
      <c r="BD7">
        <v>591.162759035926</v>
      </c>
      <c r="BE7">
        <v>641.87147915753803</v>
      </c>
      <c r="BF7">
        <v>637.16552318702395</v>
      </c>
      <c r="BG7">
        <v>613.85668916762302</v>
      </c>
      <c r="BH7">
        <v>578.46635294170801</v>
      </c>
      <c r="BI7">
        <v>509.21866133212598</v>
      </c>
      <c r="BJ7">
        <v>519.88477308933898</v>
      </c>
      <c r="BK7">
        <v>493.75041811631201</v>
      </c>
      <c r="BL7">
        <v>507.10343187198703</v>
      </c>
    </row>
    <row r="8" spans="1:65" x14ac:dyDescent="0.35">
      <c r="A8" t="s">
        <v>13</v>
      </c>
      <c r="B8" t="s">
        <v>14</v>
      </c>
      <c r="C8" t="s">
        <v>9</v>
      </c>
      <c r="D8" t="s">
        <v>10</v>
      </c>
      <c r="Y8">
        <v>710.981648140027</v>
      </c>
      <c r="Z8">
        <v>642.38385795225702</v>
      </c>
      <c r="AA8">
        <v>619.96135753111002</v>
      </c>
      <c r="AB8">
        <v>623.44058483156402</v>
      </c>
      <c r="AC8">
        <v>637.71523070047499</v>
      </c>
      <c r="AD8">
        <v>758.23757617115098</v>
      </c>
      <c r="AE8">
        <v>685.27008531670401</v>
      </c>
      <c r="AF8">
        <v>756.26185302741203</v>
      </c>
      <c r="AG8">
        <v>792.30312021864404</v>
      </c>
      <c r="AH8">
        <v>890.55413645900796</v>
      </c>
      <c r="AI8">
        <v>947.70418208537103</v>
      </c>
      <c r="AJ8">
        <v>865.69272959239004</v>
      </c>
      <c r="AK8">
        <v>656.36175596000601</v>
      </c>
      <c r="AL8">
        <v>441.20067325282503</v>
      </c>
      <c r="AM8">
        <v>328.673294707808</v>
      </c>
      <c r="AN8">
        <v>397.179450769472</v>
      </c>
      <c r="AO8">
        <v>522.64380726525599</v>
      </c>
      <c r="AP8">
        <v>514.29522322342405</v>
      </c>
      <c r="AQ8">
        <v>423.59366023208003</v>
      </c>
      <c r="AR8">
        <v>387.78431604750199</v>
      </c>
      <c r="AS8">
        <v>556.83631808655298</v>
      </c>
      <c r="AT8">
        <v>527.33352853669101</v>
      </c>
      <c r="AU8">
        <v>872.49449159284097</v>
      </c>
      <c r="AV8">
        <v>982.96089929111201</v>
      </c>
      <c r="AW8">
        <v>1255.5640447149101</v>
      </c>
      <c r="AX8">
        <v>1902.42234554625</v>
      </c>
      <c r="AY8">
        <v>2599.5664639760798</v>
      </c>
      <c r="AZ8">
        <v>3121.9956372623601</v>
      </c>
      <c r="BA8">
        <v>4080.94140992346</v>
      </c>
      <c r="BB8">
        <v>3122.78076649385</v>
      </c>
      <c r="BC8">
        <v>3587.88379824396</v>
      </c>
      <c r="BD8">
        <v>4615.4680280790599</v>
      </c>
      <c r="BE8">
        <v>5100.0958080976698</v>
      </c>
      <c r="BF8">
        <v>5254.8823379961595</v>
      </c>
      <c r="BG8">
        <v>5408.4104955543198</v>
      </c>
      <c r="BH8">
        <v>4166.97968386501</v>
      </c>
      <c r="BI8">
        <v>3506.0728850696601</v>
      </c>
      <c r="BJ8">
        <v>4095.8129415585699</v>
      </c>
      <c r="BK8">
        <v>3289.64666408633</v>
      </c>
      <c r="BL8">
        <v>2790.72661520665</v>
      </c>
    </row>
    <row r="9" spans="1:65" x14ac:dyDescent="0.35">
      <c r="A9" t="s">
        <v>15</v>
      </c>
      <c r="B9" t="s">
        <v>16</v>
      </c>
      <c r="C9" t="s">
        <v>9</v>
      </c>
      <c r="D9" t="s">
        <v>10</v>
      </c>
      <c r="AC9">
        <v>639.48473584821102</v>
      </c>
      <c r="AD9">
        <v>639.86590944573402</v>
      </c>
      <c r="AE9">
        <v>693.87347463388699</v>
      </c>
      <c r="AF9">
        <v>674.79338306949205</v>
      </c>
      <c r="AG9">
        <v>652.77432139656605</v>
      </c>
      <c r="AH9">
        <v>697.99559657651901</v>
      </c>
      <c r="AI9">
        <v>617.23043551550495</v>
      </c>
      <c r="AJ9">
        <v>336.58699450462899</v>
      </c>
      <c r="AK9">
        <v>200.852219772323</v>
      </c>
      <c r="AL9">
        <v>367.27922507758097</v>
      </c>
      <c r="AM9">
        <v>586.41633964426103</v>
      </c>
      <c r="AN9">
        <v>750.60444917882603</v>
      </c>
      <c r="AO9">
        <v>1009.97766752106</v>
      </c>
      <c r="AP9">
        <v>717.38056739173396</v>
      </c>
      <c r="AQ9">
        <v>813.79026355559904</v>
      </c>
      <c r="AR9">
        <v>1033.2416930932</v>
      </c>
      <c r="AS9">
        <v>1126.6833176274099</v>
      </c>
      <c r="AT9">
        <v>1281.65939343074</v>
      </c>
      <c r="AU9">
        <v>1425.12484888368</v>
      </c>
      <c r="AV9">
        <v>1846.1188133191199</v>
      </c>
      <c r="AW9">
        <v>2373.5798437199401</v>
      </c>
      <c r="AX9">
        <v>2673.7872825311301</v>
      </c>
      <c r="AY9">
        <v>2972.7432646217599</v>
      </c>
      <c r="AZ9">
        <v>3595.03716321514</v>
      </c>
      <c r="BA9">
        <v>4370.5401269901404</v>
      </c>
      <c r="BB9">
        <v>4114.1401140492198</v>
      </c>
      <c r="BC9">
        <v>4094.3503344201999</v>
      </c>
      <c r="BD9">
        <v>4437.1428851507699</v>
      </c>
      <c r="BE9">
        <v>4247.6299837425204</v>
      </c>
      <c r="BF9">
        <v>4413.0608612067599</v>
      </c>
      <c r="BG9">
        <v>4578.6319939824998</v>
      </c>
      <c r="BH9">
        <v>3952.8012152446499</v>
      </c>
      <c r="BI9">
        <v>4124.0557259535199</v>
      </c>
      <c r="BJ9">
        <v>4531.0208055598596</v>
      </c>
      <c r="BK9">
        <v>5284.38018438156</v>
      </c>
      <c r="BL9">
        <v>5353.2448564014003</v>
      </c>
    </row>
    <row r="10" spans="1:65" x14ac:dyDescent="0.35">
      <c r="A10" t="s">
        <v>17</v>
      </c>
      <c r="B10" t="s">
        <v>18</v>
      </c>
      <c r="C10" t="s">
        <v>9</v>
      </c>
      <c r="D10" t="s">
        <v>10</v>
      </c>
      <c r="O10">
        <v>3238.5568497732902</v>
      </c>
      <c r="P10">
        <v>3498.1736515232001</v>
      </c>
      <c r="Q10">
        <v>4217.1735811425297</v>
      </c>
      <c r="R10">
        <v>5342.16856044208</v>
      </c>
      <c r="S10">
        <v>6319.7390338483701</v>
      </c>
      <c r="T10">
        <v>7169.1010055955603</v>
      </c>
      <c r="U10">
        <v>7152.3751336105097</v>
      </c>
      <c r="V10">
        <v>7751.3702157589096</v>
      </c>
      <c r="W10">
        <v>9129.7061851807994</v>
      </c>
      <c r="X10">
        <v>11820.849392832501</v>
      </c>
      <c r="Y10">
        <v>12377.4116456877</v>
      </c>
      <c r="Z10">
        <v>10372.232834745</v>
      </c>
      <c r="AA10">
        <v>9610.2663083157495</v>
      </c>
      <c r="AB10">
        <v>8022.6547812816098</v>
      </c>
      <c r="AC10">
        <v>7728.9066945694303</v>
      </c>
      <c r="AD10">
        <v>7774.3938290347796</v>
      </c>
      <c r="AE10">
        <v>10361.8159820255</v>
      </c>
      <c r="AF10">
        <v>12616.167565928999</v>
      </c>
      <c r="AG10">
        <v>14304.356964578499</v>
      </c>
      <c r="AH10">
        <v>15166.437850754</v>
      </c>
      <c r="AI10">
        <v>18878.5059692988</v>
      </c>
      <c r="AJ10">
        <v>19532.5401504525</v>
      </c>
      <c r="AK10">
        <v>20547.711789789701</v>
      </c>
      <c r="AL10">
        <v>16516.471027220399</v>
      </c>
      <c r="AM10">
        <v>16234.809010201199</v>
      </c>
      <c r="AN10">
        <v>18461.0648581512</v>
      </c>
      <c r="AO10">
        <v>19017.174590224098</v>
      </c>
      <c r="AP10">
        <v>18353.059721847301</v>
      </c>
      <c r="AQ10">
        <v>18894.521496322701</v>
      </c>
      <c r="AR10">
        <v>19261.7105038886</v>
      </c>
      <c r="AS10">
        <v>21854.2468030614</v>
      </c>
      <c r="AT10">
        <v>22971.535535507999</v>
      </c>
      <c r="AU10">
        <v>25066.882210980701</v>
      </c>
      <c r="AV10">
        <v>32271.963902359599</v>
      </c>
      <c r="AW10">
        <v>37969.174990799402</v>
      </c>
      <c r="AX10">
        <v>40066.256918514599</v>
      </c>
      <c r="AY10">
        <v>42675.812756929699</v>
      </c>
      <c r="AZ10">
        <v>47803.693607526598</v>
      </c>
      <c r="BA10">
        <v>48718.496869191302</v>
      </c>
      <c r="BB10">
        <v>43503.185515676902</v>
      </c>
      <c r="BC10">
        <v>40852.666777443403</v>
      </c>
      <c r="BD10">
        <v>43335.328861828297</v>
      </c>
      <c r="BE10">
        <v>38686.461263507503</v>
      </c>
      <c r="BF10">
        <v>39538.766722042601</v>
      </c>
      <c r="BG10">
        <v>41303.9293714464</v>
      </c>
      <c r="BH10">
        <v>35762.523073757999</v>
      </c>
      <c r="BI10">
        <v>37474.665405724503</v>
      </c>
      <c r="BJ10">
        <v>38962.880353670298</v>
      </c>
      <c r="BK10">
        <v>41793.0552583729</v>
      </c>
      <c r="BL10">
        <v>40886.391164843102</v>
      </c>
    </row>
    <row r="11" spans="1:65" x14ac:dyDescent="0.35">
      <c r="A11" t="s">
        <v>19</v>
      </c>
      <c r="B11" t="s">
        <v>20</v>
      </c>
      <c r="C11" t="s">
        <v>9</v>
      </c>
      <c r="D11" t="s">
        <v>10</v>
      </c>
      <c r="M11">
        <v>224.87811019980799</v>
      </c>
      <c r="N11">
        <v>240.035632180058</v>
      </c>
      <c r="O11">
        <v>262.86628138342297</v>
      </c>
      <c r="P11">
        <v>295.97104493635197</v>
      </c>
      <c r="Q11">
        <v>343.56581590760601</v>
      </c>
      <c r="R11">
        <v>423.13508264649198</v>
      </c>
      <c r="S11">
        <v>777.56067892385397</v>
      </c>
      <c r="T11">
        <v>836.20827375432305</v>
      </c>
      <c r="U11">
        <v>1007.14044235278</v>
      </c>
      <c r="V11">
        <v>1123.14327287071</v>
      </c>
      <c r="W11">
        <v>1193.7456174905701</v>
      </c>
      <c r="X11">
        <v>1563.70352388775</v>
      </c>
      <c r="Y11">
        <v>2052.95582243946</v>
      </c>
      <c r="Z11">
        <v>2050.76984325375</v>
      </c>
      <c r="AA11">
        <v>1864.87074322951</v>
      </c>
      <c r="AB11">
        <v>1699.2151655769201</v>
      </c>
      <c r="AC11">
        <v>1672.2788318575999</v>
      </c>
      <c r="AD11">
        <v>1606.75582747257</v>
      </c>
      <c r="AE11">
        <v>1489.840236819</v>
      </c>
      <c r="AF11">
        <v>1543.51322849752</v>
      </c>
      <c r="AG11">
        <v>1476.0412040834999</v>
      </c>
      <c r="AH11">
        <v>1505.5049056954099</v>
      </c>
      <c r="AI11">
        <v>2009.41513624547</v>
      </c>
      <c r="AJ11">
        <v>1929.61343063288</v>
      </c>
      <c r="AK11">
        <v>2027.8288568798</v>
      </c>
      <c r="AL11">
        <v>1996.92236578232</v>
      </c>
      <c r="AM11">
        <v>1989.4561669547099</v>
      </c>
      <c r="AN11">
        <v>2072.7445532034099</v>
      </c>
      <c r="AO11">
        <v>2235.9341758966598</v>
      </c>
      <c r="AP11">
        <v>2319.0021815304899</v>
      </c>
      <c r="AQ11">
        <v>2188.9036272299199</v>
      </c>
      <c r="AR11">
        <v>2331.9152759656699</v>
      </c>
      <c r="AS11">
        <v>2605.6332629745302</v>
      </c>
      <c r="AT11">
        <v>2506.3675383197401</v>
      </c>
      <c r="AU11">
        <v>2466.6393488818499</v>
      </c>
      <c r="AV11">
        <v>2726.8421381134099</v>
      </c>
      <c r="AW11">
        <v>3134.8406322545802</v>
      </c>
      <c r="AX11">
        <v>3765.9181608287499</v>
      </c>
      <c r="AY11">
        <v>4360.33505210762</v>
      </c>
      <c r="AZ11">
        <v>4963.2247097275003</v>
      </c>
      <c r="BA11">
        <v>6149.5114893980299</v>
      </c>
      <c r="BB11">
        <v>5180.5814910629397</v>
      </c>
      <c r="BC11">
        <v>5926.7129626811602</v>
      </c>
      <c r="BD11">
        <v>6867.60019200019</v>
      </c>
      <c r="BE11">
        <v>7466.81181141866</v>
      </c>
      <c r="BF11">
        <v>7522.5953441492202</v>
      </c>
      <c r="BG11">
        <v>7461.5451503461099</v>
      </c>
      <c r="BH11">
        <v>6400.3603503844597</v>
      </c>
      <c r="BI11">
        <v>6112.1059534045999</v>
      </c>
      <c r="BJ11">
        <v>6108.5882202827097</v>
      </c>
      <c r="BK11">
        <v>6601.8251893228698</v>
      </c>
      <c r="BL11">
        <v>6584.7402406928504</v>
      </c>
    </row>
    <row r="12" spans="1:65" x14ac:dyDescent="0.35">
      <c r="A12" t="s">
        <v>21</v>
      </c>
      <c r="B12" t="s">
        <v>22</v>
      </c>
      <c r="C12" t="s">
        <v>9</v>
      </c>
      <c r="D12" t="s">
        <v>10</v>
      </c>
      <c r="T12">
        <v>26847.794380277199</v>
      </c>
      <c r="U12">
        <v>30118.1377833851</v>
      </c>
      <c r="V12">
        <v>33823.3196498568</v>
      </c>
      <c r="W12">
        <v>28456.7374380931</v>
      </c>
      <c r="X12">
        <v>33512.741325998999</v>
      </c>
      <c r="Y12">
        <v>42764.456663990102</v>
      </c>
      <c r="Z12">
        <v>44987.209796657902</v>
      </c>
      <c r="AA12">
        <v>40026.166250246497</v>
      </c>
      <c r="AB12">
        <v>34843.102899761099</v>
      </c>
      <c r="AC12">
        <v>32309.8077436844</v>
      </c>
      <c r="AD12">
        <v>29720.919473463298</v>
      </c>
      <c r="AE12">
        <v>23467.976669199699</v>
      </c>
      <c r="AF12">
        <v>23726.152333046899</v>
      </c>
      <c r="AG12">
        <v>22295.1461115987</v>
      </c>
      <c r="AH12">
        <v>24028.1928780116</v>
      </c>
      <c r="AI12">
        <v>27729.466421664802</v>
      </c>
      <c r="AJ12">
        <v>26612.335536969102</v>
      </c>
      <c r="AK12">
        <v>26420.872753482301</v>
      </c>
      <c r="AL12">
        <v>25596.692274786401</v>
      </c>
      <c r="AM12">
        <v>25847.926123925201</v>
      </c>
      <c r="AN12">
        <v>27222.035856164701</v>
      </c>
      <c r="AO12">
        <v>28975.022900079101</v>
      </c>
      <c r="AP12">
        <v>29512.663744024801</v>
      </c>
      <c r="AQ12">
        <v>26899.601766231001</v>
      </c>
      <c r="AR12">
        <v>28470.837863274599</v>
      </c>
      <c r="AS12">
        <v>33291.419366353002</v>
      </c>
      <c r="AT12">
        <v>31280.784278595202</v>
      </c>
      <c r="AU12">
        <v>31567.4737120596</v>
      </c>
      <c r="AV12">
        <v>33499.093751370499</v>
      </c>
      <c r="AW12">
        <v>36333.249844526603</v>
      </c>
      <c r="AX12">
        <v>39365.4339019123</v>
      </c>
      <c r="AY12">
        <v>41907.405655968003</v>
      </c>
      <c r="AZ12">
        <v>41809.516382841997</v>
      </c>
      <c r="BA12">
        <v>44498.934230163301</v>
      </c>
      <c r="BB12">
        <v>32024.181603118701</v>
      </c>
      <c r="BC12">
        <v>33893.303514038998</v>
      </c>
      <c r="BD12">
        <v>39194.676620845603</v>
      </c>
      <c r="BE12">
        <v>40976.499711245502</v>
      </c>
      <c r="BF12">
        <v>42412.630278036399</v>
      </c>
      <c r="BG12">
        <v>43751.838886072102</v>
      </c>
      <c r="BH12">
        <v>38663.383806636302</v>
      </c>
      <c r="BI12">
        <v>38141.846758549204</v>
      </c>
      <c r="BJ12">
        <v>40644.804043392003</v>
      </c>
      <c r="BK12">
        <v>43839.356349141301</v>
      </c>
      <c r="BL12">
        <v>43103.323058316499</v>
      </c>
    </row>
    <row r="13" spans="1:65" x14ac:dyDescent="0.35">
      <c r="A13" t="s">
        <v>23</v>
      </c>
      <c r="B13" t="s">
        <v>24</v>
      </c>
      <c r="C13" t="s">
        <v>9</v>
      </c>
      <c r="D13" t="s">
        <v>10</v>
      </c>
      <c r="G13">
        <v>1155.89017025099</v>
      </c>
      <c r="H13">
        <v>850.30473690205997</v>
      </c>
      <c r="I13">
        <v>1173.2382127712301</v>
      </c>
      <c r="J13">
        <v>1279.1134321453101</v>
      </c>
      <c r="K13">
        <v>1272.80297767396</v>
      </c>
      <c r="L13">
        <v>1062.54355190601</v>
      </c>
      <c r="M13">
        <v>1141.0804807929001</v>
      </c>
      <c r="N13">
        <v>1329.0586592156601</v>
      </c>
      <c r="O13">
        <v>1322.59080368944</v>
      </c>
      <c r="P13">
        <v>1372.3743432739</v>
      </c>
      <c r="Q13">
        <v>1408.8652084888099</v>
      </c>
      <c r="R13">
        <v>2097.0225790274199</v>
      </c>
      <c r="S13">
        <v>2844.8636475388398</v>
      </c>
      <c r="T13">
        <v>2027.3371238474599</v>
      </c>
      <c r="U13">
        <v>1948.2246858727201</v>
      </c>
      <c r="V13">
        <v>2129.7082808990299</v>
      </c>
      <c r="W13">
        <v>2146.36448309866</v>
      </c>
      <c r="X13">
        <v>2520.92163373012</v>
      </c>
      <c r="Y13">
        <v>2758.83521210768</v>
      </c>
      <c r="Z13">
        <v>2776.3219902814699</v>
      </c>
      <c r="AA13">
        <v>2927.8975602160499</v>
      </c>
      <c r="AB13">
        <v>3553.3777516627902</v>
      </c>
      <c r="AC13">
        <v>2659.7086002331198</v>
      </c>
      <c r="AD13">
        <v>2926.1269695139999</v>
      </c>
      <c r="AE13">
        <v>3613.62170927636</v>
      </c>
      <c r="AF13">
        <v>3562.8756017452101</v>
      </c>
      <c r="AG13">
        <v>3985.19121035849</v>
      </c>
      <c r="AH13">
        <v>2383.8676931131099</v>
      </c>
      <c r="AI13">
        <v>4333.4829731214604</v>
      </c>
      <c r="AJ13">
        <v>5735.3603273522303</v>
      </c>
      <c r="AK13">
        <v>6823.5376160468004</v>
      </c>
      <c r="AL13">
        <v>6969.1180878100504</v>
      </c>
      <c r="AM13">
        <v>7483.1396817084396</v>
      </c>
      <c r="AN13">
        <v>7408.7082381876498</v>
      </c>
      <c r="AO13">
        <v>7721.3545427396302</v>
      </c>
      <c r="AP13">
        <v>8213.1271999447908</v>
      </c>
      <c r="AQ13">
        <v>8289.5057293311802</v>
      </c>
      <c r="AR13">
        <v>7774.7362028000098</v>
      </c>
      <c r="AS13">
        <v>7708.1009960541396</v>
      </c>
      <c r="AT13">
        <v>7208.3715665120999</v>
      </c>
      <c r="AU13">
        <v>2593.4041504246602</v>
      </c>
      <c r="AV13">
        <v>3349.8061244115002</v>
      </c>
      <c r="AW13">
        <v>4277.7213506438902</v>
      </c>
      <c r="AX13">
        <v>5109.8513252262101</v>
      </c>
      <c r="AY13">
        <v>5919.0120370775303</v>
      </c>
      <c r="AZ13">
        <v>7245.4483172894497</v>
      </c>
      <c r="BA13">
        <v>9020.8730980719392</v>
      </c>
      <c r="BB13">
        <v>8225.1371762641193</v>
      </c>
      <c r="BC13">
        <v>10385.964431955499</v>
      </c>
      <c r="BD13">
        <v>12848.8641969705</v>
      </c>
      <c r="BE13">
        <v>13082.664325571999</v>
      </c>
      <c r="BF13">
        <v>13080.2547323367</v>
      </c>
      <c r="BG13">
        <v>12334.7982453893</v>
      </c>
      <c r="BH13">
        <v>13789.060424772</v>
      </c>
      <c r="BI13">
        <v>12790.2424732447</v>
      </c>
      <c r="BJ13">
        <v>14613.041824669601</v>
      </c>
      <c r="BK13">
        <v>11633.4980086465</v>
      </c>
      <c r="BL13">
        <v>9912.2818085980307</v>
      </c>
    </row>
    <row r="14" spans="1:65" x14ac:dyDescent="0.35">
      <c r="A14" t="s">
        <v>25</v>
      </c>
      <c r="B14" t="s">
        <v>26</v>
      </c>
      <c r="C14" t="s">
        <v>9</v>
      </c>
      <c r="D14" t="s">
        <v>10</v>
      </c>
      <c r="AI14">
        <v>637.85465949134198</v>
      </c>
      <c r="AJ14">
        <v>590.12104726755899</v>
      </c>
      <c r="AK14">
        <v>369.632616583198</v>
      </c>
      <c r="AL14">
        <v>357.20327774567897</v>
      </c>
      <c r="AM14">
        <v>400.515238080735</v>
      </c>
      <c r="AN14">
        <v>456.37504866380903</v>
      </c>
      <c r="AO14">
        <v>504.058559449916</v>
      </c>
      <c r="AP14">
        <v>523.28306804074805</v>
      </c>
      <c r="AQ14">
        <v>609.17243751610204</v>
      </c>
      <c r="AR14">
        <v>597.43251470789403</v>
      </c>
      <c r="AS14">
        <v>622.74213906349803</v>
      </c>
      <c r="AT14">
        <v>694.42322774468005</v>
      </c>
      <c r="AU14">
        <v>783.240698647042</v>
      </c>
      <c r="AV14">
        <v>930.12732185179902</v>
      </c>
      <c r="AW14">
        <v>1191.91901957402</v>
      </c>
      <c r="AX14">
        <v>1643.7530293611001</v>
      </c>
      <c r="AY14">
        <v>2158.1436971017902</v>
      </c>
      <c r="AZ14">
        <v>3139.2774989433301</v>
      </c>
      <c r="BA14">
        <v>4010.8572425522598</v>
      </c>
      <c r="BB14">
        <v>2994.34254448509</v>
      </c>
      <c r="BC14">
        <v>3218.3727066056299</v>
      </c>
      <c r="BD14">
        <v>3525.8047467115298</v>
      </c>
      <c r="BE14">
        <v>3681.8574560430998</v>
      </c>
      <c r="BF14">
        <v>3838.1858014838199</v>
      </c>
      <c r="BG14">
        <v>3986.2316237671298</v>
      </c>
      <c r="BH14">
        <v>3607.2966967227098</v>
      </c>
      <c r="BI14">
        <v>3591.82927553023</v>
      </c>
      <c r="BJ14">
        <v>3914.5012684128001</v>
      </c>
      <c r="BK14">
        <v>4220.4902767124904</v>
      </c>
      <c r="BL14">
        <v>4622.7334932867097</v>
      </c>
    </row>
    <row r="15" spans="1:65" x14ac:dyDescent="0.35">
      <c r="A15" t="s">
        <v>27</v>
      </c>
      <c r="B15" t="s">
        <v>28</v>
      </c>
      <c r="C15" t="s">
        <v>9</v>
      </c>
      <c r="D15" t="s">
        <v>10</v>
      </c>
      <c r="AU15">
        <v>8700.0677048070393</v>
      </c>
      <c r="AV15">
        <v>8856.5474589943497</v>
      </c>
      <c r="AW15">
        <v>8578.9447227760902</v>
      </c>
      <c r="AX15">
        <v>8444.9816997414491</v>
      </c>
      <c r="AY15">
        <v>8391.5610672170806</v>
      </c>
      <c r="AZ15">
        <v>8909.4491561723607</v>
      </c>
      <c r="BA15">
        <v>9792.6668058164596</v>
      </c>
      <c r="BB15">
        <v>11961.2582255703</v>
      </c>
      <c r="BC15">
        <v>10271.2245225485</v>
      </c>
      <c r="BD15">
        <v>10294.3022651052</v>
      </c>
      <c r="BE15">
        <v>11568.793001239501</v>
      </c>
      <c r="BF15">
        <v>11505.3937142139</v>
      </c>
      <c r="BG15">
        <v>11507.2323493037</v>
      </c>
      <c r="BH15">
        <v>11843.3311832581</v>
      </c>
      <c r="BI15">
        <v>11696.9555623329</v>
      </c>
      <c r="BJ15">
        <v>10823.4448040273</v>
      </c>
      <c r="BK15">
        <v>11466.6907058505</v>
      </c>
    </row>
    <row r="16" spans="1:65" x14ac:dyDescent="0.35">
      <c r="A16" t="s">
        <v>29</v>
      </c>
      <c r="B16" t="s">
        <v>30</v>
      </c>
      <c r="C16" t="s">
        <v>9</v>
      </c>
      <c r="D16" t="s">
        <v>10</v>
      </c>
      <c r="V16">
        <v>1246.7503290545801</v>
      </c>
      <c r="W16">
        <v>1416.5861996499</v>
      </c>
      <c r="X16">
        <v>1760.717634441</v>
      </c>
      <c r="Y16">
        <v>2124.4811552035299</v>
      </c>
      <c r="Z16">
        <v>2392.26107515282</v>
      </c>
      <c r="AA16">
        <v>2660.6011571713502</v>
      </c>
      <c r="AB16">
        <v>2947.93553600212</v>
      </c>
      <c r="AC16">
        <v>3372.4928996260701</v>
      </c>
      <c r="AD16">
        <v>3899.3287284306298</v>
      </c>
      <c r="AE16">
        <v>4703.1794011843904</v>
      </c>
      <c r="AF16">
        <v>5463.2412763396096</v>
      </c>
      <c r="AG16">
        <v>6453.4770001744801</v>
      </c>
      <c r="AH16">
        <v>7076.4222119487604</v>
      </c>
      <c r="AI16">
        <v>7348.2339171310496</v>
      </c>
      <c r="AJ16">
        <v>7601.8654411193102</v>
      </c>
      <c r="AK16">
        <v>7744.2800868837403</v>
      </c>
      <c r="AL16">
        <v>8136.1885472744898</v>
      </c>
      <c r="AM16">
        <v>8770.7521818586592</v>
      </c>
      <c r="AN16">
        <v>8406.6037786730994</v>
      </c>
      <c r="AO16">
        <v>9030.9610481186392</v>
      </c>
      <c r="AP16">
        <v>9492.0578840583294</v>
      </c>
      <c r="AQ16">
        <v>9940.1734302859604</v>
      </c>
      <c r="AR16">
        <v>10260.5994054155</v>
      </c>
      <c r="AS16">
        <v>10871.005714196601</v>
      </c>
      <c r="AT16">
        <v>10367.3196068161</v>
      </c>
      <c r="AU16">
        <v>10401.449409048901</v>
      </c>
      <c r="AV16">
        <v>10799.4488814161</v>
      </c>
      <c r="AW16">
        <v>11448.536516999</v>
      </c>
      <c r="AX16">
        <v>12557.085410457999</v>
      </c>
      <c r="AY16">
        <v>13997.665928648699</v>
      </c>
      <c r="AZ16">
        <v>15623.250651694199</v>
      </c>
      <c r="BA16">
        <v>16043.5421662397</v>
      </c>
      <c r="BB16">
        <v>14160.0722757203</v>
      </c>
      <c r="BC16">
        <v>13049.2570545735</v>
      </c>
      <c r="BD16">
        <v>12746.205024335701</v>
      </c>
      <c r="BE16">
        <v>13272.4413293826</v>
      </c>
      <c r="BF16">
        <v>12909.744177500599</v>
      </c>
      <c r="BG16">
        <v>13501.5809223367</v>
      </c>
      <c r="BH16">
        <v>14286.093159829299</v>
      </c>
      <c r="BI16">
        <v>15197.6174551735</v>
      </c>
      <c r="BJ16">
        <v>15383.415188499799</v>
      </c>
      <c r="BK16">
        <v>16672.744239576401</v>
      </c>
      <c r="BL16">
        <v>17112.8211347326</v>
      </c>
    </row>
    <row r="17" spans="1:64" x14ac:dyDescent="0.35">
      <c r="A17" t="s">
        <v>31</v>
      </c>
      <c r="B17" t="s">
        <v>32</v>
      </c>
      <c r="C17" t="s">
        <v>9</v>
      </c>
      <c r="D17" t="s">
        <v>10</v>
      </c>
      <c r="E17">
        <v>1807.7857102120599</v>
      </c>
      <c r="F17">
        <v>1874.73210577126</v>
      </c>
      <c r="G17">
        <v>1851.84185074588</v>
      </c>
      <c r="H17">
        <v>1964.1504696359</v>
      </c>
      <c r="I17">
        <v>2128.0683550920198</v>
      </c>
      <c r="J17">
        <v>2277.5583976043599</v>
      </c>
      <c r="K17">
        <v>2340.4386846061702</v>
      </c>
      <c r="L17">
        <v>2576.2845085274998</v>
      </c>
      <c r="M17">
        <v>2720.0826094879899</v>
      </c>
      <c r="N17">
        <v>2986.94950744786</v>
      </c>
      <c r="O17">
        <v>3299.84320663058</v>
      </c>
      <c r="P17">
        <v>3489.9522936835801</v>
      </c>
      <c r="Q17">
        <v>3943.7876390397</v>
      </c>
      <c r="R17">
        <v>4763.6283896816003</v>
      </c>
      <c r="S17">
        <v>6473.1651529732599</v>
      </c>
      <c r="T17">
        <v>6994.30821815538</v>
      </c>
      <c r="U17">
        <v>7476.7487477451896</v>
      </c>
      <c r="V17">
        <v>7765.0705443492698</v>
      </c>
      <c r="W17">
        <v>8241.99727587296</v>
      </c>
      <c r="X17">
        <v>9281.5233560545803</v>
      </c>
      <c r="Y17">
        <v>10194.394539085601</v>
      </c>
      <c r="Z17">
        <v>11833.7432115058</v>
      </c>
      <c r="AA17">
        <v>12766.522252171701</v>
      </c>
      <c r="AB17">
        <v>11518.6685192068</v>
      </c>
      <c r="AC17">
        <v>12431.945848830799</v>
      </c>
      <c r="AD17">
        <v>11437.7131376782</v>
      </c>
      <c r="AE17">
        <v>11364.2394626146</v>
      </c>
      <c r="AF17">
        <v>11624.620960702799</v>
      </c>
      <c r="AG17">
        <v>14254.5135644484</v>
      </c>
      <c r="AH17">
        <v>17798.5563713427</v>
      </c>
      <c r="AI17">
        <v>18211.5000581403</v>
      </c>
      <c r="AJ17">
        <v>18821.795259736598</v>
      </c>
      <c r="AK17">
        <v>18570.120461791601</v>
      </c>
      <c r="AL17">
        <v>17634.534752009</v>
      </c>
      <c r="AM17">
        <v>18046.136480687601</v>
      </c>
      <c r="AN17">
        <v>20319.6306283956</v>
      </c>
      <c r="AO17">
        <v>21861.325509869999</v>
      </c>
      <c r="AP17">
        <v>23468.596830637402</v>
      </c>
      <c r="AQ17">
        <v>21318.964169431802</v>
      </c>
      <c r="AR17">
        <v>20533.035061907001</v>
      </c>
      <c r="AS17">
        <v>21679.247842414701</v>
      </c>
      <c r="AT17">
        <v>19490.8611097303</v>
      </c>
      <c r="AU17">
        <v>20082.4832672749</v>
      </c>
      <c r="AV17">
        <v>23447.031000671701</v>
      </c>
      <c r="AW17">
        <v>30430.676437444301</v>
      </c>
      <c r="AX17">
        <v>33999.2428575835</v>
      </c>
      <c r="AY17">
        <v>36044.922810848497</v>
      </c>
      <c r="AZ17">
        <v>40960.054494819902</v>
      </c>
      <c r="BA17">
        <v>49601.656708217801</v>
      </c>
      <c r="BB17">
        <v>42772.359166449802</v>
      </c>
      <c r="BC17">
        <v>52022.125596187601</v>
      </c>
      <c r="BD17">
        <v>62517.833747150296</v>
      </c>
      <c r="BE17">
        <v>68012.147900593394</v>
      </c>
      <c r="BF17">
        <v>68150.107041321506</v>
      </c>
      <c r="BG17">
        <v>62510.791170564102</v>
      </c>
      <c r="BH17">
        <v>56755.7217124249</v>
      </c>
      <c r="BI17">
        <v>49971.131456128998</v>
      </c>
      <c r="BJ17">
        <v>54027.9668184568</v>
      </c>
      <c r="BK17">
        <v>57354.964045589099</v>
      </c>
      <c r="BL17">
        <v>55060.326100501297</v>
      </c>
    </row>
    <row r="18" spans="1:64" x14ac:dyDescent="0.35">
      <c r="A18" t="s">
        <v>33</v>
      </c>
      <c r="B18" t="s">
        <v>34</v>
      </c>
      <c r="C18" t="s">
        <v>9</v>
      </c>
      <c r="D18" t="s">
        <v>10</v>
      </c>
      <c r="E18">
        <v>935.46042685041505</v>
      </c>
      <c r="F18">
        <v>1031.8150043291</v>
      </c>
      <c r="G18">
        <v>1087.8342434189001</v>
      </c>
      <c r="H18">
        <v>1167.00053244585</v>
      </c>
      <c r="I18">
        <v>1269.4125828925601</v>
      </c>
      <c r="J18">
        <v>1374.53213986075</v>
      </c>
      <c r="K18">
        <v>1486.9686060056599</v>
      </c>
      <c r="L18">
        <v>1569.66718289967</v>
      </c>
      <c r="M18">
        <v>1677.6735280427199</v>
      </c>
      <c r="N18">
        <v>1825.38612552124</v>
      </c>
      <c r="O18">
        <v>2058.7690508754899</v>
      </c>
      <c r="P18">
        <v>2380.9784580174201</v>
      </c>
      <c r="Q18">
        <v>2924.0488789910501</v>
      </c>
      <c r="R18">
        <v>3890.7224194196901</v>
      </c>
      <c r="S18">
        <v>4630.7571973795602</v>
      </c>
      <c r="T18">
        <v>5285.6207241412103</v>
      </c>
      <c r="U18">
        <v>5678.3866581001803</v>
      </c>
      <c r="V18">
        <v>6810.6276846963401</v>
      </c>
      <c r="W18">
        <v>8205.4689771504</v>
      </c>
      <c r="X18">
        <v>9793.7653481501693</v>
      </c>
      <c r="Y18">
        <v>10869.5464940526</v>
      </c>
      <c r="Z18">
        <v>9385.2490639834305</v>
      </c>
      <c r="AA18">
        <v>9410.3472565298907</v>
      </c>
      <c r="AB18">
        <v>9537.4074204337794</v>
      </c>
      <c r="AC18">
        <v>8991.0650396302608</v>
      </c>
      <c r="AD18">
        <v>9172.0967600183303</v>
      </c>
      <c r="AE18">
        <v>13083.0726621044</v>
      </c>
      <c r="AF18">
        <v>16392.769523474901</v>
      </c>
      <c r="AG18">
        <v>17578.618939739699</v>
      </c>
      <c r="AH18">
        <v>17468.946137256899</v>
      </c>
      <c r="AI18">
        <v>21680.989623312998</v>
      </c>
      <c r="AJ18">
        <v>22410.911766665398</v>
      </c>
      <c r="AK18">
        <v>24880.1641180361</v>
      </c>
      <c r="AL18">
        <v>24081.5277928004</v>
      </c>
      <c r="AM18">
        <v>25646.7006591684</v>
      </c>
      <c r="AN18">
        <v>30325.8495818396</v>
      </c>
      <c r="AO18">
        <v>29809.076773082099</v>
      </c>
      <c r="AP18">
        <v>26705.478599389098</v>
      </c>
      <c r="AQ18">
        <v>27361.875110643701</v>
      </c>
      <c r="AR18">
        <v>27174.2971559775</v>
      </c>
      <c r="AS18">
        <v>24564.458294840399</v>
      </c>
      <c r="AT18">
        <v>24537.514262988301</v>
      </c>
      <c r="AU18">
        <v>26401.745456435699</v>
      </c>
      <c r="AV18">
        <v>32222.897241165501</v>
      </c>
      <c r="AW18">
        <v>36821.521468009298</v>
      </c>
      <c r="AX18">
        <v>38403.133877071501</v>
      </c>
      <c r="AY18">
        <v>40635.281815972397</v>
      </c>
      <c r="AZ18">
        <v>46855.771745209502</v>
      </c>
      <c r="BA18">
        <v>51708.765754175802</v>
      </c>
      <c r="BB18">
        <v>47963.179402321701</v>
      </c>
      <c r="BC18">
        <v>46858.043273371703</v>
      </c>
      <c r="BD18">
        <v>51374.958406693397</v>
      </c>
      <c r="BE18">
        <v>48567.695286419999</v>
      </c>
      <c r="BF18">
        <v>50716.708706286401</v>
      </c>
      <c r="BG18">
        <v>51717.495940551496</v>
      </c>
      <c r="BH18">
        <v>44178.047377743198</v>
      </c>
      <c r="BI18">
        <v>45276.831435169297</v>
      </c>
      <c r="BJ18">
        <v>47426.511959777301</v>
      </c>
      <c r="BK18">
        <v>51478.285261927696</v>
      </c>
      <c r="BL18">
        <v>50137.662776247598</v>
      </c>
    </row>
    <row r="19" spans="1:64" x14ac:dyDescent="0.35">
      <c r="A19" t="s">
        <v>35</v>
      </c>
      <c r="B19" t="s">
        <v>36</v>
      </c>
      <c r="C19" t="s">
        <v>9</v>
      </c>
      <c r="D19" t="s">
        <v>10</v>
      </c>
      <c r="AI19">
        <v>1237.324491677</v>
      </c>
      <c r="AJ19">
        <v>1209.2374928495899</v>
      </c>
      <c r="AK19">
        <v>676.15151145252003</v>
      </c>
      <c r="AL19">
        <v>529.81366184328704</v>
      </c>
      <c r="AM19">
        <v>436.21686896693399</v>
      </c>
      <c r="AN19">
        <v>397.19811611724703</v>
      </c>
      <c r="AO19">
        <v>409.21075515961797</v>
      </c>
      <c r="AP19">
        <v>505.56377472197897</v>
      </c>
      <c r="AQ19">
        <v>561.90703540379502</v>
      </c>
      <c r="AR19">
        <v>573.89329658584597</v>
      </c>
      <c r="AS19">
        <v>655.09743260258597</v>
      </c>
      <c r="AT19">
        <v>703.68384343272203</v>
      </c>
      <c r="AU19">
        <v>763.08063798535795</v>
      </c>
      <c r="AV19">
        <v>883.64399654716999</v>
      </c>
      <c r="AW19">
        <v>1045.0093791680499</v>
      </c>
      <c r="AX19">
        <v>1578.40239029603</v>
      </c>
      <c r="AY19">
        <v>2473.0818186353599</v>
      </c>
      <c r="AZ19">
        <v>3851.4378687117201</v>
      </c>
      <c r="BA19">
        <v>5574.6038021861305</v>
      </c>
      <c r="BB19">
        <v>4950.2947914237502</v>
      </c>
      <c r="BC19">
        <v>5842.8057835857599</v>
      </c>
      <c r="BD19">
        <v>7189.6912292076504</v>
      </c>
      <c r="BE19">
        <v>7496.2946476826301</v>
      </c>
      <c r="BF19">
        <v>7875.7569525428798</v>
      </c>
      <c r="BG19">
        <v>7891.31314749986</v>
      </c>
      <c r="BH19">
        <v>5500.3103824440796</v>
      </c>
      <c r="BI19">
        <v>3880.7387308955599</v>
      </c>
      <c r="BJ19">
        <v>4147.0897156917099</v>
      </c>
      <c r="BK19">
        <v>4739.8417102839303</v>
      </c>
      <c r="BL19">
        <v>4793.5870196698897</v>
      </c>
    </row>
    <row r="20" spans="1:64" x14ac:dyDescent="0.35">
      <c r="A20" t="s">
        <v>37</v>
      </c>
      <c r="B20" t="s">
        <v>38</v>
      </c>
      <c r="C20" t="s">
        <v>9</v>
      </c>
      <c r="D20" t="s">
        <v>10</v>
      </c>
      <c r="E20">
        <v>70.051734638297106</v>
      </c>
      <c r="F20">
        <v>71.167188208823504</v>
      </c>
      <c r="G20">
        <v>73.435305561374193</v>
      </c>
      <c r="H20">
        <v>78.514329413407694</v>
      </c>
      <c r="I20">
        <v>86.161606455428895</v>
      </c>
      <c r="J20">
        <v>51.381864652960402</v>
      </c>
      <c r="K20">
        <v>52.182650451056901</v>
      </c>
      <c r="L20">
        <v>54.806392580252201</v>
      </c>
      <c r="M20">
        <v>54.900811435191699</v>
      </c>
      <c r="N20">
        <v>55.7150155029885</v>
      </c>
      <c r="O20">
        <v>69.769303966679502</v>
      </c>
      <c r="P20">
        <v>71.626770706684894</v>
      </c>
      <c r="Q20">
        <v>69.139401677515906</v>
      </c>
      <c r="R20">
        <v>84.418641554316096</v>
      </c>
      <c r="S20">
        <v>94.685321637374201</v>
      </c>
      <c r="T20">
        <v>113.75312538279201</v>
      </c>
      <c r="U20">
        <v>118.914901523597</v>
      </c>
      <c r="V20">
        <v>142.053020747619</v>
      </c>
      <c r="W20">
        <v>154.51619504879</v>
      </c>
      <c r="X20">
        <v>193.15020230050101</v>
      </c>
      <c r="Y20">
        <v>221.23183535716399</v>
      </c>
      <c r="Z20">
        <v>227.12812002912599</v>
      </c>
      <c r="AA20">
        <v>231.343852311749</v>
      </c>
      <c r="AB20">
        <v>240.78229208429701</v>
      </c>
      <c r="AC20">
        <v>213.61651778092499</v>
      </c>
      <c r="AD20">
        <v>242.058249056633</v>
      </c>
      <c r="AE20">
        <v>245.91542814217499</v>
      </c>
      <c r="AF20">
        <v>225.07169964520699</v>
      </c>
      <c r="AG20">
        <v>209.41506342368501</v>
      </c>
      <c r="AH20">
        <v>209.894412605431</v>
      </c>
      <c r="AI20">
        <v>208.146755438253</v>
      </c>
      <c r="AJ20">
        <v>209.77789791740301</v>
      </c>
      <c r="AK20">
        <v>190.48901395109201</v>
      </c>
      <c r="AL20">
        <v>161.88755294688701</v>
      </c>
      <c r="AM20">
        <v>156.81230123065299</v>
      </c>
      <c r="AN20">
        <v>167.09891575612201</v>
      </c>
      <c r="AO20">
        <v>143.40230010920499</v>
      </c>
      <c r="AP20">
        <v>158.914669880487</v>
      </c>
      <c r="AQ20">
        <v>144.493064021934</v>
      </c>
      <c r="AR20">
        <v>128.93908328058399</v>
      </c>
      <c r="AS20">
        <v>136.46397080034001</v>
      </c>
      <c r="AT20">
        <v>134.36344750799901</v>
      </c>
      <c r="AU20">
        <v>123.11762796347701</v>
      </c>
      <c r="AV20">
        <v>113.56736636938101</v>
      </c>
      <c r="AW20">
        <v>128.33661283458201</v>
      </c>
      <c r="AX20">
        <v>151.68146336648499</v>
      </c>
      <c r="AY20">
        <v>167.37648450549199</v>
      </c>
      <c r="AZ20">
        <v>172.495859926837</v>
      </c>
      <c r="BA20">
        <v>198.352900555063</v>
      </c>
      <c r="BB20">
        <v>212.136880390025</v>
      </c>
      <c r="BC20">
        <v>234.23564687499899</v>
      </c>
      <c r="BD20">
        <v>249.577979366801</v>
      </c>
      <c r="BE20">
        <v>252.35897985834399</v>
      </c>
      <c r="BF20">
        <v>256.97600279675402</v>
      </c>
      <c r="BG20">
        <v>274.85794791384598</v>
      </c>
      <c r="BH20">
        <v>305.54977279744099</v>
      </c>
      <c r="BI20">
        <v>282.19313040481399</v>
      </c>
      <c r="BJ20">
        <v>292.99763068441501</v>
      </c>
      <c r="BK20">
        <v>271.75204437664797</v>
      </c>
      <c r="BL20">
        <v>261.247472515742</v>
      </c>
    </row>
    <row r="21" spans="1:64" x14ac:dyDescent="0.35">
      <c r="A21" t="s">
        <v>39</v>
      </c>
      <c r="B21" t="s">
        <v>40</v>
      </c>
      <c r="C21" t="s">
        <v>9</v>
      </c>
      <c r="D21" t="s">
        <v>10</v>
      </c>
      <c r="E21">
        <v>1273.6916591028901</v>
      </c>
      <c r="F21">
        <v>1350.1976733312299</v>
      </c>
      <c r="G21">
        <v>1438.5232330684</v>
      </c>
      <c r="H21">
        <v>1535.0237290104301</v>
      </c>
      <c r="I21">
        <v>1701.8462755431899</v>
      </c>
      <c r="J21">
        <v>1835.5947655319401</v>
      </c>
      <c r="K21">
        <v>1957.6260804276201</v>
      </c>
      <c r="L21">
        <v>2086.6360054465399</v>
      </c>
      <c r="M21">
        <v>2222.3615105191302</v>
      </c>
      <c r="N21">
        <v>2458.0818200377298</v>
      </c>
      <c r="O21">
        <v>2765.89099664794</v>
      </c>
      <c r="P21">
        <v>3082.9279887912598</v>
      </c>
      <c r="Q21">
        <v>3831.6318999943301</v>
      </c>
      <c r="R21">
        <v>4900.9622007586604</v>
      </c>
      <c r="S21">
        <v>5733.7981393387799</v>
      </c>
      <c r="T21">
        <v>6701.3773605243296</v>
      </c>
      <c r="U21">
        <v>7243.0473411958301</v>
      </c>
      <c r="V21">
        <v>8426.9469594737202</v>
      </c>
      <c r="W21">
        <v>10289.7684173296</v>
      </c>
      <c r="X21">
        <v>11810.6158754725</v>
      </c>
      <c r="Y21">
        <v>12864.002566139599</v>
      </c>
      <c r="Z21">
        <v>10622.8024830789</v>
      </c>
      <c r="AA21">
        <v>9343.8610995961808</v>
      </c>
      <c r="AB21">
        <v>8846.2342984697407</v>
      </c>
      <c r="AC21">
        <v>8457.2688031637408</v>
      </c>
      <c r="AD21">
        <v>8750.8185125053606</v>
      </c>
      <c r="AE21">
        <v>12170.0406962702</v>
      </c>
      <c r="AF21">
        <v>15135.852311696801</v>
      </c>
      <c r="AG21">
        <v>16391.093827790999</v>
      </c>
      <c r="AH21">
        <v>16525.061743284801</v>
      </c>
      <c r="AI21">
        <v>20600.375278982701</v>
      </c>
      <c r="AJ21">
        <v>21041.660651964801</v>
      </c>
      <c r="AK21">
        <v>23372.619171015001</v>
      </c>
      <c r="AL21">
        <v>22283.936021355101</v>
      </c>
      <c r="AM21">
        <v>24208.5547931447</v>
      </c>
      <c r="AN21">
        <v>28413.8264387368</v>
      </c>
      <c r="AO21">
        <v>27489.555177048798</v>
      </c>
      <c r="AP21">
        <v>24820.938050389599</v>
      </c>
      <c r="AQ21">
        <v>25338.4432934904</v>
      </c>
      <c r="AR21">
        <v>25244.2750474813</v>
      </c>
      <c r="AS21">
        <v>23041.5347290428</v>
      </c>
      <c r="AT21">
        <v>22995.157524728798</v>
      </c>
      <c r="AU21">
        <v>24887.561334183301</v>
      </c>
      <c r="AV21">
        <v>30587.668409379599</v>
      </c>
      <c r="AW21">
        <v>35364.3753314368</v>
      </c>
      <c r="AX21">
        <v>36795.976881963899</v>
      </c>
      <c r="AY21">
        <v>38672.705942976703</v>
      </c>
      <c r="AZ21">
        <v>44262.896000995403</v>
      </c>
      <c r="BA21">
        <v>48106.892915787997</v>
      </c>
      <c r="BB21">
        <v>44583.544807081402</v>
      </c>
      <c r="BC21">
        <v>44141.878141573397</v>
      </c>
      <c r="BD21">
        <v>47348.525020201603</v>
      </c>
      <c r="BE21">
        <v>44673.115875590098</v>
      </c>
      <c r="BF21">
        <v>46744.662544151601</v>
      </c>
      <c r="BG21">
        <v>47700.540360117797</v>
      </c>
      <c r="BH21">
        <v>40991.808138143198</v>
      </c>
      <c r="BI21">
        <v>41984.103033560903</v>
      </c>
      <c r="BJ21">
        <v>44192.623027033304</v>
      </c>
      <c r="BK21">
        <v>47583.074940506602</v>
      </c>
      <c r="BL21">
        <v>46420.663766806101</v>
      </c>
    </row>
    <row r="22" spans="1:64" x14ac:dyDescent="0.35">
      <c r="A22" t="s">
        <v>41</v>
      </c>
      <c r="B22" t="s">
        <v>42</v>
      </c>
      <c r="C22" t="s">
        <v>9</v>
      </c>
      <c r="D22" t="s">
        <v>10</v>
      </c>
      <c r="E22">
        <v>93.022508990710705</v>
      </c>
      <c r="F22">
        <v>95.572154714744798</v>
      </c>
      <c r="G22">
        <v>94.464534984382098</v>
      </c>
      <c r="H22">
        <v>99.859113885555303</v>
      </c>
      <c r="I22">
        <v>104.339768039886</v>
      </c>
      <c r="J22">
        <v>110.13279383511301</v>
      </c>
      <c r="K22">
        <v>112.94083638351201</v>
      </c>
      <c r="L22">
        <v>111.95160192523799</v>
      </c>
      <c r="M22">
        <v>116.89506602186</v>
      </c>
      <c r="N22">
        <v>116.025094341185</v>
      </c>
      <c r="O22">
        <v>114.556596466987</v>
      </c>
      <c r="P22">
        <v>112.570089087637</v>
      </c>
      <c r="Q22">
        <v>134.819407935009</v>
      </c>
      <c r="R22">
        <v>161.987373671434</v>
      </c>
      <c r="S22">
        <v>174.014149085561</v>
      </c>
      <c r="T22">
        <v>207.300439745473</v>
      </c>
      <c r="U22">
        <v>208.656153830514</v>
      </c>
      <c r="V22">
        <v>218.4543657692</v>
      </c>
      <c r="W22">
        <v>263.58105755094601</v>
      </c>
      <c r="X22">
        <v>327.82167799379198</v>
      </c>
      <c r="Y22">
        <v>378.04389830390198</v>
      </c>
      <c r="Z22">
        <v>337.97819473918702</v>
      </c>
      <c r="AA22">
        <v>322.77769945337002</v>
      </c>
      <c r="AB22">
        <v>271.12924022522401</v>
      </c>
      <c r="AC22">
        <v>252.86978504478799</v>
      </c>
      <c r="AD22">
        <v>244.41099885846899</v>
      </c>
      <c r="AE22">
        <v>303.34889785829603</v>
      </c>
      <c r="AF22">
        <v>344.50307079178901</v>
      </c>
      <c r="AG22">
        <v>346.73603768142198</v>
      </c>
      <c r="AH22">
        <v>311.67830386082198</v>
      </c>
      <c r="AI22">
        <v>393.686214423531</v>
      </c>
      <c r="AJ22">
        <v>385.75361601263802</v>
      </c>
      <c r="AK22">
        <v>317.962855286116</v>
      </c>
      <c r="AL22">
        <v>411.92603052228299</v>
      </c>
      <c r="AM22">
        <v>279.66650432680598</v>
      </c>
      <c r="AN22">
        <v>367.38734103259901</v>
      </c>
      <c r="AO22">
        <v>387.43292463625102</v>
      </c>
      <c r="AP22">
        <v>361.10026979444098</v>
      </c>
      <c r="AQ22">
        <v>379.44235395447703</v>
      </c>
      <c r="AR22">
        <v>551.61938687271697</v>
      </c>
      <c r="AS22">
        <v>511.40022696311001</v>
      </c>
      <c r="AT22">
        <v>517.61422956271599</v>
      </c>
      <c r="AU22">
        <v>572.22879536798996</v>
      </c>
      <c r="AV22">
        <v>709.69053315578606</v>
      </c>
      <c r="AW22">
        <v>797.31268001466105</v>
      </c>
      <c r="AX22">
        <v>822.45783093062505</v>
      </c>
      <c r="AY22">
        <v>855.294039238491</v>
      </c>
      <c r="AZ22">
        <v>964.92694401556798</v>
      </c>
      <c r="BA22">
        <v>1120.88827324575</v>
      </c>
      <c r="BB22">
        <v>1084.39390022006</v>
      </c>
      <c r="BC22">
        <v>1036.53395164469</v>
      </c>
      <c r="BD22">
        <v>1130.2731318114299</v>
      </c>
      <c r="BE22">
        <v>1145.14081099947</v>
      </c>
      <c r="BF22">
        <v>1251.21051783537</v>
      </c>
      <c r="BG22">
        <v>1291.4098081857701</v>
      </c>
      <c r="BH22">
        <v>1076.79771601166</v>
      </c>
      <c r="BI22">
        <v>1087.2878315225601</v>
      </c>
      <c r="BJ22">
        <v>1136.59284704681</v>
      </c>
      <c r="BK22">
        <v>1240.82946441954</v>
      </c>
      <c r="BL22">
        <v>1219.4326718587499</v>
      </c>
    </row>
    <row r="23" spans="1:64" x14ac:dyDescent="0.35">
      <c r="A23" t="s">
        <v>43</v>
      </c>
      <c r="B23" t="s">
        <v>44</v>
      </c>
      <c r="C23" t="s">
        <v>9</v>
      </c>
      <c r="D23" t="s">
        <v>10</v>
      </c>
      <c r="E23">
        <v>68.424748569325004</v>
      </c>
      <c r="F23">
        <v>71.558180092436999</v>
      </c>
      <c r="G23">
        <v>76.520611398706095</v>
      </c>
      <c r="H23">
        <v>78.372071942432001</v>
      </c>
      <c r="I23">
        <v>80.472766745518896</v>
      </c>
      <c r="J23">
        <v>81.725115495501896</v>
      </c>
      <c r="K23">
        <v>82.545636894694297</v>
      </c>
      <c r="L23">
        <v>84.363164940354494</v>
      </c>
      <c r="M23">
        <v>84.7330493468762</v>
      </c>
      <c r="N23">
        <v>86.520211112323494</v>
      </c>
      <c r="O23">
        <v>81.499898681701097</v>
      </c>
      <c r="P23">
        <v>84.287815013964405</v>
      </c>
      <c r="Q23">
        <v>99.326764024986602</v>
      </c>
      <c r="R23">
        <v>113.780584338816</v>
      </c>
      <c r="S23">
        <v>124.359030451525</v>
      </c>
      <c r="T23">
        <v>152.72822011424401</v>
      </c>
      <c r="U23">
        <v>155.64899796029599</v>
      </c>
      <c r="V23">
        <v>176.78336766629499</v>
      </c>
      <c r="W23">
        <v>225.94165253723301</v>
      </c>
      <c r="X23">
        <v>262.07600964215902</v>
      </c>
      <c r="Y23">
        <v>282.68573529959502</v>
      </c>
      <c r="Z23">
        <v>254.23078067511099</v>
      </c>
      <c r="AA23">
        <v>245.09470243902999</v>
      </c>
      <c r="AB23">
        <v>217.994750842831</v>
      </c>
      <c r="AC23">
        <v>193.843240284709</v>
      </c>
      <c r="AD23">
        <v>200.8944225118</v>
      </c>
      <c r="AE23">
        <v>256.76231880859598</v>
      </c>
      <c r="AF23">
        <v>291.131963880905</v>
      </c>
      <c r="AG23">
        <v>313.06189109572102</v>
      </c>
      <c r="AH23">
        <v>304.85343878146301</v>
      </c>
      <c r="AI23">
        <v>351.97932285253597</v>
      </c>
      <c r="AJ23">
        <v>346.41067244244402</v>
      </c>
      <c r="AK23">
        <v>240.96348098040301</v>
      </c>
      <c r="AL23">
        <v>244.12707349941601</v>
      </c>
      <c r="AM23">
        <v>193.07023629883301</v>
      </c>
      <c r="AN23">
        <v>235.83219729976901</v>
      </c>
      <c r="AO23">
        <v>249.36029441564801</v>
      </c>
      <c r="AP23">
        <v>229.49311773538699</v>
      </c>
      <c r="AQ23">
        <v>255.7182333817</v>
      </c>
      <c r="AR23">
        <v>298.228173964098</v>
      </c>
      <c r="AS23">
        <v>254.71752910270999</v>
      </c>
      <c r="AT23">
        <v>267.09764435180898</v>
      </c>
      <c r="AU23">
        <v>294.66531663664603</v>
      </c>
      <c r="AV23">
        <v>374.62744678246298</v>
      </c>
      <c r="AW23">
        <v>418.37688503316599</v>
      </c>
      <c r="AX23">
        <v>457.933601354882</v>
      </c>
      <c r="AY23">
        <v>473.44976545959202</v>
      </c>
      <c r="AZ23">
        <v>535.06257979478096</v>
      </c>
      <c r="BA23">
        <v>643.40458102303603</v>
      </c>
      <c r="BB23">
        <v>624.175164544582</v>
      </c>
      <c r="BC23">
        <v>647.83584645344899</v>
      </c>
      <c r="BD23">
        <v>751.17295724769895</v>
      </c>
      <c r="BE23">
        <v>758.00070142385698</v>
      </c>
      <c r="BF23">
        <v>787.47017629754998</v>
      </c>
      <c r="BG23">
        <v>792.84677843207396</v>
      </c>
      <c r="BH23">
        <v>653.32697954543005</v>
      </c>
      <c r="BI23">
        <v>688.24966275884901</v>
      </c>
      <c r="BJ23">
        <v>734.99442982689504</v>
      </c>
      <c r="BK23">
        <v>813.09684896003796</v>
      </c>
      <c r="BL23">
        <v>786.89563129016801</v>
      </c>
    </row>
    <row r="24" spans="1:64" x14ac:dyDescent="0.35">
      <c r="A24" t="s">
        <v>45</v>
      </c>
      <c r="B24" t="s">
        <v>46</v>
      </c>
      <c r="C24" t="s">
        <v>9</v>
      </c>
      <c r="D24" t="s">
        <v>10</v>
      </c>
      <c r="E24">
        <v>89.035241283272299</v>
      </c>
      <c r="F24">
        <v>97.595273910814896</v>
      </c>
      <c r="G24">
        <v>100.12211579079001</v>
      </c>
      <c r="H24">
        <v>101.901414464052</v>
      </c>
      <c r="I24">
        <v>100.221113507985</v>
      </c>
      <c r="J24">
        <v>106.64664823646</v>
      </c>
      <c r="K24">
        <v>112.66535883931201</v>
      </c>
      <c r="L24">
        <v>122.87063056093901</v>
      </c>
      <c r="M24">
        <v>122.847593497904</v>
      </c>
      <c r="N24">
        <v>135.14738131124099</v>
      </c>
      <c r="O24">
        <v>140.00271403794301</v>
      </c>
      <c r="P24">
        <v>133.55142301728699</v>
      </c>
      <c r="Q24">
        <v>94.381678462789495</v>
      </c>
      <c r="R24">
        <v>119.559743375323</v>
      </c>
      <c r="S24">
        <v>182.019989366781</v>
      </c>
      <c r="T24">
        <v>277.570640891354</v>
      </c>
      <c r="U24">
        <v>141.19716877703399</v>
      </c>
      <c r="V24">
        <v>131.37324340008499</v>
      </c>
      <c r="W24">
        <v>176.03394976502</v>
      </c>
      <c r="X24">
        <v>200.76966409098401</v>
      </c>
      <c r="Y24">
        <v>227.75194652621801</v>
      </c>
      <c r="Z24">
        <v>247.64961980864899</v>
      </c>
      <c r="AA24">
        <v>220.71881011185201</v>
      </c>
      <c r="AB24">
        <v>204.417678191801</v>
      </c>
      <c r="AC24">
        <v>213.996657932288</v>
      </c>
      <c r="AD24">
        <v>245.45390417851399</v>
      </c>
      <c r="AE24">
        <v>233.65804712600399</v>
      </c>
      <c r="AF24">
        <v>253.97446311031601</v>
      </c>
      <c r="AG24">
        <v>270.69960091549001</v>
      </c>
      <c r="AH24">
        <v>285.82921402931498</v>
      </c>
      <c r="AI24">
        <v>306.268703808998</v>
      </c>
      <c r="AJ24">
        <v>293.16041551725903</v>
      </c>
      <c r="AK24">
        <v>293.644998454252</v>
      </c>
      <c r="AL24">
        <v>300.555753175017</v>
      </c>
      <c r="AM24">
        <v>299.53303974495401</v>
      </c>
      <c r="AN24">
        <v>329.42408464307198</v>
      </c>
      <c r="AO24">
        <v>394.71747512424798</v>
      </c>
      <c r="AP24">
        <v>401.49869081414602</v>
      </c>
      <c r="AQ24">
        <v>407.42918616079697</v>
      </c>
      <c r="AR24">
        <v>409.54319685360798</v>
      </c>
      <c r="AS24">
        <v>418.068968311378</v>
      </c>
      <c r="AT24">
        <v>415.03442662014697</v>
      </c>
      <c r="AU24">
        <v>413.08025457516197</v>
      </c>
      <c r="AV24">
        <v>446.310659190362</v>
      </c>
      <c r="AW24">
        <v>475.29191978693501</v>
      </c>
      <c r="AX24">
        <v>499.46194023915598</v>
      </c>
      <c r="AY24">
        <v>509.64014287321601</v>
      </c>
      <c r="AZ24">
        <v>558.05186026670799</v>
      </c>
      <c r="BA24">
        <v>634.98705646749397</v>
      </c>
      <c r="BB24">
        <v>702.26441001929595</v>
      </c>
      <c r="BC24">
        <v>781.15359355704697</v>
      </c>
      <c r="BD24">
        <v>861.75844434905105</v>
      </c>
      <c r="BE24">
        <v>883.10500054131296</v>
      </c>
      <c r="BF24">
        <v>981.83987915039904</v>
      </c>
      <c r="BG24">
        <v>1118.8536634927</v>
      </c>
      <c r="BH24">
        <v>1248.45339778371</v>
      </c>
      <c r="BI24">
        <v>1401.62062821515</v>
      </c>
      <c r="BJ24">
        <v>1563.91369862485</v>
      </c>
      <c r="BK24">
        <v>1698.3503942812199</v>
      </c>
      <c r="BL24">
        <v>1855.73982408046</v>
      </c>
    </row>
    <row r="25" spans="1:64" x14ac:dyDescent="0.35">
      <c r="A25" t="s">
        <v>47</v>
      </c>
      <c r="B25" t="s">
        <v>48</v>
      </c>
      <c r="C25" t="s">
        <v>9</v>
      </c>
      <c r="D25" t="s">
        <v>10</v>
      </c>
      <c r="Y25">
        <v>2238.8029578657402</v>
      </c>
      <c r="Z25">
        <v>2234.8148157312498</v>
      </c>
      <c r="AA25">
        <v>2169.0040108968301</v>
      </c>
      <c r="AB25">
        <v>1852.8134344280199</v>
      </c>
      <c r="AC25">
        <v>1963.57267618274</v>
      </c>
      <c r="AD25">
        <v>1914.55064658793</v>
      </c>
      <c r="AE25">
        <v>2260.4272811545002</v>
      </c>
      <c r="AF25">
        <v>3132.3013603624599</v>
      </c>
      <c r="AG25">
        <v>2511.3930625948901</v>
      </c>
      <c r="AH25">
        <v>2477.0208179596002</v>
      </c>
      <c r="AI25">
        <v>2366.5298212861398</v>
      </c>
      <c r="AJ25">
        <v>1267.7343754148501</v>
      </c>
      <c r="AK25">
        <v>1211.98087810931</v>
      </c>
      <c r="AL25">
        <v>1278.2471734610799</v>
      </c>
      <c r="AM25">
        <v>1148.4943993817001</v>
      </c>
      <c r="AN25">
        <v>2258.2860178759702</v>
      </c>
      <c r="AO25">
        <v>1470.1037033100399</v>
      </c>
      <c r="AP25">
        <v>1361.3923860059001</v>
      </c>
      <c r="AQ25">
        <v>1820.40509424896</v>
      </c>
      <c r="AR25">
        <v>1659.71834595525</v>
      </c>
      <c r="AS25">
        <v>1621.24296080247</v>
      </c>
      <c r="AT25">
        <v>1770.9135339474601</v>
      </c>
      <c r="AU25">
        <v>2092.9576938761102</v>
      </c>
      <c r="AV25">
        <v>2719.49765607059</v>
      </c>
      <c r="AW25">
        <v>3389.7070488310201</v>
      </c>
      <c r="AX25">
        <v>3899.9076377401698</v>
      </c>
      <c r="AY25">
        <v>4523.0508329805998</v>
      </c>
      <c r="AZ25">
        <v>5885.1043478183701</v>
      </c>
      <c r="BA25">
        <v>7265.7354968299696</v>
      </c>
      <c r="BB25">
        <v>6988.2333246809403</v>
      </c>
      <c r="BC25">
        <v>6812.4063384540204</v>
      </c>
      <c r="BD25">
        <v>7809.4250624547103</v>
      </c>
      <c r="BE25">
        <v>7395.8498034072099</v>
      </c>
      <c r="BF25">
        <v>7655.1297075931898</v>
      </c>
      <c r="BG25">
        <v>7876.8664653999404</v>
      </c>
      <c r="BH25">
        <v>7055.9356729124502</v>
      </c>
      <c r="BI25">
        <v>7548.8550073753404</v>
      </c>
      <c r="BJ25">
        <v>8334.0817277533206</v>
      </c>
      <c r="BK25">
        <v>9427.7304303988094</v>
      </c>
      <c r="BL25">
        <v>9828.1485147813892</v>
      </c>
    </row>
    <row r="26" spans="1:64" x14ac:dyDescent="0.35">
      <c r="A26" t="s">
        <v>49</v>
      </c>
      <c r="B26" t="s">
        <v>50</v>
      </c>
      <c r="C26" t="s">
        <v>9</v>
      </c>
      <c r="D26" t="s">
        <v>10</v>
      </c>
      <c r="Y26">
        <v>8537.9293793321503</v>
      </c>
      <c r="Z26">
        <v>9269.2696165299094</v>
      </c>
      <c r="AA26">
        <v>9446.1580019460107</v>
      </c>
      <c r="AB26">
        <v>9421.2856547764004</v>
      </c>
      <c r="AC26">
        <v>9590.73020168943</v>
      </c>
      <c r="AD26">
        <v>8706.7666014850201</v>
      </c>
      <c r="AE26">
        <v>7041.6019586169496</v>
      </c>
      <c r="AF26">
        <v>7555.1004644805498</v>
      </c>
      <c r="AG26">
        <v>7958.7479245853901</v>
      </c>
      <c r="AH26">
        <v>8030.9046592138902</v>
      </c>
      <c r="AI26">
        <v>8528.9833344609506</v>
      </c>
      <c r="AJ26">
        <v>9055.6799361568592</v>
      </c>
      <c r="AK26">
        <v>9082.7585326069402</v>
      </c>
      <c r="AL26">
        <v>9698.1890629544596</v>
      </c>
      <c r="AM26">
        <v>10130.505232961699</v>
      </c>
      <c r="AN26">
        <v>10376.971704921099</v>
      </c>
      <c r="AO26">
        <v>10544.7035702291</v>
      </c>
      <c r="AP26">
        <v>10672.166005162</v>
      </c>
      <c r="AQ26">
        <v>10076.220622037899</v>
      </c>
      <c r="AR26">
        <v>10401.5458114095</v>
      </c>
      <c r="AS26">
        <v>13636.396232036799</v>
      </c>
      <c r="AT26">
        <v>12868.269156127</v>
      </c>
      <c r="AU26">
        <v>13049.8032204458</v>
      </c>
      <c r="AV26">
        <v>14222.036796574899</v>
      </c>
      <c r="AW26">
        <v>15846.5441389804</v>
      </c>
      <c r="AX26">
        <v>17959.255440228499</v>
      </c>
      <c r="AY26">
        <v>19307.609663317999</v>
      </c>
      <c r="AZ26">
        <v>20976.5435328438</v>
      </c>
      <c r="BA26">
        <v>23066.5337586893</v>
      </c>
      <c r="BB26">
        <v>19355.904672026401</v>
      </c>
      <c r="BC26">
        <v>20722.137289134698</v>
      </c>
      <c r="BD26">
        <v>22514.237945814599</v>
      </c>
      <c r="BE26">
        <v>23654.351391282798</v>
      </c>
      <c r="BF26">
        <v>24744.296958551</v>
      </c>
      <c r="BG26">
        <v>24989.4001204704</v>
      </c>
      <c r="BH26">
        <v>22634.118645445</v>
      </c>
      <c r="BI26">
        <v>22608.484275924999</v>
      </c>
      <c r="BJ26">
        <v>23742.985016635499</v>
      </c>
      <c r="BK26">
        <v>23991.056676939999</v>
      </c>
      <c r="BL26">
        <v>23503.977126672999</v>
      </c>
    </row>
    <row r="27" spans="1:64" x14ac:dyDescent="0.35">
      <c r="A27" t="s">
        <v>51</v>
      </c>
      <c r="B27" t="s">
        <v>52</v>
      </c>
      <c r="C27" t="s">
        <v>9</v>
      </c>
      <c r="D27" t="s">
        <v>10</v>
      </c>
      <c r="E27">
        <v>1550.2393920483801</v>
      </c>
      <c r="F27">
        <v>1651.28898476982</v>
      </c>
      <c r="G27">
        <v>1752.85448101663</v>
      </c>
      <c r="H27">
        <v>1867.02501228387</v>
      </c>
      <c r="I27">
        <v>1994.3808320058199</v>
      </c>
      <c r="J27">
        <v>2144.7544025214002</v>
      </c>
      <c r="K27">
        <v>2322.68994821768</v>
      </c>
      <c r="L27">
        <v>2556.65101842073</v>
      </c>
      <c r="M27">
        <v>2804.3338761554701</v>
      </c>
      <c r="N27">
        <v>3215.0951792312599</v>
      </c>
      <c r="O27">
        <v>3178.8445520502501</v>
      </c>
      <c r="P27">
        <v>3297.50588018794</v>
      </c>
      <c r="Q27">
        <v>3322.1638761764498</v>
      </c>
      <c r="R27">
        <v>3696.0725441694199</v>
      </c>
      <c r="S27">
        <v>3416.1624891962001</v>
      </c>
      <c r="T27">
        <v>3156.23411824496</v>
      </c>
      <c r="U27">
        <v>3328.5124074045302</v>
      </c>
      <c r="V27">
        <v>3617.43471621149</v>
      </c>
      <c r="W27">
        <v>4131.4684481680397</v>
      </c>
      <c r="X27">
        <v>5533.4399759204598</v>
      </c>
      <c r="Y27">
        <v>6340.7268116871101</v>
      </c>
      <c r="Z27">
        <v>6624.8386167950002</v>
      </c>
      <c r="AA27">
        <v>7168.0957744431898</v>
      </c>
      <c r="AB27">
        <v>7698.4592418830298</v>
      </c>
      <c r="AC27">
        <v>8877.3197983672799</v>
      </c>
      <c r="AD27">
        <v>9893.0841766917601</v>
      </c>
      <c r="AE27">
        <v>10344.4524866432</v>
      </c>
      <c r="AF27">
        <v>11156.2820886994</v>
      </c>
      <c r="AG27">
        <v>11387.709081798001</v>
      </c>
      <c r="AH27">
        <v>12163.681360806901</v>
      </c>
      <c r="AI27">
        <v>12356.4238963715</v>
      </c>
      <c r="AJ27">
        <v>11919.787899221499</v>
      </c>
      <c r="AK27">
        <v>11686.695811358901</v>
      </c>
      <c r="AL27">
        <v>11406.689809605699</v>
      </c>
      <c r="AM27">
        <v>11814.563198306299</v>
      </c>
      <c r="AN27">
        <v>12238.3862033521</v>
      </c>
      <c r="AO27">
        <v>12708.730958032</v>
      </c>
      <c r="AP27">
        <v>22036.484106932799</v>
      </c>
      <c r="AQ27">
        <v>23514.4203140432</v>
      </c>
      <c r="AR27">
        <v>26130.101815263399</v>
      </c>
      <c r="AS27">
        <v>27097.6108115725</v>
      </c>
      <c r="AT27">
        <v>27486.236773754401</v>
      </c>
      <c r="AU27">
        <v>28866.801014106499</v>
      </c>
      <c r="AV27">
        <v>28327.270869194501</v>
      </c>
      <c r="AW27">
        <v>28395.9246646221</v>
      </c>
      <c r="AX27">
        <v>30278.3669222647</v>
      </c>
      <c r="AY27">
        <v>30713.705280138201</v>
      </c>
      <c r="AZ27">
        <v>31472.098971809999</v>
      </c>
      <c r="BA27">
        <v>30627.238631172499</v>
      </c>
      <c r="BB27">
        <v>28552.190478369801</v>
      </c>
      <c r="BC27">
        <v>28443.407655335199</v>
      </c>
      <c r="BD27">
        <v>28006.379718391301</v>
      </c>
      <c r="BE27">
        <v>29485.620929413799</v>
      </c>
      <c r="BF27">
        <v>28783.554122363599</v>
      </c>
      <c r="BG27">
        <v>29980.061138646601</v>
      </c>
      <c r="BH27">
        <v>31295.062078106701</v>
      </c>
      <c r="BI27">
        <v>31562.6397411168</v>
      </c>
      <c r="BJ27">
        <v>32718.638100801301</v>
      </c>
      <c r="BK27">
        <v>33767.5033710196</v>
      </c>
      <c r="BL27">
        <v>34863.742098479503</v>
      </c>
    </row>
    <row r="28" spans="1:64" x14ac:dyDescent="0.35">
      <c r="A28" t="s">
        <v>53</v>
      </c>
      <c r="B28" t="s">
        <v>54</v>
      </c>
      <c r="C28" t="s">
        <v>9</v>
      </c>
      <c r="D28" t="s">
        <v>10</v>
      </c>
      <c r="AM28">
        <v>319.01303513856402</v>
      </c>
      <c r="AN28">
        <v>487.476777199737</v>
      </c>
      <c r="AO28">
        <v>740.09850684697597</v>
      </c>
      <c r="AP28">
        <v>982.80184906559805</v>
      </c>
      <c r="AQ28">
        <v>1102.3909833001401</v>
      </c>
      <c r="AR28">
        <v>1251.74726073687</v>
      </c>
      <c r="AS28">
        <v>1467.77647716048</v>
      </c>
      <c r="AT28">
        <v>1530.8148160411199</v>
      </c>
      <c r="AU28">
        <v>1769.1998279224099</v>
      </c>
      <c r="AV28">
        <v>2224.7458643849</v>
      </c>
      <c r="AW28">
        <v>2814.9998948740999</v>
      </c>
      <c r="AX28">
        <v>2980.60210893151</v>
      </c>
      <c r="AY28">
        <v>3416.51059575811</v>
      </c>
      <c r="AZ28">
        <v>4193.3736517833004</v>
      </c>
      <c r="BA28">
        <v>5090.9323446468698</v>
      </c>
      <c r="BB28">
        <v>4714.7024950515997</v>
      </c>
      <c r="BC28">
        <v>4635.51777931783</v>
      </c>
      <c r="BD28">
        <v>5092.5519432889496</v>
      </c>
      <c r="BE28">
        <v>4778.6360884550604</v>
      </c>
      <c r="BF28">
        <v>5131.3945064293202</v>
      </c>
      <c r="BG28">
        <v>5329.6350448876601</v>
      </c>
      <c r="BH28">
        <v>4727.2777115747904</v>
      </c>
      <c r="BI28">
        <v>4994.6831404509103</v>
      </c>
      <c r="BJ28">
        <v>5394.5912201767696</v>
      </c>
      <c r="BK28">
        <v>6072.1846228530403</v>
      </c>
      <c r="BL28">
        <v>6108.5106958133802</v>
      </c>
    </row>
    <row r="29" spans="1:64" x14ac:dyDescent="0.35">
      <c r="A29" t="s">
        <v>55</v>
      </c>
      <c r="B29" t="s">
        <v>56</v>
      </c>
      <c r="C29" t="s">
        <v>9</v>
      </c>
      <c r="D29" t="s">
        <v>10</v>
      </c>
      <c r="AI29">
        <v>2124.8405142801098</v>
      </c>
      <c r="AJ29">
        <v>1765.74455562095</v>
      </c>
      <c r="AK29">
        <v>1667.68177731373</v>
      </c>
      <c r="AL29">
        <v>1590.0958819745299</v>
      </c>
      <c r="AM29">
        <v>1460.0590758956</v>
      </c>
      <c r="AN29">
        <v>1370.67655885011</v>
      </c>
      <c r="AO29">
        <v>1452.4454875832801</v>
      </c>
      <c r="AP29">
        <v>1396.5017856781999</v>
      </c>
      <c r="AQ29">
        <v>1511.7700526788301</v>
      </c>
      <c r="AR29">
        <v>1210.6117195862</v>
      </c>
      <c r="AS29">
        <v>1276.2880341</v>
      </c>
      <c r="AT29">
        <v>1244.3731852343101</v>
      </c>
      <c r="AU29">
        <v>1479.31458271677</v>
      </c>
      <c r="AV29">
        <v>1819.7660592617699</v>
      </c>
      <c r="AW29">
        <v>2378.6232860074101</v>
      </c>
      <c r="AX29">
        <v>3125.81053502853</v>
      </c>
      <c r="AY29">
        <v>3847.4341238215302</v>
      </c>
      <c r="AZ29">
        <v>4735.6576079399902</v>
      </c>
      <c r="BA29">
        <v>6377.3697320123201</v>
      </c>
      <c r="BB29">
        <v>5351.3553824327801</v>
      </c>
      <c r="BC29">
        <v>6029.3967998293001</v>
      </c>
      <c r="BD29">
        <v>6519.2301949889197</v>
      </c>
      <c r="BE29">
        <v>6940.1592535973496</v>
      </c>
      <c r="BF29">
        <v>7978.87261471076</v>
      </c>
      <c r="BG29">
        <v>8318.5126899267507</v>
      </c>
      <c r="BH29">
        <v>5949.1063069974798</v>
      </c>
      <c r="BI29">
        <v>5022.6266433049104</v>
      </c>
      <c r="BJ29">
        <v>5761.7471202300703</v>
      </c>
      <c r="BK29">
        <v>6330.0752464186999</v>
      </c>
      <c r="BL29">
        <v>6663.2952928258201</v>
      </c>
    </row>
    <row r="30" spans="1:64" x14ac:dyDescent="0.35">
      <c r="A30" t="s">
        <v>57</v>
      </c>
      <c r="B30" t="s">
        <v>58</v>
      </c>
      <c r="C30" t="s">
        <v>9</v>
      </c>
      <c r="D30" t="s">
        <v>10</v>
      </c>
      <c r="E30">
        <v>304.917107253962</v>
      </c>
      <c r="F30">
        <v>316.40360614326602</v>
      </c>
      <c r="G30">
        <v>327.12686746840097</v>
      </c>
      <c r="H30">
        <v>336.94146611457001</v>
      </c>
      <c r="I30">
        <v>351.16112626956198</v>
      </c>
      <c r="J30">
        <v>377.59430516618198</v>
      </c>
      <c r="K30">
        <v>406.09796707357702</v>
      </c>
      <c r="L30">
        <v>420.43188819816498</v>
      </c>
      <c r="M30">
        <v>386.95323701087</v>
      </c>
      <c r="N30">
        <v>396.65430628249698</v>
      </c>
      <c r="O30">
        <v>435.69046941555803</v>
      </c>
      <c r="P30">
        <v>474.44421620740502</v>
      </c>
      <c r="Q30">
        <v>519.56350766810897</v>
      </c>
      <c r="R30">
        <v>605.93344070265096</v>
      </c>
      <c r="S30">
        <v>786.06909204388103</v>
      </c>
      <c r="T30">
        <v>885.984529060044</v>
      </c>
      <c r="U30">
        <v>717.04018288539601</v>
      </c>
      <c r="V30">
        <v>858.82808108680297</v>
      </c>
      <c r="W30">
        <v>980.82250926492304</v>
      </c>
      <c r="X30">
        <v>1074.2719648986199</v>
      </c>
      <c r="Y30">
        <v>1373.09300703606</v>
      </c>
      <c r="Z30">
        <v>1328.8281491424</v>
      </c>
      <c r="AA30">
        <v>1202.68202630831</v>
      </c>
      <c r="AB30">
        <v>1232.83737826059</v>
      </c>
      <c r="AC30">
        <v>1336.98758953632</v>
      </c>
      <c r="AD30">
        <v>1289.3672889729401</v>
      </c>
      <c r="AE30">
        <v>1366.04972952188</v>
      </c>
      <c r="AF30">
        <v>1612.4515751829999</v>
      </c>
      <c r="AG30">
        <v>1787.9513834285699</v>
      </c>
      <c r="AH30">
        <v>2011.9687288029299</v>
      </c>
      <c r="AI30">
        <v>2197.1850233118098</v>
      </c>
      <c r="AJ30">
        <v>2326.8215541417298</v>
      </c>
      <c r="AK30">
        <v>2666.8815998023902</v>
      </c>
      <c r="AL30">
        <v>2832.9753266336702</v>
      </c>
      <c r="AM30">
        <v>2880.1254462514898</v>
      </c>
      <c r="AN30">
        <v>2996.3829283495102</v>
      </c>
      <c r="AO30">
        <v>3001.8337202336402</v>
      </c>
      <c r="AP30">
        <v>2952.9485964437199</v>
      </c>
      <c r="AQ30">
        <v>2992.4447542606999</v>
      </c>
      <c r="AR30">
        <v>3066.0535257000402</v>
      </c>
      <c r="AS30">
        <v>3364.3329357297398</v>
      </c>
      <c r="AT30">
        <v>3404.4530174898</v>
      </c>
      <c r="AU30">
        <v>3525.6385825031098</v>
      </c>
      <c r="AV30">
        <v>3650.3665212953501</v>
      </c>
      <c r="AW30">
        <v>3802.2958076555901</v>
      </c>
      <c r="AX30">
        <v>3883.1923890063399</v>
      </c>
      <c r="AY30">
        <v>4153.8947375647504</v>
      </c>
      <c r="AZ30">
        <v>4252.4872502299104</v>
      </c>
      <c r="BA30">
        <v>4404.3308356935404</v>
      </c>
      <c r="BB30">
        <v>4186.4899651999804</v>
      </c>
      <c r="BC30">
        <v>4270.8643445469897</v>
      </c>
      <c r="BD30">
        <v>4423.4897967217503</v>
      </c>
      <c r="BE30">
        <v>4505.6213017751497</v>
      </c>
      <c r="BF30">
        <v>4568.5029576385195</v>
      </c>
      <c r="BG30">
        <v>4705.6026895626601</v>
      </c>
      <c r="BH30">
        <v>4775.95564827821</v>
      </c>
      <c r="BI30">
        <v>4818.4039087947904</v>
      </c>
      <c r="BJ30">
        <v>4887.5772083380998</v>
      </c>
      <c r="BK30">
        <v>4884.7341615523001</v>
      </c>
      <c r="BL30">
        <v>4815.1637107951001</v>
      </c>
    </row>
    <row r="31" spans="1:64" x14ac:dyDescent="0.35">
      <c r="A31" t="s">
        <v>59</v>
      </c>
      <c r="B31" t="s">
        <v>60</v>
      </c>
      <c r="C31" t="s">
        <v>9</v>
      </c>
      <c r="D31" t="s">
        <v>10</v>
      </c>
      <c r="E31">
        <v>1902.4021189223999</v>
      </c>
      <c r="F31">
        <v>1961.5381692465</v>
      </c>
      <c r="G31">
        <v>2020.38596503345</v>
      </c>
      <c r="H31">
        <v>2020.2652475244499</v>
      </c>
      <c r="I31">
        <v>2199.7270069117899</v>
      </c>
      <c r="J31">
        <v>2282.2165461623899</v>
      </c>
      <c r="K31">
        <v>2630.8504663294598</v>
      </c>
      <c r="L31">
        <v>2982.7497042610798</v>
      </c>
      <c r="M31">
        <v>2830.1886792452801</v>
      </c>
      <c r="N31">
        <v>3053.7037037036998</v>
      </c>
      <c r="O31">
        <v>3387.2727272727302</v>
      </c>
      <c r="P31">
        <v>3866.3003663003701</v>
      </c>
      <c r="Q31">
        <v>4343.1734317343198</v>
      </c>
      <c r="R31">
        <v>5009.2936802974</v>
      </c>
      <c r="S31">
        <v>5853.9325842696599</v>
      </c>
      <c r="T31">
        <v>6509.4339622641501</v>
      </c>
      <c r="U31">
        <v>7261.2781954887196</v>
      </c>
      <c r="V31">
        <v>8370.7865168539302</v>
      </c>
      <c r="W31">
        <v>8876.86567164179</v>
      </c>
      <c r="X31">
        <v>9613.38289962825</v>
      </c>
      <c r="Y31">
        <v>11218.2178159868</v>
      </c>
      <c r="Z31">
        <v>13425.976966394201</v>
      </c>
      <c r="AA31">
        <v>14166.1712925391</v>
      </c>
      <c r="AB31">
        <v>15902.0203826211</v>
      </c>
      <c r="AC31">
        <v>17469.825567587701</v>
      </c>
      <c r="AD31">
        <v>18269.535519701902</v>
      </c>
      <c r="AE31">
        <v>20450.6645289464</v>
      </c>
      <c r="AF31">
        <v>22411.795674946799</v>
      </c>
      <c r="AG31">
        <v>24253.175518878401</v>
      </c>
      <c r="AH31">
        <v>25517.9217212488</v>
      </c>
      <c r="AI31">
        <v>26841.5197383946</v>
      </c>
      <c r="AJ31">
        <v>27700.310059131501</v>
      </c>
      <c r="AK31">
        <v>28669.681713456801</v>
      </c>
      <c r="AL31">
        <v>30900.694279409301</v>
      </c>
      <c r="AM31">
        <v>31476.063722184801</v>
      </c>
      <c r="AN31">
        <v>33989.723161383197</v>
      </c>
      <c r="AO31">
        <v>44826.789070165803</v>
      </c>
      <c r="AP31">
        <v>48478.883250409097</v>
      </c>
      <c r="AQ31">
        <v>51371.740806983602</v>
      </c>
      <c r="AR31">
        <v>54245.459737293</v>
      </c>
      <c r="AS31">
        <v>56284.168647809398</v>
      </c>
      <c r="AT31">
        <v>58883.959426596703</v>
      </c>
      <c r="AU31">
        <v>62583.100203458802</v>
      </c>
      <c r="AV31">
        <v>66111.725227003495</v>
      </c>
      <c r="AW31">
        <v>70359.319108879805</v>
      </c>
      <c r="AX31">
        <v>75882.033856033901</v>
      </c>
      <c r="AY31">
        <v>95221.858872030105</v>
      </c>
      <c r="AZ31">
        <v>104287.38749845899</v>
      </c>
      <c r="BA31">
        <v>106935.48634197901</v>
      </c>
      <c r="BB31">
        <v>101407.764031934</v>
      </c>
      <c r="BC31">
        <v>101875.28407346</v>
      </c>
      <c r="BD31">
        <v>97774.162071742801</v>
      </c>
      <c r="BE31">
        <v>98431.865181024099</v>
      </c>
      <c r="BF31">
        <v>99471.6388978631</v>
      </c>
      <c r="BG31">
        <v>98467.683993982006</v>
      </c>
      <c r="BH31">
        <v>102005.62564189</v>
      </c>
      <c r="BI31">
        <v>106885.87848932701</v>
      </c>
      <c r="BJ31">
        <v>111820.58146634699</v>
      </c>
      <c r="BK31">
        <v>113021.41739674599</v>
      </c>
      <c r="BL31">
        <v>117089.286273037</v>
      </c>
    </row>
    <row r="32" spans="1:64" x14ac:dyDescent="0.35">
      <c r="A32" t="s">
        <v>61</v>
      </c>
      <c r="B32" t="s">
        <v>62</v>
      </c>
      <c r="C32" t="s">
        <v>9</v>
      </c>
      <c r="D32" t="s">
        <v>10</v>
      </c>
      <c r="E32">
        <v>102.23789015598599</v>
      </c>
      <c r="F32">
        <v>109.06101150863699</v>
      </c>
      <c r="G32">
        <v>116.925152681732</v>
      </c>
      <c r="H32">
        <v>123.429309527166</v>
      </c>
      <c r="I32">
        <v>136.31243083396899</v>
      </c>
      <c r="J32">
        <v>149.64007385653801</v>
      </c>
      <c r="K32">
        <v>162.326054493388</v>
      </c>
      <c r="L32">
        <v>179.58333708940299</v>
      </c>
      <c r="M32">
        <v>199.629799698863</v>
      </c>
      <c r="N32">
        <v>211.79711267712699</v>
      </c>
      <c r="O32">
        <v>226.806971403988</v>
      </c>
      <c r="P32">
        <v>239.128125040464</v>
      </c>
      <c r="Q32">
        <v>268.58413010862301</v>
      </c>
      <c r="R32">
        <v>263.89236010318803</v>
      </c>
      <c r="S32">
        <v>429.29764735318798</v>
      </c>
      <c r="T32">
        <v>480.80307832125499</v>
      </c>
      <c r="U32">
        <v>534.27349487235301</v>
      </c>
      <c r="V32">
        <v>617.30694730458094</v>
      </c>
      <c r="W32">
        <v>703.13634815200396</v>
      </c>
      <c r="X32">
        <v>809.41128942714795</v>
      </c>
      <c r="Y32">
        <v>811.28486310505696</v>
      </c>
      <c r="Z32">
        <v>1030.83341637842</v>
      </c>
      <c r="AA32">
        <v>960.98361291129095</v>
      </c>
      <c r="AB32">
        <v>913.97515879976902</v>
      </c>
      <c r="AC32">
        <v>1019.05776244986</v>
      </c>
      <c r="AD32">
        <v>870.18564837645602</v>
      </c>
      <c r="AE32">
        <v>627.39852930964798</v>
      </c>
      <c r="AF32">
        <v>671.07512554065204</v>
      </c>
      <c r="AG32">
        <v>698.692639903084</v>
      </c>
      <c r="AH32">
        <v>701.66614739014801</v>
      </c>
      <c r="AI32">
        <v>709.05967248876004</v>
      </c>
      <c r="AJ32">
        <v>762.07803312207795</v>
      </c>
      <c r="AK32">
        <v>788.151989829071</v>
      </c>
      <c r="AL32">
        <v>784.19173932525803</v>
      </c>
      <c r="AM32">
        <v>801.04602965650702</v>
      </c>
      <c r="AN32">
        <v>880.99222404617103</v>
      </c>
      <c r="AO32">
        <v>950.85650839218397</v>
      </c>
      <c r="AP32">
        <v>998.51532422769105</v>
      </c>
      <c r="AQ32">
        <v>1049.4993736487399</v>
      </c>
      <c r="AR32">
        <v>1003.39223063895</v>
      </c>
      <c r="AS32">
        <v>997.58245988683495</v>
      </c>
      <c r="AT32">
        <v>948.87120662903499</v>
      </c>
      <c r="AU32">
        <v>904.22662728253397</v>
      </c>
      <c r="AV32">
        <v>907.53711009005701</v>
      </c>
      <c r="AW32">
        <v>967.40699195485797</v>
      </c>
      <c r="AX32">
        <v>1034.3112402368899</v>
      </c>
      <c r="AY32">
        <v>1218.87445946804</v>
      </c>
      <c r="AZ32">
        <v>1372.6282248299001</v>
      </c>
      <c r="BA32">
        <v>1715.2089218585299</v>
      </c>
      <c r="BB32">
        <v>1754.21106094735</v>
      </c>
      <c r="BC32">
        <v>1955.4615437636701</v>
      </c>
      <c r="BD32">
        <v>2346.3371548129298</v>
      </c>
      <c r="BE32">
        <v>2609.8808136678799</v>
      </c>
      <c r="BF32">
        <v>2908.2000945876498</v>
      </c>
      <c r="BG32">
        <v>3081.8788232141301</v>
      </c>
      <c r="BH32">
        <v>3035.9722135081702</v>
      </c>
      <c r="BI32">
        <v>3076.6589498988601</v>
      </c>
      <c r="BJ32">
        <v>3351.1240444426999</v>
      </c>
      <c r="BK32">
        <v>3548.5901550844801</v>
      </c>
      <c r="BL32">
        <v>3552.0687602631001</v>
      </c>
    </row>
    <row r="33" spans="1:64" x14ac:dyDescent="0.35">
      <c r="A33" t="s">
        <v>63</v>
      </c>
      <c r="B33" t="s">
        <v>64</v>
      </c>
      <c r="C33" t="s">
        <v>9</v>
      </c>
      <c r="D33" t="s">
        <v>10</v>
      </c>
      <c r="E33">
        <v>210.10989938462299</v>
      </c>
      <c r="F33">
        <v>205.04076826426001</v>
      </c>
      <c r="G33">
        <v>260.42565307528201</v>
      </c>
      <c r="H33">
        <v>292.25213632452801</v>
      </c>
      <c r="I33">
        <v>261.66661956418</v>
      </c>
      <c r="J33">
        <v>261.35435451983398</v>
      </c>
      <c r="K33">
        <v>315.797202907062</v>
      </c>
      <c r="L33">
        <v>347.49305610970202</v>
      </c>
      <c r="M33">
        <v>374.78677540146202</v>
      </c>
      <c r="N33">
        <v>403.88426734221201</v>
      </c>
      <c r="O33">
        <v>445.02310059739</v>
      </c>
      <c r="P33">
        <v>504.74951612499501</v>
      </c>
      <c r="Q33">
        <v>586.21440497352501</v>
      </c>
      <c r="R33">
        <v>775.273300345189</v>
      </c>
      <c r="S33">
        <v>1004.10491009099</v>
      </c>
      <c r="T33">
        <v>1153.8309583695</v>
      </c>
      <c r="U33">
        <v>1390.6249753766499</v>
      </c>
      <c r="V33">
        <v>1567.00618230231</v>
      </c>
      <c r="W33">
        <v>1744.2571294448701</v>
      </c>
      <c r="X33">
        <v>1908.48762658653</v>
      </c>
      <c r="Y33">
        <v>1947.27643012721</v>
      </c>
      <c r="Z33">
        <v>2132.8833173447001</v>
      </c>
      <c r="AA33">
        <v>2226.7672607955901</v>
      </c>
      <c r="AB33">
        <v>1570.5397473792</v>
      </c>
      <c r="AC33">
        <v>1578.92641703719</v>
      </c>
      <c r="AD33">
        <v>1648.0821043861399</v>
      </c>
      <c r="AE33">
        <v>1941.49110905835</v>
      </c>
      <c r="AF33">
        <v>2087.3076054076</v>
      </c>
      <c r="AG33">
        <v>2300.3768435526499</v>
      </c>
      <c r="AH33">
        <v>2908.4961580638601</v>
      </c>
      <c r="AI33">
        <v>3100.2804684298699</v>
      </c>
      <c r="AJ33">
        <v>3975.39008935633</v>
      </c>
      <c r="AK33">
        <v>2596.9198761203402</v>
      </c>
      <c r="AL33">
        <v>2791.20912422419</v>
      </c>
      <c r="AM33">
        <v>3500.6114899106601</v>
      </c>
      <c r="AN33">
        <v>4748.21552893015</v>
      </c>
      <c r="AO33">
        <v>5166.1637447063204</v>
      </c>
      <c r="AP33">
        <v>5282.0088275411099</v>
      </c>
      <c r="AQ33">
        <v>5087.1522210140001</v>
      </c>
      <c r="AR33">
        <v>3478.37272997644</v>
      </c>
      <c r="AS33">
        <v>3749.75324996168</v>
      </c>
      <c r="AT33">
        <v>3156.7987178877302</v>
      </c>
      <c r="AU33">
        <v>2829.2831921707698</v>
      </c>
      <c r="AV33">
        <v>3070.91049061377</v>
      </c>
      <c r="AW33">
        <v>3637.46238925733</v>
      </c>
      <c r="AX33">
        <v>4790.4370877736601</v>
      </c>
      <c r="AY33">
        <v>5886.4635883772798</v>
      </c>
      <c r="AZ33">
        <v>7348.0307935554802</v>
      </c>
      <c r="BA33">
        <v>8831.0231169756607</v>
      </c>
      <c r="BB33">
        <v>8597.9153515162398</v>
      </c>
      <c r="BC33">
        <v>11286.2430162457</v>
      </c>
      <c r="BD33">
        <v>13245.612499544801</v>
      </c>
      <c r="BE33">
        <v>12370.024200714901</v>
      </c>
      <c r="BF33">
        <v>12300.3248822758</v>
      </c>
      <c r="BG33">
        <v>12112.5882059697</v>
      </c>
      <c r="BH33">
        <v>8814.0009868126108</v>
      </c>
      <c r="BI33">
        <v>8710.0966895412093</v>
      </c>
      <c r="BJ33">
        <v>9925.3862377004098</v>
      </c>
      <c r="BK33">
        <v>9001.2342486349899</v>
      </c>
      <c r="BL33">
        <v>8717.1862781081909</v>
      </c>
    </row>
    <row r="34" spans="1:64" x14ac:dyDescent="0.35">
      <c r="A34" t="s">
        <v>65</v>
      </c>
      <c r="B34" t="s">
        <v>66</v>
      </c>
      <c r="C34" t="s">
        <v>9</v>
      </c>
      <c r="D34" t="s">
        <v>10</v>
      </c>
      <c r="S34">
        <v>1274.5431626132399</v>
      </c>
      <c r="T34">
        <v>1633.8495617359599</v>
      </c>
      <c r="U34">
        <v>1760.66720489565</v>
      </c>
      <c r="V34">
        <v>1988.84725022412</v>
      </c>
      <c r="W34">
        <v>2209.74051891919</v>
      </c>
      <c r="X34">
        <v>2667.0371398776201</v>
      </c>
      <c r="Y34">
        <v>4010.7158431972098</v>
      </c>
      <c r="Z34">
        <v>4398.7901333643204</v>
      </c>
      <c r="AA34">
        <v>4580.8984121601497</v>
      </c>
      <c r="AB34">
        <v>4851.1566743211497</v>
      </c>
      <c r="AC34">
        <v>5271.6473034841702</v>
      </c>
      <c r="AD34">
        <v>5500.3497224211897</v>
      </c>
      <c r="AE34">
        <v>6019.8873745749297</v>
      </c>
      <c r="AF34">
        <v>6605.6000052753898</v>
      </c>
      <c r="AG34">
        <v>6999.6869133731198</v>
      </c>
      <c r="AH34">
        <v>7717.2961943995997</v>
      </c>
      <c r="AI34">
        <v>7711.2067988565996</v>
      </c>
      <c r="AJ34">
        <v>7714.9489398187497</v>
      </c>
      <c r="AK34">
        <v>7444.2914419177896</v>
      </c>
      <c r="AL34">
        <v>7819.4218340523603</v>
      </c>
      <c r="AM34">
        <v>8121.5619186147296</v>
      </c>
      <c r="AN34">
        <v>8335.8992925705206</v>
      </c>
      <c r="AO34">
        <v>8850.9801701949491</v>
      </c>
      <c r="AP34">
        <v>9315.8286183423497</v>
      </c>
      <c r="AQ34">
        <v>10459.364802133199</v>
      </c>
      <c r="AR34">
        <v>10914.443668333</v>
      </c>
      <c r="AS34">
        <v>11268.254055945299</v>
      </c>
      <c r="AT34">
        <v>11209.174311926599</v>
      </c>
      <c r="AU34">
        <v>11361.433665539</v>
      </c>
      <c r="AV34">
        <v>11699.4557629707</v>
      </c>
      <c r="AW34">
        <v>12512.5325118786</v>
      </c>
      <c r="AX34">
        <v>13822.591677131501</v>
      </c>
      <c r="AY34">
        <v>15199.4579730933</v>
      </c>
      <c r="AZ34">
        <v>16770.721205597401</v>
      </c>
      <c r="BA34">
        <v>17092.582140841401</v>
      </c>
      <c r="BB34">
        <v>15885.579714269499</v>
      </c>
      <c r="BC34">
        <v>16056.370976603101</v>
      </c>
      <c r="BD34">
        <v>16458.353210571498</v>
      </c>
      <c r="BE34">
        <v>16249.5593937258</v>
      </c>
      <c r="BF34">
        <v>16451.163575991199</v>
      </c>
      <c r="BG34">
        <v>16489.0722373387</v>
      </c>
      <c r="BH34">
        <v>16525.073250059599</v>
      </c>
      <c r="BI34">
        <v>16900.166552366001</v>
      </c>
      <c r="BJ34">
        <v>17391.425866339701</v>
      </c>
      <c r="BK34">
        <v>17745.1934649963</v>
      </c>
      <c r="BL34">
        <v>18148.244926400101</v>
      </c>
    </row>
    <row r="35" spans="1:64" x14ac:dyDescent="0.35">
      <c r="A35" t="s">
        <v>67</v>
      </c>
      <c r="B35" t="s">
        <v>68</v>
      </c>
      <c r="C35" t="s">
        <v>9</v>
      </c>
      <c r="D35" t="s">
        <v>10</v>
      </c>
      <c r="J35">
        <v>1113.8265549518401</v>
      </c>
      <c r="K35">
        <v>1237.5635792503001</v>
      </c>
      <c r="L35">
        <v>1236.3976733858999</v>
      </c>
      <c r="M35">
        <v>1364.0544076599499</v>
      </c>
      <c r="N35">
        <v>1304.2984602776501</v>
      </c>
      <c r="O35">
        <v>1382.5483042983501</v>
      </c>
      <c r="P35">
        <v>1455.8983072424001</v>
      </c>
      <c r="Q35">
        <v>1906.8774966098299</v>
      </c>
      <c r="R35">
        <v>2916.2088153096902</v>
      </c>
      <c r="S35">
        <v>6923.0878923441596</v>
      </c>
      <c r="T35">
        <v>7228.4428597819997</v>
      </c>
      <c r="U35">
        <v>8461.4870683705103</v>
      </c>
      <c r="V35">
        <v>9917.4717592248799</v>
      </c>
      <c r="W35">
        <v>10714.9400049998</v>
      </c>
      <c r="X35">
        <v>14945.203756413801</v>
      </c>
      <c r="Y35">
        <v>25422.170312243699</v>
      </c>
      <c r="Z35">
        <v>21828.777226273101</v>
      </c>
      <c r="AA35">
        <v>20693.724487169598</v>
      </c>
      <c r="AB35">
        <v>18128.987450024899</v>
      </c>
      <c r="AC35">
        <v>17337.105940015099</v>
      </c>
      <c r="AD35">
        <v>15698.945252887401</v>
      </c>
      <c r="AE35">
        <v>10214.116956981299</v>
      </c>
      <c r="AF35">
        <v>11594.66515323</v>
      </c>
      <c r="AG35">
        <v>11009.3024303312</v>
      </c>
      <c r="AH35">
        <v>11872.6307346962</v>
      </c>
      <c r="AI35">
        <v>13607.522095763101</v>
      </c>
      <c r="AJ35">
        <v>13905.063868969801</v>
      </c>
      <c r="AK35">
        <v>15274.4446317273</v>
      </c>
      <c r="AL35">
        <v>14575.7298211504</v>
      </c>
      <c r="AM35">
        <v>14120.8549888131</v>
      </c>
      <c r="AN35">
        <v>15933.3455733721</v>
      </c>
      <c r="AO35">
        <v>16793.280974057801</v>
      </c>
      <c r="AP35">
        <v>16660.3612477895</v>
      </c>
      <c r="AQ35">
        <v>12693.7909769053</v>
      </c>
      <c r="AR35">
        <v>14101.345758867001</v>
      </c>
      <c r="AS35">
        <v>18012.556259704699</v>
      </c>
      <c r="AT35">
        <v>16472.148621494402</v>
      </c>
      <c r="AU35">
        <v>16850.1511253805</v>
      </c>
      <c r="AV35">
        <v>18560.608573070102</v>
      </c>
      <c r="AW35">
        <v>21902.0880525832</v>
      </c>
      <c r="AX35">
        <v>26105.279030311402</v>
      </c>
      <c r="AY35">
        <v>30979.8791725798</v>
      </c>
      <c r="AZ35">
        <v>32663.5665921613</v>
      </c>
      <c r="BA35">
        <v>37934.376506798399</v>
      </c>
      <c r="BB35">
        <v>27955.7138629359</v>
      </c>
      <c r="BC35">
        <v>35269.553107644802</v>
      </c>
      <c r="BD35">
        <v>47055.841117180797</v>
      </c>
      <c r="BE35">
        <v>47740.514903659699</v>
      </c>
      <c r="BF35">
        <v>44740.085018516998</v>
      </c>
      <c r="BG35">
        <v>41726.783972034202</v>
      </c>
      <c r="BH35">
        <v>31164.562029114099</v>
      </c>
      <c r="BI35">
        <v>27157.823410478399</v>
      </c>
      <c r="BJ35">
        <v>28572.146777650902</v>
      </c>
      <c r="BK35">
        <v>31628.328791434898</v>
      </c>
      <c r="BL35">
        <v>31086.7511188028</v>
      </c>
    </row>
    <row r="36" spans="1:64" x14ac:dyDescent="0.35">
      <c r="A36" t="s">
        <v>69</v>
      </c>
      <c r="B36" t="s">
        <v>70</v>
      </c>
      <c r="C36" t="s">
        <v>9</v>
      </c>
      <c r="D36" t="s">
        <v>10</v>
      </c>
      <c r="Y36">
        <v>333.40287598253599</v>
      </c>
      <c r="Z36">
        <v>350.12625767526703</v>
      </c>
      <c r="AA36">
        <v>347.21969822409699</v>
      </c>
      <c r="AB36">
        <v>376.48398805439302</v>
      </c>
      <c r="AC36">
        <v>374.91470465137297</v>
      </c>
      <c r="AD36">
        <v>370.94575528041798</v>
      </c>
      <c r="AE36">
        <v>420.67911227802301</v>
      </c>
      <c r="AF36">
        <v>512.19159903806406</v>
      </c>
      <c r="AG36">
        <v>557.08253195692805</v>
      </c>
      <c r="AH36">
        <v>528.45841961141696</v>
      </c>
      <c r="AI36">
        <v>564.77960950251997</v>
      </c>
      <c r="AJ36">
        <v>467.69710741152699</v>
      </c>
      <c r="AK36">
        <v>469.19897546172803</v>
      </c>
      <c r="AL36">
        <v>441.68482367673602</v>
      </c>
      <c r="AM36">
        <v>509.12406949028002</v>
      </c>
      <c r="AN36">
        <v>566.85769863276096</v>
      </c>
      <c r="AO36">
        <v>584.37915812173503</v>
      </c>
      <c r="AP36">
        <v>663.32885658508906</v>
      </c>
      <c r="AQ36">
        <v>667.91362378618396</v>
      </c>
      <c r="AR36">
        <v>725.12474107468699</v>
      </c>
      <c r="AS36">
        <v>718.18783071606799</v>
      </c>
      <c r="AT36">
        <v>764.43660736225195</v>
      </c>
      <c r="AU36">
        <v>845.51027978501702</v>
      </c>
      <c r="AV36">
        <v>962.09690369960299</v>
      </c>
      <c r="AW36">
        <v>1068.42177628385</v>
      </c>
      <c r="AX36">
        <v>1228.4418235706601</v>
      </c>
      <c r="AY36">
        <v>1330.9652965442001</v>
      </c>
      <c r="AZ36">
        <v>1757.18256732535</v>
      </c>
      <c r="BA36">
        <v>1828.1492327773601</v>
      </c>
      <c r="BB36">
        <v>1819.2134010248999</v>
      </c>
      <c r="BC36">
        <v>2258.1831411559501</v>
      </c>
      <c r="BD36">
        <v>2563.2575266012</v>
      </c>
      <c r="BE36">
        <v>2538.9459003127599</v>
      </c>
      <c r="BF36">
        <v>2472.7143085743501</v>
      </c>
      <c r="BG36">
        <v>2652.21458893197</v>
      </c>
      <c r="BH36">
        <v>2752.6642079026601</v>
      </c>
      <c r="BI36">
        <v>2930.5629889183801</v>
      </c>
      <c r="BJ36">
        <v>3286.5747028748801</v>
      </c>
      <c r="BK36">
        <v>3243.48603638229</v>
      </c>
      <c r="BL36">
        <v>3316.1757135008402</v>
      </c>
    </row>
    <row r="37" spans="1:64" x14ac:dyDescent="0.35">
      <c r="A37" t="s">
        <v>71</v>
      </c>
      <c r="B37" t="s">
        <v>72</v>
      </c>
      <c r="C37" t="s">
        <v>9</v>
      </c>
      <c r="D37" t="s">
        <v>10</v>
      </c>
      <c r="E37">
        <v>60.492514070555103</v>
      </c>
      <c r="F37">
        <v>64.176515101370299</v>
      </c>
      <c r="G37">
        <v>68.050219036547205</v>
      </c>
      <c r="H37">
        <v>71.107368259697395</v>
      </c>
      <c r="I37">
        <v>75.955502553705799</v>
      </c>
      <c r="J37">
        <v>81.7702863732693</v>
      </c>
      <c r="K37">
        <v>89.978451697035993</v>
      </c>
      <c r="L37">
        <v>100.40617490848101</v>
      </c>
      <c r="M37">
        <v>110.978456420462</v>
      </c>
      <c r="N37">
        <v>126.544927333256</v>
      </c>
      <c r="O37">
        <v>153.326134410035</v>
      </c>
      <c r="P37">
        <v>196.42312009982101</v>
      </c>
      <c r="Q37">
        <v>247.729089654739</v>
      </c>
      <c r="R37">
        <v>353.85540188844601</v>
      </c>
      <c r="S37">
        <v>428.19184289329701</v>
      </c>
      <c r="T37">
        <v>479.08547698889703</v>
      </c>
      <c r="U37">
        <v>483.14320208111701</v>
      </c>
      <c r="V37">
        <v>564.13112506314803</v>
      </c>
      <c r="W37">
        <v>709.18933795440398</v>
      </c>
      <c r="X37">
        <v>947.75285450798697</v>
      </c>
      <c r="Y37">
        <v>1181.6033416161499</v>
      </c>
      <c r="Z37">
        <v>1154.1835400592799</v>
      </c>
      <c r="AA37">
        <v>1054.03843130225</v>
      </c>
      <c r="AB37">
        <v>1176.8124463169399</v>
      </c>
      <c r="AC37">
        <v>1202.9760022227399</v>
      </c>
      <c r="AD37">
        <v>1042.24267718428</v>
      </c>
      <c r="AE37">
        <v>1253.5609585417999</v>
      </c>
      <c r="AF37">
        <v>1701.6751860008101</v>
      </c>
      <c r="AG37">
        <v>2203.6576325425499</v>
      </c>
      <c r="AH37">
        <v>2477.97535757592</v>
      </c>
      <c r="AI37">
        <v>2945.8320395380101</v>
      </c>
      <c r="AJ37">
        <v>2972.72671142946</v>
      </c>
      <c r="AK37">
        <v>3040.9604037171898</v>
      </c>
      <c r="AL37">
        <v>2973.3804012170599</v>
      </c>
      <c r="AM37">
        <v>2970.1225675035098</v>
      </c>
      <c r="AN37">
        <v>3219.91205059617</v>
      </c>
      <c r="AO37">
        <v>3221.6762095454001</v>
      </c>
      <c r="AP37">
        <v>3258.98031222073</v>
      </c>
      <c r="AQ37">
        <v>3039.9707309768</v>
      </c>
      <c r="AR37">
        <v>3405.8125979208698</v>
      </c>
      <c r="AS37">
        <v>3522.3086780639601</v>
      </c>
      <c r="AT37">
        <v>3278.0082497438002</v>
      </c>
      <c r="AU37">
        <v>3190.6154528255001</v>
      </c>
      <c r="AV37">
        <v>4330.9449004076596</v>
      </c>
      <c r="AW37">
        <v>5073.5376499681997</v>
      </c>
      <c r="AX37">
        <v>5513.3279980617899</v>
      </c>
      <c r="AY37">
        <v>5521.9996314170703</v>
      </c>
      <c r="AZ37">
        <v>5832.7339416530003</v>
      </c>
      <c r="BA37">
        <v>5713.5349833284099</v>
      </c>
      <c r="BB37">
        <v>5255.7684613618103</v>
      </c>
      <c r="BC37">
        <v>6434.8157235533099</v>
      </c>
      <c r="BD37">
        <v>7617.3251595203701</v>
      </c>
      <c r="BE37">
        <v>7050.57347186681</v>
      </c>
      <c r="BF37">
        <v>7224.9652811884198</v>
      </c>
      <c r="BG37">
        <v>7780.6533838506803</v>
      </c>
      <c r="BH37">
        <v>6799.8701778341301</v>
      </c>
      <c r="BI37">
        <v>7243.87025286676</v>
      </c>
      <c r="BJ37">
        <v>7893.2325336366603</v>
      </c>
      <c r="BK37">
        <v>8279.6017387757402</v>
      </c>
      <c r="BL37">
        <v>7961.3251812388498</v>
      </c>
    </row>
    <row r="38" spans="1:64" x14ac:dyDescent="0.35">
      <c r="A38" t="s">
        <v>73</v>
      </c>
      <c r="B38" t="s">
        <v>74</v>
      </c>
      <c r="C38" t="s">
        <v>9</v>
      </c>
      <c r="D38" t="s">
        <v>10</v>
      </c>
      <c r="E38">
        <v>74.687346969883606</v>
      </c>
      <c r="F38">
        <v>80.687587868200495</v>
      </c>
      <c r="G38">
        <v>80.212608294242202</v>
      </c>
      <c r="H38">
        <v>81.918168566553504</v>
      </c>
      <c r="I38">
        <v>88.290225548966404</v>
      </c>
      <c r="J38">
        <v>91.830374652995403</v>
      </c>
      <c r="K38">
        <v>94.398235690020996</v>
      </c>
      <c r="L38">
        <v>95.896708467207304</v>
      </c>
      <c r="M38">
        <v>109.946162500779</v>
      </c>
      <c r="N38">
        <v>105.70763613548699</v>
      </c>
      <c r="O38">
        <v>104.41276592103</v>
      </c>
      <c r="P38">
        <v>109.453299759933</v>
      </c>
      <c r="Q38">
        <v>123.310915320227</v>
      </c>
      <c r="R38">
        <v>143.115619712788</v>
      </c>
      <c r="S38">
        <v>146.22761530450899</v>
      </c>
      <c r="T38">
        <v>193.35498211823199</v>
      </c>
      <c r="U38">
        <v>225.913513868411</v>
      </c>
      <c r="V38">
        <v>248.68542362865901</v>
      </c>
      <c r="W38">
        <v>292.46986882517803</v>
      </c>
      <c r="X38">
        <v>327.34137778237999</v>
      </c>
      <c r="Y38">
        <v>362.40064308517901</v>
      </c>
      <c r="Z38">
        <v>306.83210376876798</v>
      </c>
      <c r="AA38">
        <v>320.430655382662</v>
      </c>
      <c r="AB38">
        <v>273.50194966358998</v>
      </c>
      <c r="AC38">
        <v>257.35363663478603</v>
      </c>
      <c r="AD38">
        <v>340.201522817588</v>
      </c>
      <c r="AE38">
        <v>432.01242392304198</v>
      </c>
      <c r="AF38">
        <v>453.74553276887798</v>
      </c>
      <c r="AG38">
        <v>469.52934131175601</v>
      </c>
      <c r="AH38">
        <v>449.39905943154702</v>
      </c>
      <c r="AI38">
        <v>513.30528495777901</v>
      </c>
      <c r="AJ38">
        <v>478.50294389533201</v>
      </c>
      <c r="AK38">
        <v>477.12232429537698</v>
      </c>
      <c r="AL38">
        <v>419.80256603399101</v>
      </c>
      <c r="AM38">
        <v>271.50567083392201</v>
      </c>
      <c r="AN38">
        <v>346.10884059334501</v>
      </c>
      <c r="AO38">
        <v>304.63125970905401</v>
      </c>
      <c r="AP38">
        <v>276.42127015209002</v>
      </c>
      <c r="AQ38">
        <v>278.33134090319101</v>
      </c>
      <c r="AR38">
        <v>280.908818989086</v>
      </c>
      <c r="AS38">
        <v>251.206877406698</v>
      </c>
      <c r="AT38">
        <v>250.35701137201801</v>
      </c>
      <c r="AU38">
        <v>260.745527274366</v>
      </c>
      <c r="AV38">
        <v>293.66185167943502</v>
      </c>
      <c r="AW38">
        <v>320.737460311924</v>
      </c>
      <c r="AX38">
        <v>331.16292419891101</v>
      </c>
      <c r="AY38">
        <v>354.67138006786598</v>
      </c>
      <c r="AZ38">
        <v>404.37396496274101</v>
      </c>
      <c r="BA38">
        <v>464.56142211668401</v>
      </c>
      <c r="BB38">
        <v>474.70540866492303</v>
      </c>
      <c r="BC38">
        <v>488.42140178156899</v>
      </c>
      <c r="BD38">
        <v>551.75009655258305</v>
      </c>
      <c r="BE38">
        <v>565.80069697121701</v>
      </c>
      <c r="BF38">
        <v>380.29816764301802</v>
      </c>
      <c r="BG38">
        <v>424.44875134363099</v>
      </c>
      <c r="BH38">
        <v>377.423001679447</v>
      </c>
      <c r="BI38">
        <v>402.19129059600402</v>
      </c>
      <c r="BJ38">
        <v>450.90024497905802</v>
      </c>
      <c r="BK38">
        <v>475.95360987194499</v>
      </c>
      <c r="BL38">
        <v>467.90744063633502</v>
      </c>
    </row>
    <row r="39" spans="1:64" x14ac:dyDescent="0.35">
      <c r="A39" t="s">
        <v>75</v>
      </c>
      <c r="B39" t="s">
        <v>76</v>
      </c>
      <c r="C39" t="s">
        <v>9</v>
      </c>
      <c r="D39" t="s">
        <v>10</v>
      </c>
      <c r="E39">
        <v>2259.29428549881</v>
      </c>
      <c r="F39">
        <v>2240.4330394585299</v>
      </c>
      <c r="G39">
        <v>2268.58534607907</v>
      </c>
      <c r="H39">
        <v>2374.4984476488298</v>
      </c>
      <c r="I39">
        <v>2555.1111460130901</v>
      </c>
      <c r="J39">
        <v>2770.3618040814499</v>
      </c>
      <c r="K39">
        <v>3047.1061470795798</v>
      </c>
      <c r="L39">
        <v>3217.1592936079501</v>
      </c>
      <c r="M39">
        <v>3462.6788719579399</v>
      </c>
      <c r="N39">
        <v>3763.9533793841701</v>
      </c>
      <c r="O39">
        <v>4121.9328137369303</v>
      </c>
      <c r="P39">
        <v>4520.1628781257004</v>
      </c>
      <c r="Q39">
        <v>5089.58790204875</v>
      </c>
      <c r="R39">
        <v>5838.6608943401197</v>
      </c>
      <c r="S39">
        <v>7033.01102090736</v>
      </c>
      <c r="T39">
        <v>7511.2113427915101</v>
      </c>
      <c r="U39">
        <v>8809.2646604493293</v>
      </c>
      <c r="V39">
        <v>8919.0574610427502</v>
      </c>
      <c r="W39">
        <v>9123.6913336450507</v>
      </c>
      <c r="X39">
        <v>10043.6609586669</v>
      </c>
      <c r="Y39">
        <v>11170.5639723393</v>
      </c>
      <c r="Z39">
        <v>12337.466249380401</v>
      </c>
      <c r="AA39">
        <v>12481.874787429801</v>
      </c>
      <c r="AB39">
        <v>13425.1224888294</v>
      </c>
      <c r="AC39">
        <v>13877.917076346899</v>
      </c>
      <c r="AD39">
        <v>14114.807759966399</v>
      </c>
      <c r="AE39">
        <v>14461.069238878699</v>
      </c>
      <c r="AF39">
        <v>16308.966966357901</v>
      </c>
      <c r="AG39">
        <v>18936.9641024997</v>
      </c>
      <c r="AH39">
        <v>20715.631483173998</v>
      </c>
      <c r="AI39">
        <v>21448.361960005699</v>
      </c>
      <c r="AJ39">
        <v>21768.3432941828</v>
      </c>
      <c r="AK39">
        <v>20879.848330089098</v>
      </c>
      <c r="AL39">
        <v>20121.1612532855</v>
      </c>
      <c r="AM39">
        <v>19935.381457920801</v>
      </c>
      <c r="AN39">
        <v>20613.787882921599</v>
      </c>
      <c r="AO39">
        <v>21227.347531589599</v>
      </c>
      <c r="AP39">
        <v>21829.233444322901</v>
      </c>
      <c r="AQ39">
        <v>20952.069464393699</v>
      </c>
      <c r="AR39">
        <v>22238.664535694301</v>
      </c>
      <c r="AS39">
        <v>24190.249615004501</v>
      </c>
      <c r="AT39">
        <v>23738.180723841</v>
      </c>
      <c r="AU39">
        <v>24169.284734471799</v>
      </c>
      <c r="AV39">
        <v>28200.658077338201</v>
      </c>
      <c r="AW39">
        <v>32034.307740842101</v>
      </c>
      <c r="AX39">
        <v>36266.187123585303</v>
      </c>
      <c r="AY39">
        <v>40385.869955476999</v>
      </c>
      <c r="AZ39">
        <v>44543.041035900402</v>
      </c>
      <c r="BA39">
        <v>46594.450953528903</v>
      </c>
      <c r="BB39">
        <v>40773.061528974999</v>
      </c>
      <c r="BC39">
        <v>47448.0132198383</v>
      </c>
      <c r="BD39">
        <v>52087.446383568</v>
      </c>
      <c r="BE39">
        <v>52678.390123477198</v>
      </c>
      <c r="BF39">
        <v>52652.593682827799</v>
      </c>
      <c r="BG39">
        <v>50893.446713754704</v>
      </c>
      <c r="BH39">
        <v>43585.511981775097</v>
      </c>
      <c r="BI39">
        <v>42322.484780303799</v>
      </c>
      <c r="BJ39">
        <v>45148.552706165501</v>
      </c>
      <c r="BK39">
        <v>46313.171371296099</v>
      </c>
      <c r="BL39">
        <v>46194.725225516697</v>
      </c>
    </row>
    <row r="40" spans="1:64" x14ac:dyDescent="0.35">
      <c r="A40" t="s">
        <v>77</v>
      </c>
      <c r="B40" t="s">
        <v>78</v>
      </c>
      <c r="C40" t="s">
        <v>9</v>
      </c>
      <c r="D40" t="s">
        <v>10</v>
      </c>
      <c r="AI40">
        <v>2373.2800524034701</v>
      </c>
      <c r="AJ40">
        <v>2205.0052540873999</v>
      </c>
      <c r="AK40">
        <v>2358.0534728795701</v>
      </c>
      <c r="AL40">
        <v>2482.3124907768301</v>
      </c>
      <c r="AM40">
        <v>2812.16621391443</v>
      </c>
      <c r="AN40">
        <v>3578.6136443919099</v>
      </c>
      <c r="AO40">
        <v>3793.63346349414</v>
      </c>
      <c r="AP40">
        <v>3745.6094828066398</v>
      </c>
      <c r="AQ40">
        <v>4106.1990198367903</v>
      </c>
      <c r="AR40">
        <v>3986.1973050515498</v>
      </c>
      <c r="AS40">
        <v>3946.84248510514</v>
      </c>
      <c r="AT40">
        <v>4352.3403381478402</v>
      </c>
      <c r="AU40">
        <v>4936.0393380701998</v>
      </c>
      <c r="AV40">
        <v>5943.4390685334702</v>
      </c>
      <c r="AW40">
        <v>7171.17416938522</v>
      </c>
      <c r="AX40">
        <v>8356.2676708828003</v>
      </c>
      <c r="AY40">
        <v>9474.9760539652907</v>
      </c>
      <c r="AZ40">
        <v>12012.392216750301</v>
      </c>
      <c r="BA40">
        <v>14585.414724874599</v>
      </c>
      <c r="BB40">
        <v>12304.5556599839</v>
      </c>
      <c r="BC40">
        <v>12608.633325832199</v>
      </c>
      <c r="BD40">
        <v>13910.447371496401</v>
      </c>
      <c r="BE40">
        <v>13014.715877787001</v>
      </c>
      <c r="BF40">
        <v>13712.6845114515</v>
      </c>
      <c r="BG40">
        <v>14154.142540541499</v>
      </c>
      <c r="BH40">
        <v>12513.2018363306</v>
      </c>
      <c r="BI40">
        <v>12822.376223060901</v>
      </c>
      <c r="BJ40">
        <v>14244.8644785917</v>
      </c>
      <c r="BK40">
        <v>16037.4818998226</v>
      </c>
      <c r="BL40">
        <v>16298.4787641658</v>
      </c>
    </row>
    <row r="41" spans="1:64" x14ac:dyDescent="0.35">
      <c r="A41" t="s">
        <v>79</v>
      </c>
      <c r="B41" t="s">
        <v>80</v>
      </c>
      <c r="C41" t="s">
        <v>9</v>
      </c>
      <c r="D41" t="s">
        <v>10</v>
      </c>
      <c r="E41">
        <v>1787.3603477020099</v>
      </c>
      <c r="F41">
        <v>1971.3163227922801</v>
      </c>
      <c r="G41">
        <v>2131.3916515998299</v>
      </c>
      <c r="H41">
        <v>2294.18284731738</v>
      </c>
      <c r="I41">
        <v>2501.2931899637701</v>
      </c>
      <c r="J41">
        <v>2620.4755473529999</v>
      </c>
      <c r="K41">
        <v>2784.7335477164602</v>
      </c>
      <c r="L41">
        <v>2960.7225858838401</v>
      </c>
      <c r="M41">
        <v>3121.8890308772002</v>
      </c>
      <c r="N41">
        <v>3344.7836025463898</v>
      </c>
      <c r="O41">
        <v>3927.28653324065</v>
      </c>
      <c r="P41">
        <v>4694.7171664088501</v>
      </c>
      <c r="Q41">
        <v>5714.34089749759</v>
      </c>
      <c r="R41">
        <v>7628.3964462941003</v>
      </c>
      <c r="S41">
        <v>8743.9927178184898</v>
      </c>
      <c r="T41">
        <v>10028.9872124552</v>
      </c>
      <c r="U41">
        <v>10550.3009169366</v>
      </c>
      <c r="V41">
        <v>11306.424452686701</v>
      </c>
      <c r="W41">
        <v>15810.6298511725</v>
      </c>
      <c r="X41">
        <v>17736.553411123699</v>
      </c>
      <c r="Y41">
        <v>18832.196691114699</v>
      </c>
      <c r="Z41">
        <v>17153.401308300301</v>
      </c>
      <c r="AA41">
        <v>17478.655769514</v>
      </c>
      <c r="AB41">
        <v>17341.9948830949</v>
      </c>
      <c r="AC41">
        <v>16499.146950368999</v>
      </c>
      <c r="AD41">
        <v>16655.3373856576</v>
      </c>
      <c r="AE41">
        <v>23751.449559833902</v>
      </c>
      <c r="AF41">
        <v>29558.895528905701</v>
      </c>
      <c r="AG41">
        <v>31743.652943362398</v>
      </c>
      <c r="AH41">
        <v>30401.8924994443</v>
      </c>
      <c r="AI41">
        <v>38428.3854594406</v>
      </c>
      <c r="AJ41">
        <v>38399.210601597297</v>
      </c>
      <c r="AK41">
        <v>39534.542038589898</v>
      </c>
      <c r="AL41">
        <v>38100.736748543401</v>
      </c>
      <c r="AM41">
        <v>41843.756914924299</v>
      </c>
      <c r="AN41">
        <v>48662.439785799397</v>
      </c>
      <c r="AO41">
        <v>46676.850967049199</v>
      </c>
      <c r="AP41">
        <v>40417.962272040902</v>
      </c>
      <c r="AQ41">
        <v>41497.202566507098</v>
      </c>
      <c r="AR41">
        <v>40581.307051557204</v>
      </c>
      <c r="AS41">
        <v>37868.323034853398</v>
      </c>
      <c r="AT41">
        <v>38538.990085878402</v>
      </c>
      <c r="AU41">
        <v>41376.393950166101</v>
      </c>
      <c r="AV41">
        <v>48087.583129196399</v>
      </c>
      <c r="AW41">
        <v>53340.1476775431</v>
      </c>
      <c r="AX41">
        <v>54952.673761343103</v>
      </c>
      <c r="AY41">
        <v>57579.501953809202</v>
      </c>
      <c r="AZ41">
        <v>63555.2374554216</v>
      </c>
      <c r="BA41">
        <v>72487.845941757507</v>
      </c>
      <c r="BB41">
        <v>69927.468758249204</v>
      </c>
      <c r="BC41">
        <v>74605.7210819748</v>
      </c>
      <c r="BD41">
        <v>88415.6280324892</v>
      </c>
      <c r="BE41">
        <v>83538.230025041994</v>
      </c>
      <c r="BF41">
        <v>85112.4643984141</v>
      </c>
      <c r="BG41">
        <v>86605.563376242106</v>
      </c>
      <c r="BH41">
        <v>82081.597161616504</v>
      </c>
      <c r="BI41">
        <v>80172.232086914795</v>
      </c>
      <c r="BJ41">
        <v>80449.994512773905</v>
      </c>
      <c r="BK41">
        <v>82818.108161747106</v>
      </c>
      <c r="BL41">
        <v>81993.727125949998</v>
      </c>
    </row>
    <row r="42" spans="1:64" x14ac:dyDescent="0.35">
      <c r="A42" t="s">
        <v>81</v>
      </c>
      <c r="B42" t="s">
        <v>82</v>
      </c>
      <c r="C42" t="s">
        <v>9</v>
      </c>
      <c r="D42" t="s">
        <v>10</v>
      </c>
      <c r="AQ42">
        <v>40585.382575972202</v>
      </c>
      <c r="AR42">
        <v>42443.432325923503</v>
      </c>
      <c r="AS42">
        <v>43381.657839778498</v>
      </c>
      <c r="AT42">
        <v>41804.370916149201</v>
      </c>
      <c r="AU42">
        <v>44544.433439050503</v>
      </c>
      <c r="AV42">
        <v>48859.483020758496</v>
      </c>
      <c r="AW42">
        <v>56753.386197104199</v>
      </c>
      <c r="AX42">
        <v>58197.449381404898</v>
      </c>
      <c r="AY42">
        <v>63239.653829093098</v>
      </c>
      <c r="AZ42">
        <v>74462.646746792001</v>
      </c>
    </row>
    <row r="43" spans="1:64" x14ac:dyDescent="0.35">
      <c r="A43" t="s">
        <v>83</v>
      </c>
      <c r="B43" t="s">
        <v>84</v>
      </c>
      <c r="C43" t="s">
        <v>9</v>
      </c>
      <c r="D43" t="s">
        <v>10</v>
      </c>
      <c r="E43">
        <v>505.34920121628102</v>
      </c>
      <c r="F43">
        <v>555.13393461475403</v>
      </c>
      <c r="G43">
        <v>638.94520922841502</v>
      </c>
      <c r="H43">
        <v>655.25247598749002</v>
      </c>
      <c r="I43">
        <v>678.12787579294002</v>
      </c>
      <c r="J43">
        <v>670.39464177633295</v>
      </c>
      <c r="K43">
        <v>772.72605385178895</v>
      </c>
      <c r="L43">
        <v>753.12763437565604</v>
      </c>
      <c r="M43">
        <v>756.91248051074194</v>
      </c>
      <c r="N43">
        <v>870.31911518876598</v>
      </c>
      <c r="O43">
        <v>932.86156915700803</v>
      </c>
      <c r="P43">
        <v>1094.6810421425</v>
      </c>
      <c r="Q43">
        <v>1173.21850523803</v>
      </c>
      <c r="R43">
        <v>1640.02938030473</v>
      </c>
      <c r="S43">
        <v>1554.3885482810001</v>
      </c>
      <c r="T43">
        <v>719.599361342355</v>
      </c>
      <c r="U43">
        <v>961.42442528790798</v>
      </c>
      <c r="V43">
        <v>1278.3279256626299</v>
      </c>
      <c r="W43">
        <v>1441.9420856438801</v>
      </c>
      <c r="X43">
        <v>1937.26657210336</v>
      </c>
      <c r="Y43">
        <v>2542.7642516713599</v>
      </c>
      <c r="Z43">
        <v>2979.6094222982101</v>
      </c>
      <c r="AA43">
        <v>2156.5126988493898</v>
      </c>
      <c r="AB43">
        <v>1709.44135160118</v>
      </c>
      <c r="AC43">
        <v>1624.6322366566801</v>
      </c>
      <c r="AD43">
        <v>1444.28037393666</v>
      </c>
      <c r="AE43">
        <v>1517.8625647128799</v>
      </c>
      <c r="AF43">
        <v>1760.3054233893899</v>
      </c>
      <c r="AG43">
        <v>2026.8385452930299</v>
      </c>
      <c r="AH43">
        <v>2288.5549408994798</v>
      </c>
      <c r="AI43">
        <v>2494.52566886254</v>
      </c>
      <c r="AJ43">
        <v>2803.5620904997299</v>
      </c>
      <c r="AK43">
        <v>3350.2138445764899</v>
      </c>
      <c r="AL43">
        <v>3535.1735995736999</v>
      </c>
      <c r="AM43">
        <v>4024.21693223695</v>
      </c>
      <c r="AN43">
        <v>5107.2768023360604</v>
      </c>
      <c r="AO43">
        <v>5349.8041265562197</v>
      </c>
      <c r="AP43">
        <v>5745.3737954979597</v>
      </c>
      <c r="AQ43">
        <v>5446.5806127941596</v>
      </c>
      <c r="AR43">
        <v>4957.7778838362401</v>
      </c>
      <c r="AS43">
        <v>5074.90162375009</v>
      </c>
      <c r="AT43">
        <v>4574.5944206757304</v>
      </c>
      <c r="AU43">
        <v>4446.2505048869398</v>
      </c>
      <c r="AV43">
        <v>4772.5628196506004</v>
      </c>
      <c r="AW43">
        <v>6194.8531069841802</v>
      </c>
      <c r="AX43">
        <v>7598.52512108889</v>
      </c>
      <c r="AY43">
        <v>9464.5502429060707</v>
      </c>
      <c r="AZ43">
        <v>10502.3545202737</v>
      </c>
      <c r="BA43">
        <v>10751.479674217</v>
      </c>
      <c r="BB43">
        <v>10208.9067622861</v>
      </c>
      <c r="BC43">
        <v>12808.034586422</v>
      </c>
      <c r="BD43">
        <v>14637.240235540299</v>
      </c>
      <c r="BE43">
        <v>15351.5513257697</v>
      </c>
      <c r="BF43">
        <v>15842.9408052125</v>
      </c>
      <c r="BG43">
        <v>14670.996760602</v>
      </c>
      <c r="BH43">
        <v>13574.171830724001</v>
      </c>
      <c r="BI43">
        <v>13753.5944374598</v>
      </c>
      <c r="BJ43">
        <v>14999.370088551201</v>
      </c>
      <c r="BK43">
        <v>15924.7942393064</v>
      </c>
      <c r="BL43">
        <v>14896.4538665789</v>
      </c>
    </row>
    <row r="44" spans="1:64" x14ac:dyDescent="0.35">
      <c r="A44" t="s">
        <v>85</v>
      </c>
      <c r="B44" t="s">
        <v>86</v>
      </c>
      <c r="C44" t="s">
        <v>9</v>
      </c>
      <c r="D44" t="s">
        <v>10</v>
      </c>
      <c r="E44">
        <v>89.520541510358399</v>
      </c>
      <c r="F44">
        <v>75.805837925996499</v>
      </c>
      <c r="G44">
        <v>70.909411667100699</v>
      </c>
      <c r="H44">
        <v>74.313643448614499</v>
      </c>
      <c r="I44">
        <v>85.498555159631294</v>
      </c>
      <c r="J44">
        <v>98.486777752220604</v>
      </c>
      <c r="K44">
        <v>104.32456618114701</v>
      </c>
      <c r="L44">
        <v>96.5895319417819</v>
      </c>
      <c r="M44">
        <v>91.472718306607206</v>
      </c>
      <c r="N44">
        <v>100.12990326617999</v>
      </c>
      <c r="O44">
        <v>113.162991554686</v>
      </c>
      <c r="P44">
        <v>118.65457778534601</v>
      </c>
      <c r="Q44">
        <v>131.883561243868</v>
      </c>
      <c r="R44">
        <v>157.090374298657</v>
      </c>
      <c r="S44">
        <v>160.14009372768601</v>
      </c>
      <c r="T44">
        <v>178.34181960809599</v>
      </c>
      <c r="U44">
        <v>165.40554037242001</v>
      </c>
      <c r="V44">
        <v>185.42283291367301</v>
      </c>
      <c r="W44">
        <v>156.39638852004401</v>
      </c>
      <c r="X44">
        <v>183.98315221597801</v>
      </c>
      <c r="Y44">
        <v>194.80472218683599</v>
      </c>
      <c r="Z44">
        <v>197.07147449910201</v>
      </c>
      <c r="AA44">
        <v>203.33491950346399</v>
      </c>
      <c r="AB44">
        <v>225.431928890812</v>
      </c>
      <c r="AC44">
        <v>250.71396904698801</v>
      </c>
      <c r="AD44">
        <v>294.45884850495997</v>
      </c>
      <c r="AE44">
        <v>281.92812091156298</v>
      </c>
      <c r="AF44">
        <v>251.811956961329</v>
      </c>
      <c r="AG44">
        <v>283.53769524052399</v>
      </c>
      <c r="AH44">
        <v>310.88191240489999</v>
      </c>
      <c r="AI44">
        <v>317.88467304092802</v>
      </c>
      <c r="AJ44">
        <v>333.14214540018401</v>
      </c>
      <c r="AK44">
        <v>366.46069230207303</v>
      </c>
      <c r="AL44">
        <v>377.38983947995803</v>
      </c>
      <c r="AM44">
        <v>473.49227871804197</v>
      </c>
      <c r="AN44">
        <v>609.65667920248404</v>
      </c>
      <c r="AO44">
        <v>709.41375508503904</v>
      </c>
      <c r="AP44">
        <v>781.74416434105297</v>
      </c>
      <c r="AQ44">
        <v>828.58047929568102</v>
      </c>
      <c r="AR44">
        <v>873.28706172578995</v>
      </c>
      <c r="AS44">
        <v>959.37248363969104</v>
      </c>
      <c r="AT44">
        <v>1053.1082430045201</v>
      </c>
      <c r="AU44">
        <v>1148.5082904417</v>
      </c>
      <c r="AV44">
        <v>1288.6432518338099</v>
      </c>
      <c r="AW44">
        <v>1508.66809788266</v>
      </c>
      <c r="AX44">
        <v>1753.4178292582301</v>
      </c>
      <c r="AY44">
        <v>2099.22943460447</v>
      </c>
      <c r="AZ44">
        <v>2693.9700634052601</v>
      </c>
      <c r="BA44">
        <v>3468.30460207434</v>
      </c>
      <c r="BB44">
        <v>3832.2364324670202</v>
      </c>
      <c r="BC44">
        <v>4550.4531077571</v>
      </c>
      <c r="BD44">
        <v>5618.1322671195203</v>
      </c>
      <c r="BE44">
        <v>6316.9183176021597</v>
      </c>
      <c r="BF44">
        <v>7050.6462712428702</v>
      </c>
      <c r="BG44">
        <v>7678.59948587483</v>
      </c>
      <c r="BH44">
        <v>8066.9426349355699</v>
      </c>
      <c r="BI44">
        <v>8147.9377054883898</v>
      </c>
      <c r="BJ44">
        <v>8879.4386671134598</v>
      </c>
      <c r="BK44">
        <v>9976.67713725865</v>
      </c>
      <c r="BL44">
        <v>10216.6303341031</v>
      </c>
    </row>
    <row r="45" spans="1:64" x14ac:dyDescent="0.35">
      <c r="A45" t="s">
        <v>87</v>
      </c>
      <c r="B45" t="s">
        <v>88</v>
      </c>
      <c r="C45" t="s">
        <v>9</v>
      </c>
      <c r="D45" t="s">
        <v>10</v>
      </c>
      <c r="E45">
        <v>155.89989977944899</v>
      </c>
      <c r="F45">
        <v>170.24276920132601</v>
      </c>
      <c r="G45">
        <v>171.12818580737101</v>
      </c>
      <c r="H45">
        <v>194.21262896871099</v>
      </c>
      <c r="I45">
        <v>226.227041791045</v>
      </c>
      <c r="J45">
        <v>217.60238996899301</v>
      </c>
      <c r="K45">
        <v>233.61463902230801</v>
      </c>
      <c r="L45">
        <v>238.31069744666399</v>
      </c>
      <c r="M45">
        <v>271.85328781592801</v>
      </c>
      <c r="N45">
        <v>277.97201439231998</v>
      </c>
      <c r="O45">
        <v>285.273369805127</v>
      </c>
      <c r="P45">
        <v>297.27985845995403</v>
      </c>
      <c r="Q45">
        <v>331.66929633111903</v>
      </c>
      <c r="R45">
        <v>429.41344832235097</v>
      </c>
      <c r="S45">
        <v>501.55349751953003</v>
      </c>
      <c r="T45">
        <v>607.23556992098895</v>
      </c>
      <c r="U45">
        <v>694.38314371961303</v>
      </c>
      <c r="V45">
        <v>891.63472915452405</v>
      </c>
      <c r="W45">
        <v>1074.86186192676</v>
      </c>
      <c r="X45">
        <v>1189.5697895746</v>
      </c>
      <c r="Y45">
        <v>1266.62419221806</v>
      </c>
      <c r="Z45">
        <v>1004.63413340479</v>
      </c>
      <c r="AA45">
        <v>863.333629581428</v>
      </c>
      <c r="AB45">
        <v>747.756917852789</v>
      </c>
      <c r="AC45">
        <v>717.89736616235302</v>
      </c>
      <c r="AD45">
        <v>703.52008261742196</v>
      </c>
      <c r="AE45">
        <v>888.52745989581194</v>
      </c>
      <c r="AF45">
        <v>942.93047867038899</v>
      </c>
      <c r="AG45">
        <v>924.32657866460704</v>
      </c>
      <c r="AH45">
        <v>848.28983932736401</v>
      </c>
      <c r="AI45">
        <v>905.32171585121603</v>
      </c>
      <c r="AJ45">
        <v>848.75290997074205</v>
      </c>
      <c r="AK45">
        <v>870.48117729459705</v>
      </c>
      <c r="AL45">
        <v>832.28274516886597</v>
      </c>
      <c r="AM45">
        <v>605.26358726748094</v>
      </c>
      <c r="AN45">
        <v>774.67121205954197</v>
      </c>
      <c r="AO45">
        <v>827.76200566052603</v>
      </c>
      <c r="AP45">
        <v>774.72763130920396</v>
      </c>
      <c r="AQ45">
        <v>809.01268828046796</v>
      </c>
      <c r="AR45">
        <v>771.96840600236101</v>
      </c>
      <c r="AS45">
        <v>651.30590679106399</v>
      </c>
      <c r="AT45">
        <v>664.70873448313</v>
      </c>
      <c r="AU45">
        <v>719.91298429484902</v>
      </c>
      <c r="AV45">
        <v>871.66664938146596</v>
      </c>
      <c r="AW45">
        <v>922.855222356181</v>
      </c>
      <c r="AX45">
        <v>931.20002557153202</v>
      </c>
      <c r="AY45">
        <v>949.97572659052196</v>
      </c>
      <c r="AZ45">
        <v>1062.55763894147</v>
      </c>
      <c r="BA45">
        <v>1240.6148294525699</v>
      </c>
      <c r="BB45">
        <v>1215.1667854037</v>
      </c>
      <c r="BC45">
        <v>1213.1126450644299</v>
      </c>
      <c r="BD45">
        <v>1208.5830264978199</v>
      </c>
      <c r="BE45">
        <v>1243.2734867583999</v>
      </c>
      <c r="BF45">
        <v>1415.8717577063401</v>
      </c>
      <c r="BG45">
        <v>1561.4636546143399</v>
      </c>
      <c r="BH45">
        <v>1972.54610769746</v>
      </c>
      <c r="BI45">
        <v>2013.3824617989101</v>
      </c>
      <c r="BJ45">
        <v>2111.02707557541</v>
      </c>
      <c r="BK45">
        <v>2314.0506814495302</v>
      </c>
      <c r="BL45">
        <v>2276.3332790644399</v>
      </c>
    </row>
    <row r="46" spans="1:64" x14ac:dyDescent="0.35">
      <c r="A46" t="s">
        <v>89</v>
      </c>
      <c r="B46" t="s">
        <v>90</v>
      </c>
      <c r="C46" t="s">
        <v>9</v>
      </c>
      <c r="D46" t="s">
        <v>10</v>
      </c>
      <c r="E46">
        <v>119.51917878772799</v>
      </c>
      <c r="F46">
        <v>124.426729896829</v>
      </c>
      <c r="G46">
        <v>129.54413922557299</v>
      </c>
      <c r="H46">
        <v>131.136413030298</v>
      </c>
      <c r="I46">
        <v>138.646028097933</v>
      </c>
      <c r="J46">
        <v>141.012174977559</v>
      </c>
      <c r="K46">
        <v>144.38000134301899</v>
      </c>
      <c r="L46">
        <v>154.331498862632</v>
      </c>
      <c r="M46">
        <v>169.81245325529</v>
      </c>
      <c r="N46">
        <v>181.28076718508399</v>
      </c>
      <c r="O46">
        <v>177.92095186101801</v>
      </c>
      <c r="P46">
        <v>184.46239512792499</v>
      </c>
      <c r="Q46">
        <v>208.37545376723</v>
      </c>
      <c r="R46">
        <v>249.36410735392599</v>
      </c>
      <c r="S46">
        <v>311.21949434233602</v>
      </c>
      <c r="T46">
        <v>369.44720087736403</v>
      </c>
      <c r="U46">
        <v>401.41302943398898</v>
      </c>
      <c r="V46">
        <v>426.79468233484903</v>
      </c>
      <c r="W46">
        <v>543.02118333491001</v>
      </c>
      <c r="X46">
        <v>694.68628494129803</v>
      </c>
      <c r="Y46">
        <v>781.86279232362494</v>
      </c>
      <c r="Z46">
        <v>859.12310941489</v>
      </c>
      <c r="AA46">
        <v>798.85039365422801</v>
      </c>
      <c r="AB46">
        <v>780.61221705595005</v>
      </c>
      <c r="AC46">
        <v>799.54764841773499</v>
      </c>
      <c r="AD46">
        <v>809.09349297206097</v>
      </c>
      <c r="AE46">
        <v>1021.70929408929</v>
      </c>
      <c r="AF46">
        <v>1146.4353795142599</v>
      </c>
      <c r="AG46">
        <v>1128.01902823514</v>
      </c>
      <c r="AH46">
        <v>974.99127974848204</v>
      </c>
      <c r="AI46">
        <v>946.64641306037402</v>
      </c>
      <c r="AJ46">
        <v>1024.4241353009099</v>
      </c>
      <c r="AK46">
        <v>911.74142181376305</v>
      </c>
      <c r="AL46">
        <v>1204.7629729769001</v>
      </c>
      <c r="AM46">
        <v>801.16170375848299</v>
      </c>
      <c r="AN46">
        <v>709.11482971701798</v>
      </c>
      <c r="AO46">
        <v>752.52509940684104</v>
      </c>
      <c r="AP46">
        <v>755.239706837977</v>
      </c>
      <c r="AQ46">
        <v>720.79697461614103</v>
      </c>
      <c r="AR46">
        <v>740.996564287046</v>
      </c>
      <c r="AS46">
        <v>649.99184540504802</v>
      </c>
      <c r="AT46">
        <v>651.10090749805295</v>
      </c>
      <c r="AU46">
        <v>707.887567392905</v>
      </c>
      <c r="AV46">
        <v>865.95813754425603</v>
      </c>
      <c r="AW46">
        <v>1009.94312043658</v>
      </c>
      <c r="AX46">
        <v>1011.88007278296</v>
      </c>
      <c r="AY46">
        <v>1062.1374333133599</v>
      </c>
      <c r="AZ46">
        <v>1194.0698503984099</v>
      </c>
      <c r="BA46">
        <v>1371.7467084914001</v>
      </c>
      <c r="BB46">
        <v>1314.70601531227</v>
      </c>
      <c r="BC46">
        <v>1286.51557161767</v>
      </c>
      <c r="BD46">
        <v>1405.09439231907</v>
      </c>
      <c r="BE46">
        <v>1354.54561274707</v>
      </c>
      <c r="BF46">
        <v>1465.6388431676901</v>
      </c>
      <c r="BG46">
        <v>1542.62026621531</v>
      </c>
      <c r="BH46">
        <v>1327.5030171149201</v>
      </c>
      <c r="BI46">
        <v>1364.33011041997</v>
      </c>
      <c r="BJ46">
        <v>1425.10781805333</v>
      </c>
      <c r="BK46">
        <v>1534.4937019346801</v>
      </c>
      <c r="BL46">
        <v>1507.4502059128799</v>
      </c>
    </row>
    <row r="47" spans="1:64" x14ac:dyDescent="0.35">
      <c r="A47" t="s">
        <v>91</v>
      </c>
      <c r="B47" t="s">
        <v>92</v>
      </c>
      <c r="C47" t="s">
        <v>9</v>
      </c>
      <c r="D47" t="s">
        <v>10</v>
      </c>
      <c r="E47">
        <v>220.31406209453499</v>
      </c>
      <c r="F47">
        <v>197.39137178320499</v>
      </c>
      <c r="G47">
        <v>235.633480344752</v>
      </c>
      <c r="H47">
        <v>377.42983268411001</v>
      </c>
      <c r="I47">
        <v>170.466994891707</v>
      </c>
      <c r="J47">
        <v>232.81111439736301</v>
      </c>
      <c r="K47">
        <v>253.759251350065</v>
      </c>
      <c r="L47">
        <v>184.13038906653301</v>
      </c>
      <c r="M47">
        <v>206.71490737764901</v>
      </c>
      <c r="N47">
        <v>258.60650327114502</v>
      </c>
      <c r="O47">
        <v>243.749744400022</v>
      </c>
      <c r="P47">
        <v>272.065363300044</v>
      </c>
      <c r="Q47">
        <v>292.29708396997199</v>
      </c>
      <c r="R47">
        <v>362.84364782581201</v>
      </c>
      <c r="S47">
        <v>430.70198385113201</v>
      </c>
      <c r="T47">
        <v>446.97565737221203</v>
      </c>
      <c r="U47">
        <v>409.52432961388701</v>
      </c>
      <c r="V47">
        <v>509.066707282805</v>
      </c>
      <c r="W47">
        <v>615.97895698404704</v>
      </c>
      <c r="X47">
        <v>587.15172203354405</v>
      </c>
      <c r="Y47">
        <v>546.11243739174199</v>
      </c>
      <c r="Z47">
        <v>463.67129201420801</v>
      </c>
      <c r="AA47">
        <v>492.53252675983498</v>
      </c>
      <c r="AB47">
        <v>387.50775908689798</v>
      </c>
      <c r="AC47">
        <v>269.84263158461403</v>
      </c>
      <c r="AD47">
        <v>240.78804175046099</v>
      </c>
      <c r="AE47">
        <v>263.83136912159603</v>
      </c>
      <c r="AF47">
        <v>243.004739444986</v>
      </c>
      <c r="AG47">
        <v>273.12784464737899</v>
      </c>
      <c r="AH47">
        <v>269.59289196442199</v>
      </c>
      <c r="AI47">
        <v>270.13054337708002</v>
      </c>
      <c r="AJ47">
        <v>268.05646281424202</v>
      </c>
      <c r="AK47">
        <v>220.37185566096301</v>
      </c>
      <c r="AL47">
        <v>275.82197349521198</v>
      </c>
      <c r="AM47">
        <v>144.59508268101999</v>
      </c>
      <c r="AN47">
        <v>135.737146758047</v>
      </c>
      <c r="AO47">
        <v>134.98192434025799</v>
      </c>
      <c r="AP47">
        <v>138.974046429358</v>
      </c>
      <c r="AQ47">
        <v>138.58630642687999</v>
      </c>
      <c r="AR47">
        <v>102.597977628268</v>
      </c>
      <c r="AS47">
        <v>405.21625299165999</v>
      </c>
      <c r="AT47">
        <v>153.59100919371701</v>
      </c>
      <c r="AU47">
        <v>175.009965079978</v>
      </c>
      <c r="AV47">
        <v>173.796135306156</v>
      </c>
      <c r="AW47">
        <v>194.03996242662399</v>
      </c>
      <c r="AX47">
        <v>218.386190840192</v>
      </c>
      <c r="AY47">
        <v>255.43308382953401</v>
      </c>
      <c r="AZ47">
        <v>286.33049206463198</v>
      </c>
      <c r="BA47">
        <v>327.56372182166302</v>
      </c>
      <c r="BB47">
        <v>298.61968205109201</v>
      </c>
      <c r="BC47">
        <v>334.02157257315201</v>
      </c>
      <c r="BD47">
        <v>387.082465361488</v>
      </c>
      <c r="BE47">
        <v>424.60038611851797</v>
      </c>
      <c r="BF47">
        <v>457.96372825635001</v>
      </c>
      <c r="BG47">
        <v>486.78708192155199</v>
      </c>
      <c r="BH47">
        <v>497.31696080547601</v>
      </c>
      <c r="BI47">
        <v>471.31884040957198</v>
      </c>
      <c r="BJ47">
        <v>467.07423746489002</v>
      </c>
      <c r="BK47">
        <v>557.06441832427595</v>
      </c>
      <c r="BL47">
        <v>580.71686720774505</v>
      </c>
    </row>
    <row r="48" spans="1:64" x14ac:dyDescent="0.35">
      <c r="A48" t="s">
        <v>93</v>
      </c>
      <c r="B48" t="s">
        <v>94</v>
      </c>
      <c r="C48" t="s">
        <v>9</v>
      </c>
      <c r="D48" t="s">
        <v>10</v>
      </c>
      <c r="E48">
        <v>129.37046349873299</v>
      </c>
      <c r="F48">
        <v>145.40639694971799</v>
      </c>
      <c r="G48">
        <v>155.73823588696899</v>
      </c>
      <c r="H48">
        <v>157.05586608478299</v>
      </c>
      <c r="I48">
        <v>165.00945912511199</v>
      </c>
      <c r="J48">
        <v>171.645695885761</v>
      </c>
      <c r="K48">
        <v>185.89178526006501</v>
      </c>
      <c r="L48">
        <v>194.661293336108</v>
      </c>
      <c r="M48">
        <v>200.395177715144</v>
      </c>
      <c r="N48">
        <v>205.533551237708</v>
      </c>
      <c r="O48">
        <v>207.22270570440901</v>
      </c>
      <c r="P48">
        <v>235.83589952375601</v>
      </c>
      <c r="Q48">
        <v>291.97500138498299</v>
      </c>
      <c r="R48">
        <v>374.126411572439</v>
      </c>
      <c r="S48">
        <v>392.32108424609299</v>
      </c>
      <c r="T48">
        <v>499.203255266761</v>
      </c>
      <c r="U48">
        <v>476.85138290327001</v>
      </c>
      <c r="V48">
        <v>469.69052505631703</v>
      </c>
      <c r="W48">
        <v>523.91045499095196</v>
      </c>
      <c r="X48">
        <v>694.17642477791105</v>
      </c>
      <c r="Y48">
        <v>959.42641827345199</v>
      </c>
      <c r="Z48">
        <v>1088.9749146322499</v>
      </c>
      <c r="AA48">
        <v>1146.30443214512</v>
      </c>
      <c r="AB48">
        <v>1080.82241509556</v>
      </c>
      <c r="AC48">
        <v>1098.44109094277</v>
      </c>
      <c r="AD48">
        <v>1051.8716443358701</v>
      </c>
      <c r="AE48">
        <v>875.450841348523</v>
      </c>
      <c r="AF48">
        <v>1058.22844677485</v>
      </c>
      <c r="AG48">
        <v>991.51737236961299</v>
      </c>
      <c r="AH48">
        <v>1042.04973471117</v>
      </c>
      <c r="AI48">
        <v>1187.5512840772201</v>
      </c>
      <c r="AJ48">
        <v>1124.9011139116701</v>
      </c>
      <c r="AK48">
        <v>1178.02379889856</v>
      </c>
      <c r="AL48">
        <v>749.63485782640601</v>
      </c>
      <c r="AM48">
        <v>672.16319480939296</v>
      </c>
      <c r="AN48">
        <v>781.52356845918905</v>
      </c>
      <c r="AO48">
        <v>912.01398805266001</v>
      </c>
      <c r="AP48">
        <v>810.07749200098203</v>
      </c>
      <c r="AQ48">
        <v>660.472372410258</v>
      </c>
      <c r="AR48">
        <v>774.71168985500697</v>
      </c>
      <c r="AS48">
        <v>1029.57703685039</v>
      </c>
      <c r="AT48">
        <v>869.09969141936801</v>
      </c>
      <c r="AU48">
        <v>916.58499204875295</v>
      </c>
      <c r="AV48">
        <v>1028.4131086171201</v>
      </c>
      <c r="AW48">
        <v>1326.59668816877</v>
      </c>
      <c r="AX48">
        <v>1835.60977809168</v>
      </c>
      <c r="AY48">
        <v>2155.4076109163402</v>
      </c>
      <c r="AZ48">
        <v>2265.8498789622899</v>
      </c>
      <c r="BA48">
        <v>2904.1254897548201</v>
      </c>
      <c r="BB48">
        <v>2345.5689441062</v>
      </c>
      <c r="BC48">
        <v>3076.5612533414201</v>
      </c>
      <c r="BD48">
        <v>3562.2161879692198</v>
      </c>
      <c r="BE48">
        <v>3922.8682672386699</v>
      </c>
      <c r="BF48">
        <v>3884.8475125044602</v>
      </c>
      <c r="BG48">
        <v>3754.1954669562001</v>
      </c>
      <c r="BH48">
        <v>2461.49416964392</v>
      </c>
      <c r="BI48">
        <v>2074.9701592854399</v>
      </c>
      <c r="BJ48">
        <v>2191.2204378931901</v>
      </c>
      <c r="BK48">
        <v>2577.7017050415202</v>
      </c>
      <c r="BL48">
        <v>2279.96913053355</v>
      </c>
    </row>
    <row r="49" spans="1:64" x14ac:dyDescent="0.35">
      <c r="A49" t="s">
        <v>95</v>
      </c>
      <c r="B49" t="s">
        <v>96</v>
      </c>
      <c r="C49" t="s">
        <v>9</v>
      </c>
      <c r="D49" t="s">
        <v>10</v>
      </c>
      <c r="E49">
        <v>251.04152288669701</v>
      </c>
      <c r="F49">
        <v>274.05226416938501</v>
      </c>
      <c r="G49">
        <v>289.91794575102602</v>
      </c>
      <c r="H49">
        <v>274.31495754938902</v>
      </c>
      <c r="I49">
        <v>328.65503208669401</v>
      </c>
      <c r="J49">
        <v>307.64686003854598</v>
      </c>
      <c r="K49">
        <v>281.56604850038502</v>
      </c>
      <c r="L49">
        <v>293.64426411256102</v>
      </c>
      <c r="M49">
        <v>292.25749619243697</v>
      </c>
      <c r="N49">
        <v>307.99521019573098</v>
      </c>
      <c r="O49">
        <v>335.11820356768402</v>
      </c>
      <c r="P49">
        <v>355.40751738159099</v>
      </c>
      <c r="Q49">
        <v>385.11252084799298</v>
      </c>
      <c r="R49">
        <v>448.03381719184301</v>
      </c>
      <c r="S49">
        <v>525.52572982442302</v>
      </c>
      <c r="T49">
        <v>544.290906620908</v>
      </c>
      <c r="U49">
        <v>623.42896906351496</v>
      </c>
      <c r="V49">
        <v>773.74581550651999</v>
      </c>
      <c r="W49">
        <v>904.01069346352801</v>
      </c>
      <c r="X49">
        <v>1061.84834483588</v>
      </c>
      <c r="Y49">
        <v>1241.6395870311501</v>
      </c>
      <c r="Z49">
        <v>1323.37657317699</v>
      </c>
      <c r="AA49">
        <v>1386.67296904813</v>
      </c>
      <c r="AB49">
        <v>1348.8046231926501</v>
      </c>
      <c r="AC49">
        <v>1304.17717695327</v>
      </c>
      <c r="AD49">
        <v>1165.04241373426</v>
      </c>
      <c r="AE49">
        <v>1142.93936333953</v>
      </c>
      <c r="AF49">
        <v>1165.9823968722301</v>
      </c>
      <c r="AG49">
        <v>1232.2261538319201</v>
      </c>
      <c r="AH49">
        <v>1218.2110099368999</v>
      </c>
      <c r="AI49">
        <v>1445.3286302338299</v>
      </c>
      <c r="AJ49">
        <v>1456.69435734689</v>
      </c>
      <c r="AK49">
        <v>1697.11293600516</v>
      </c>
      <c r="AL49">
        <v>1893.54221193734</v>
      </c>
      <c r="AM49">
        <v>2284.8388129559098</v>
      </c>
      <c r="AN49">
        <v>2539.9128772191498</v>
      </c>
      <c r="AO49">
        <v>2620.53876171399</v>
      </c>
      <c r="AP49">
        <v>2827.3795266944599</v>
      </c>
      <c r="AQ49">
        <v>2566.02419382074</v>
      </c>
      <c r="AR49">
        <v>2209.93165047196</v>
      </c>
      <c r="AS49">
        <v>2520.4810887601602</v>
      </c>
      <c r="AT49">
        <v>2439.6824558220501</v>
      </c>
      <c r="AU49">
        <v>2396.6271273183602</v>
      </c>
      <c r="AV49">
        <v>2281.40176243006</v>
      </c>
      <c r="AW49">
        <v>2782.6231850215599</v>
      </c>
      <c r="AX49">
        <v>3414.46515834714</v>
      </c>
      <c r="AY49">
        <v>3741.09283661273</v>
      </c>
      <c r="AZ49">
        <v>4714.0730553050298</v>
      </c>
      <c r="BA49">
        <v>5472.5365299242503</v>
      </c>
      <c r="BB49">
        <v>5193.2414579507804</v>
      </c>
      <c r="BC49">
        <v>6336.7094739846598</v>
      </c>
      <c r="BD49">
        <v>7335.1669344760503</v>
      </c>
      <c r="BE49">
        <v>8050.2553716704997</v>
      </c>
      <c r="BF49">
        <v>8218.3478443147706</v>
      </c>
      <c r="BG49">
        <v>8114.3439208516002</v>
      </c>
      <c r="BH49">
        <v>6175.8760297025901</v>
      </c>
      <c r="BI49">
        <v>5870.7779572416403</v>
      </c>
      <c r="BJ49">
        <v>6376.7067155260102</v>
      </c>
      <c r="BK49">
        <v>6716.9115977813399</v>
      </c>
      <c r="BL49">
        <v>6428.6762056276802</v>
      </c>
    </row>
    <row r="50" spans="1:64" x14ac:dyDescent="0.35">
      <c r="A50" t="s">
        <v>97</v>
      </c>
      <c r="B50" t="s">
        <v>98</v>
      </c>
      <c r="C50" t="s">
        <v>9</v>
      </c>
      <c r="D50" t="s">
        <v>10</v>
      </c>
      <c r="Y50">
        <v>689.40296862819105</v>
      </c>
      <c r="Z50">
        <v>618.21869760019194</v>
      </c>
      <c r="AA50">
        <v>562.81158247443295</v>
      </c>
      <c r="AB50">
        <v>570.14055024565903</v>
      </c>
      <c r="AC50">
        <v>534.63209113896596</v>
      </c>
      <c r="AD50">
        <v>553.63240265430397</v>
      </c>
      <c r="AE50">
        <v>763.33578525437201</v>
      </c>
      <c r="AF50">
        <v>896.11651706066698</v>
      </c>
      <c r="AG50">
        <v>918.90212904754503</v>
      </c>
      <c r="AH50">
        <v>854.47802989817501</v>
      </c>
      <c r="AI50">
        <v>1043.8008030813</v>
      </c>
      <c r="AJ50">
        <v>1000.55865110924</v>
      </c>
      <c r="AK50">
        <v>1047.9795506547</v>
      </c>
      <c r="AL50">
        <v>1008.0294944380501</v>
      </c>
      <c r="AM50">
        <v>690.47173091701097</v>
      </c>
      <c r="AN50">
        <v>838.17168403195296</v>
      </c>
      <c r="AO50">
        <v>810.54423442282405</v>
      </c>
      <c r="AP50">
        <v>726.055207763206</v>
      </c>
      <c r="AQ50">
        <v>718.11708925042205</v>
      </c>
      <c r="AR50">
        <v>723.18509277771898</v>
      </c>
      <c r="AS50">
        <v>645.81869080205604</v>
      </c>
      <c r="AT50">
        <v>680.91414710350205</v>
      </c>
      <c r="AU50">
        <v>747.990175965513</v>
      </c>
      <c r="AV50">
        <v>937.71411202836396</v>
      </c>
      <c r="AW50">
        <v>1061.0791008630899</v>
      </c>
      <c r="AX50">
        <v>1069.0259306277801</v>
      </c>
      <c r="AY50">
        <v>1114.9488410279901</v>
      </c>
      <c r="AZ50">
        <v>1240.1002594767001</v>
      </c>
      <c r="BA50">
        <v>1393.2117919707</v>
      </c>
      <c r="BB50">
        <v>1344.7284086346799</v>
      </c>
      <c r="BC50">
        <v>1316.49884810552</v>
      </c>
      <c r="BD50">
        <v>1447.96358713476</v>
      </c>
      <c r="BE50">
        <v>1403.3486198370599</v>
      </c>
      <c r="BF50">
        <v>1505.34947313614</v>
      </c>
      <c r="BG50">
        <v>1513.8303792438001</v>
      </c>
      <c r="BH50">
        <v>1242.6031895578999</v>
      </c>
      <c r="BI50">
        <v>1273.05895265459</v>
      </c>
      <c r="BJ50">
        <v>1323.8115899650099</v>
      </c>
      <c r="BK50">
        <v>1415.9553126353501</v>
      </c>
      <c r="BL50">
        <v>1370.14820676715</v>
      </c>
    </row>
    <row r="51" spans="1:64" x14ac:dyDescent="0.35">
      <c r="A51" t="s">
        <v>99</v>
      </c>
      <c r="B51" t="s">
        <v>100</v>
      </c>
      <c r="C51" t="s">
        <v>9</v>
      </c>
      <c r="D51" t="s">
        <v>10</v>
      </c>
      <c r="Y51">
        <v>501.13926001231602</v>
      </c>
      <c r="Z51">
        <v>483.12859909082101</v>
      </c>
      <c r="AA51">
        <v>477.92301411331198</v>
      </c>
      <c r="AB51">
        <v>461.23385193615701</v>
      </c>
      <c r="AC51">
        <v>431.24318941065002</v>
      </c>
      <c r="AD51">
        <v>441.892450582528</v>
      </c>
      <c r="AE51">
        <v>602.15279076076695</v>
      </c>
      <c r="AF51">
        <v>732.56783546191298</v>
      </c>
      <c r="AG51">
        <v>811.393356434613</v>
      </c>
      <c r="AH51">
        <v>807.56483082613204</v>
      </c>
      <c r="AI51">
        <v>908.09618956070005</v>
      </c>
      <c r="AJ51">
        <v>923.74161278016004</v>
      </c>
      <c r="AK51">
        <v>1003.94647280985</v>
      </c>
      <c r="AL51">
        <v>1339.7442165002601</v>
      </c>
      <c r="AM51">
        <v>1080.16230391713</v>
      </c>
      <c r="AN51">
        <v>1261.1161568512</v>
      </c>
      <c r="AO51">
        <v>1269.1205772329599</v>
      </c>
      <c r="AP51">
        <v>1213.5998405106</v>
      </c>
      <c r="AQ51">
        <v>1265.19478254039</v>
      </c>
      <c r="AR51">
        <v>1408.9996077052299</v>
      </c>
      <c r="AS51">
        <v>1259.3236560258799</v>
      </c>
      <c r="AT51">
        <v>1292.2027851080099</v>
      </c>
      <c r="AU51">
        <v>1401.90373253543</v>
      </c>
      <c r="AV51">
        <v>1809.0899254977801</v>
      </c>
      <c r="AW51">
        <v>2024.2752476578801</v>
      </c>
      <c r="AX51">
        <v>2099.1574840549101</v>
      </c>
      <c r="AY51">
        <v>2361.3851342554499</v>
      </c>
      <c r="AZ51">
        <v>3186.82689181153</v>
      </c>
      <c r="BA51">
        <v>3721.2509487105999</v>
      </c>
      <c r="BB51">
        <v>3517.4012454608701</v>
      </c>
      <c r="BC51">
        <v>3378.25485950035</v>
      </c>
      <c r="BD51">
        <v>3740.3890985062899</v>
      </c>
      <c r="BE51">
        <v>3447.5240412172998</v>
      </c>
      <c r="BF51">
        <v>3615.9790413109899</v>
      </c>
      <c r="BG51">
        <v>3588.6740539538</v>
      </c>
      <c r="BH51">
        <v>3043.0139843009802</v>
      </c>
      <c r="BI51">
        <v>3130.9633855238098</v>
      </c>
      <c r="BJ51">
        <v>3292.6457545737198</v>
      </c>
      <c r="BK51">
        <v>3617.3274887318198</v>
      </c>
      <c r="BL51">
        <v>3603.7817930451401</v>
      </c>
    </row>
    <row r="52" spans="1:64" x14ac:dyDescent="0.35">
      <c r="A52" t="s">
        <v>101</v>
      </c>
      <c r="B52" t="s">
        <v>102</v>
      </c>
      <c r="C52" t="s">
        <v>9</v>
      </c>
      <c r="D52" t="s">
        <v>10</v>
      </c>
      <c r="E52">
        <v>381.36511464300997</v>
      </c>
      <c r="F52">
        <v>355.003776917523</v>
      </c>
      <c r="G52">
        <v>334.31181429917399</v>
      </c>
      <c r="H52">
        <v>344.35512007306397</v>
      </c>
      <c r="I52">
        <v>352.33711372227799</v>
      </c>
      <c r="J52">
        <v>372.27894200623302</v>
      </c>
      <c r="K52">
        <v>393.479009988359</v>
      </c>
      <c r="L52">
        <v>412.23753596202903</v>
      </c>
      <c r="M52">
        <v>442.77859530308098</v>
      </c>
      <c r="N52">
        <v>474.79477575894902</v>
      </c>
      <c r="O52">
        <v>533.09156492365196</v>
      </c>
      <c r="P52">
        <v>568.09554796089196</v>
      </c>
      <c r="Q52">
        <v>636.90537990981295</v>
      </c>
      <c r="R52">
        <v>767.33020959049304</v>
      </c>
      <c r="S52">
        <v>816.03726205592795</v>
      </c>
      <c r="T52">
        <v>936.33592856877999</v>
      </c>
      <c r="U52">
        <v>1122.8097224032799</v>
      </c>
      <c r="V52">
        <v>1393.0024110443001</v>
      </c>
      <c r="W52">
        <v>1555.5376639450301</v>
      </c>
      <c r="X52">
        <v>1734.61498790462</v>
      </c>
      <c r="Y52">
        <v>2021.5453961133801</v>
      </c>
      <c r="Z52">
        <v>1068.5046002402701</v>
      </c>
      <c r="AA52">
        <v>1032.9986418932201</v>
      </c>
      <c r="AB52">
        <v>1213.5541198333499</v>
      </c>
      <c r="AC52">
        <v>1373.9377142498199</v>
      </c>
      <c r="AD52">
        <v>1432.0849107966201</v>
      </c>
      <c r="AE52">
        <v>1572.4567033614001</v>
      </c>
      <c r="AF52">
        <v>1571.2950329692201</v>
      </c>
      <c r="AG52">
        <v>1558.5074476299401</v>
      </c>
      <c r="AH52">
        <v>1727.87209777525</v>
      </c>
      <c r="AI52">
        <v>1831.0019118089399</v>
      </c>
      <c r="AJ52">
        <v>2238.8536438025599</v>
      </c>
      <c r="AK52">
        <v>2595.0225224648698</v>
      </c>
      <c r="AL52">
        <v>2828.1301720978499</v>
      </c>
      <c r="AM52">
        <v>3016.2243476906801</v>
      </c>
      <c r="AN52">
        <v>3247.3169868702998</v>
      </c>
      <c r="AO52">
        <v>3198.5486722036399</v>
      </c>
      <c r="AP52">
        <v>3375.1663408027798</v>
      </c>
      <c r="AQ52">
        <v>3579.8658838317401</v>
      </c>
      <c r="AR52">
        <v>3653.5527194933802</v>
      </c>
      <c r="AS52">
        <v>3772.87001153149</v>
      </c>
      <c r="AT52">
        <v>3944.7376127877701</v>
      </c>
      <c r="AU52">
        <v>4024.6518999485202</v>
      </c>
      <c r="AV52">
        <v>4129.6327907250998</v>
      </c>
      <c r="AW52">
        <v>4385.3907193055002</v>
      </c>
      <c r="AX52">
        <v>4654.8248220098003</v>
      </c>
      <c r="AY52">
        <v>5201.5140947006103</v>
      </c>
      <c r="AZ52">
        <v>6071.7891645155196</v>
      </c>
      <c r="BA52">
        <v>6859.0790217833301</v>
      </c>
      <c r="BB52">
        <v>6760.4775154135496</v>
      </c>
      <c r="BC52">
        <v>8141.9131267546099</v>
      </c>
      <c r="BD52">
        <v>9121.9325176318707</v>
      </c>
      <c r="BE52">
        <v>9913.2099585236592</v>
      </c>
      <c r="BF52">
        <v>10490.081331293301</v>
      </c>
      <c r="BG52">
        <v>10547.151859355599</v>
      </c>
      <c r="BH52">
        <v>11299.135542301099</v>
      </c>
      <c r="BI52">
        <v>11666.4559107759</v>
      </c>
      <c r="BJ52">
        <v>11814.6265687665</v>
      </c>
      <c r="BK52">
        <v>12112.134420645199</v>
      </c>
      <c r="BL52">
        <v>12243.8114267607</v>
      </c>
    </row>
    <row r="53" spans="1:64" x14ac:dyDescent="0.35">
      <c r="A53" t="s">
        <v>103</v>
      </c>
      <c r="B53" t="s">
        <v>104</v>
      </c>
      <c r="C53" t="s">
        <v>9</v>
      </c>
      <c r="D53" t="s">
        <v>10</v>
      </c>
      <c r="E53">
        <v>448.25620372289802</v>
      </c>
      <c r="F53">
        <v>476.90047966502601</v>
      </c>
      <c r="G53">
        <v>494.73614459472998</v>
      </c>
      <c r="H53">
        <v>516.74197234742701</v>
      </c>
      <c r="I53">
        <v>547.95016265464301</v>
      </c>
      <c r="J53">
        <v>580.94540429784195</v>
      </c>
      <c r="K53">
        <v>621.43419233588202</v>
      </c>
      <c r="L53">
        <v>658.35229538089902</v>
      </c>
      <c r="M53">
        <v>645.92627770701699</v>
      </c>
      <c r="N53">
        <v>695.03941310071502</v>
      </c>
      <c r="O53">
        <v>755.14455935799504</v>
      </c>
      <c r="P53">
        <v>811.13305712866497</v>
      </c>
      <c r="Q53">
        <v>925.52568808195099</v>
      </c>
      <c r="R53">
        <v>1000.85703469067</v>
      </c>
      <c r="S53">
        <v>1285.48628784875</v>
      </c>
      <c r="T53">
        <v>1485.1653360435901</v>
      </c>
      <c r="U53">
        <v>1511.87234461511</v>
      </c>
      <c r="V53">
        <v>1736.7458794848401</v>
      </c>
      <c r="W53">
        <v>1759.8256766393899</v>
      </c>
      <c r="X53">
        <v>1999.1966016849201</v>
      </c>
      <c r="Y53">
        <v>2461.6455559425199</v>
      </c>
      <c r="Z53">
        <v>2683.65764246562</v>
      </c>
      <c r="AA53">
        <v>2940.21540745231</v>
      </c>
      <c r="AB53">
        <v>2942.7295182485</v>
      </c>
      <c r="AC53">
        <v>2778.8822344775799</v>
      </c>
      <c r="AD53">
        <v>2722.8381194358399</v>
      </c>
      <c r="AE53">
        <v>2466.3028897652598</v>
      </c>
      <c r="AF53">
        <v>2633.1151045275801</v>
      </c>
      <c r="AG53">
        <v>2775.6156693149401</v>
      </c>
      <c r="AH53">
        <v>2827.69478385701</v>
      </c>
      <c r="AI53">
        <v>2997.3236687216399</v>
      </c>
      <c r="AJ53">
        <v>2945.2955426009498</v>
      </c>
      <c r="AK53">
        <v>2874.3765290167598</v>
      </c>
      <c r="AL53">
        <v>3078.9224573813599</v>
      </c>
      <c r="AM53">
        <v>3208.6199645321599</v>
      </c>
      <c r="AN53">
        <v>3507.9034971123601</v>
      </c>
      <c r="AO53">
        <v>3799.4953167529402</v>
      </c>
      <c r="AP53">
        <v>4417.5468619229496</v>
      </c>
      <c r="AQ53">
        <v>4686.4581394167699</v>
      </c>
      <c r="AR53">
        <v>4933.0278259589804</v>
      </c>
      <c r="AS53">
        <v>5250.3753133066502</v>
      </c>
      <c r="AT53">
        <v>5374.0843609478898</v>
      </c>
      <c r="AU53">
        <v>5600.4239783354797</v>
      </c>
      <c r="AV53">
        <v>5945.87612012915</v>
      </c>
      <c r="AW53">
        <v>6459.5908028148297</v>
      </c>
      <c r="AX53">
        <v>7255.0115612693698</v>
      </c>
      <c r="AY53">
        <v>8201.2331395805304</v>
      </c>
      <c r="AZ53">
        <v>9054.8654906875909</v>
      </c>
      <c r="BA53">
        <v>10225.3866142223</v>
      </c>
      <c r="BB53">
        <v>8578.7055478084203</v>
      </c>
      <c r="BC53">
        <v>9253.2133326273506</v>
      </c>
      <c r="BD53">
        <v>9920.8920986356006</v>
      </c>
      <c r="BE53">
        <v>10187.2716141439</v>
      </c>
      <c r="BF53">
        <v>10306.634531674101</v>
      </c>
      <c r="BG53">
        <v>10376.283588732</v>
      </c>
      <c r="BH53">
        <v>10083.9648675967</v>
      </c>
      <c r="BI53">
        <v>9518.1838733579007</v>
      </c>
      <c r="BJ53">
        <v>9767.9700585001101</v>
      </c>
      <c r="BK53">
        <v>10187.212309156899</v>
      </c>
      <c r="BL53">
        <v>10500.971901852699</v>
      </c>
    </row>
    <row r="54" spans="1:64" x14ac:dyDescent="0.35">
      <c r="A54" t="s">
        <v>105</v>
      </c>
      <c r="B54" t="s">
        <v>106</v>
      </c>
      <c r="C54" t="s">
        <v>9</v>
      </c>
      <c r="D54" t="s">
        <v>10</v>
      </c>
      <c r="O54">
        <v>653.42650324400199</v>
      </c>
      <c r="P54">
        <v>779.72414105731798</v>
      </c>
      <c r="Q54">
        <v>901.36730417731997</v>
      </c>
      <c r="R54">
        <v>1088.1275654410899</v>
      </c>
      <c r="S54">
        <v>1223.69108680216</v>
      </c>
      <c r="T54">
        <v>1379.08169487543</v>
      </c>
      <c r="U54">
        <v>1443.30213122851</v>
      </c>
      <c r="V54">
        <v>1472.7295819094099</v>
      </c>
      <c r="W54">
        <v>1835.1115363808799</v>
      </c>
      <c r="X54">
        <v>2000.2799846174</v>
      </c>
      <c r="Y54">
        <v>2021.72422476312</v>
      </c>
      <c r="Z54">
        <v>2035.60764206827</v>
      </c>
      <c r="AA54">
        <v>2107.9317928486698</v>
      </c>
      <c r="AB54">
        <v>2224.65326296279</v>
      </c>
      <c r="AC54">
        <v>2396.3541396258402</v>
      </c>
      <c r="AD54">
        <v>2269.8249939123002</v>
      </c>
      <c r="AE54">
        <v>2378.9095545850601</v>
      </c>
      <c r="AF54">
        <v>2451.1334759145302</v>
      </c>
      <c r="AG54">
        <v>2640.9204541640302</v>
      </c>
      <c r="AH54">
        <v>2572.6904704142098</v>
      </c>
      <c r="AI54">
        <v>2703.1680390991301</v>
      </c>
      <c r="AJ54">
        <v>2278.20867952349</v>
      </c>
      <c r="AK54">
        <v>2057.1034038958601</v>
      </c>
      <c r="AL54">
        <v>2073.0948649398601</v>
      </c>
      <c r="AM54">
        <v>2624.7567926848601</v>
      </c>
      <c r="AN54">
        <v>2794.7372683162698</v>
      </c>
      <c r="AO54">
        <v>2286.9273818701099</v>
      </c>
      <c r="AP54">
        <v>2308.1461950118501</v>
      </c>
      <c r="AQ54">
        <v>2331.4656482851401</v>
      </c>
      <c r="AR54">
        <v>2558.9047937376599</v>
      </c>
      <c r="AS54">
        <v>2747.0985751943799</v>
      </c>
      <c r="AT54">
        <v>2837.7380176229199</v>
      </c>
      <c r="AU54">
        <v>2999.24524433842</v>
      </c>
      <c r="AV54">
        <v>3197.1337540763202</v>
      </c>
      <c r="AW54">
        <v>3395.71205023126</v>
      </c>
      <c r="AX54">
        <v>3786.6647954079599</v>
      </c>
      <c r="AY54">
        <v>4683.5661553675</v>
      </c>
      <c r="AZ54">
        <v>5208.7160729392099</v>
      </c>
      <c r="BA54">
        <v>5411.2714182496302</v>
      </c>
      <c r="BB54">
        <v>5529.6703602097496</v>
      </c>
      <c r="BC54">
        <v>5730.3547745948799</v>
      </c>
      <c r="BD54">
        <v>6139.7193296590503</v>
      </c>
      <c r="BE54">
        <v>6497.3211131356102</v>
      </c>
      <c r="BF54">
        <v>6837.7128919267698</v>
      </c>
      <c r="BG54">
        <v>7133.3420949434203</v>
      </c>
      <c r="BH54">
        <v>7694.0119195240904</v>
      </c>
      <c r="BI54">
        <v>8060.7958864797902</v>
      </c>
      <c r="BJ54">
        <v>8541.2106734663994</v>
      </c>
      <c r="BK54">
        <v>8821.8188912500409</v>
      </c>
    </row>
    <row r="55" spans="1:64" x14ac:dyDescent="0.35">
      <c r="A55" t="s">
        <v>107</v>
      </c>
      <c r="B55" t="s">
        <v>108</v>
      </c>
      <c r="C55" t="s">
        <v>9</v>
      </c>
      <c r="D55" t="s">
        <v>10</v>
      </c>
      <c r="BD55">
        <v>20146.3864122001</v>
      </c>
      <c r="BE55">
        <v>20587.397358013</v>
      </c>
      <c r="BF55">
        <v>20462.717953981301</v>
      </c>
      <c r="BG55">
        <v>20258.009694883302</v>
      </c>
      <c r="BH55">
        <v>19951.327903044101</v>
      </c>
      <c r="BI55">
        <v>19555.365849289101</v>
      </c>
      <c r="BJ55">
        <v>19457.531523220499</v>
      </c>
      <c r="BK55">
        <v>19573.892645135998</v>
      </c>
      <c r="BL55">
        <v>19689.13982339</v>
      </c>
    </row>
    <row r="56" spans="1:64" x14ac:dyDescent="0.35">
      <c r="A56" t="s">
        <v>109</v>
      </c>
      <c r="B56" t="s">
        <v>110</v>
      </c>
      <c r="C56" t="s">
        <v>9</v>
      </c>
      <c r="D56" t="s">
        <v>10</v>
      </c>
      <c r="AY56">
        <v>82783.592797169506</v>
      </c>
      <c r="AZ56">
        <v>85433.030279886603</v>
      </c>
      <c r="BA56">
        <v>85186.753661103299</v>
      </c>
      <c r="BB56">
        <v>77399.023280513007</v>
      </c>
      <c r="BC56">
        <v>73351.757764780006</v>
      </c>
      <c r="BD56">
        <v>72328.412606594895</v>
      </c>
      <c r="BE56">
        <v>72783.319785420303</v>
      </c>
      <c r="BF56">
        <v>73515.896285179202</v>
      </c>
      <c r="BG56">
        <v>74990.432744286794</v>
      </c>
      <c r="BH56">
        <v>76280.486619280899</v>
      </c>
      <c r="BI56">
        <v>78465.3573282461</v>
      </c>
      <c r="BJ56">
        <v>81302.122965072995</v>
      </c>
      <c r="BK56">
        <v>85975.024739524204</v>
      </c>
    </row>
    <row r="57" spans="1:64" x14ac:dyDescent="0.35">
      <c r="A57" t="s">
        <v>111</v>
      </c>
      <c r="B57" t="s">
        <v>112</v>
      </c>
      <c r="C57" t="s">
        <v>9</v>
      </c>
      <c r="D57" t="s">
        <v>10</v>
      </c>
      <c r="T57">
        <v>976.33424476933999</v>
      </c>
      <c r="U57">
        <v>1157.41164807939</v>
      </c>
      <c r="V57">
        <v>1476.2715427396699</v>
      </c>
      <c r="W57">
        <v>1929.4036069205199</v>
      </c>
      <c r="X57">
        <v>2559.2596754658698</v>
      </c>
      <c r="Y57">
        <v>4232.0229387065901</v>
      </c>
      <c r="Z57">
        <v>4033.2404777290199</v>
      </c>
      <c r="AA57">
        <v>4122.7844989430096</v>
      </c>
      <c r="AB57">
        <v>4091.0484976266598</v>
      </c>
      <c r="AC57">
        <v>4258.7435894791397</v>
      </c>
      <c r="AD57">
        <v>4488.2870025945303</v>
      </c>
      <c r="AE57">
        <v>5642.63147635102</v>
      </c>
      <c r="AF57">
        <v>6690.57797489323</v>
      </c>
      <c r="AG57">
        <v>7645.6297671171096</v>
      </c>
      <c r="AH57">
        <v>8038.9142422416699</v>
      </c>
      <c r="AI57">
        <v>9641.5752730129298</v>
      </c>
      <c r="AJ57">
        <v>9696.0995933236209</v>
      </c>
      <c r="AK57">
        <v>11310.0719239521</v>
      </c>
      <c r="AL57">
        <v>10526.141769674699</v>
      </c>
      <c r="AM57">
        <v>11617.6927784249</v>
      </c>
      <c r="AN57">
        <v>15261.410562372699</v>
      </c>
      <c r="AO57">
        <v>15139.22613332</v>
      </c>
      <c r="AP57">
        <v>14234.2443841858</v>
      </c>
      <c r="AQ57">
        <v>15092.826254543301</v>
      </c>
      <c r="AR57">
        <v>15287.919127343999</v>
      </c>
      <c r="AS57">
        <v>14388.348060991701</v>
      </c>
      <c r="AT57">
        <v>14821.4468167502</v>
      </c>
      <c r="AU57">
        <v>16093.214611298001</v>
      </c>
      <c r="AV57">
        <v>20252.2389846021</v>
      </c>
      <c r="AW57">
        <v>23792.621363224302</v>
      </c>
      <c r="AX57">
        <v>24959.2591697881</v>
      </c>
      <c r="AY57">
        <v>26729.323404580198</v>
      </c>
      <c r="AZ57">
        <v>31244.926223972201</v>
      </c>
      <c r="BA57">
        <v>35397.363683790099</v>
      </c>
      <c r="BB57">
        <v>32109.242514857899</v>
      </c>
      <c r="BC57">
        <v>31023.638330979102</v>
      </c>
      <c r="BD57">
        <v>32396.385743712101</v>
      </c>
      <c r="BE57">
        <v>28912.156939040298</v>
      </c>
      <c r="BF57">
        <v>27729.192699073501</v>
      </c>
      <c r="BG57">
        <v>27129.626121129801</v>
      </c>
      <c r="BH57">
        <v>23333.714911212901</v>
      </c>
      <c r="BI57">
        <v>24532.5190588269</v>
      </c>
      <c r="BJ57">
        <v>26338.694344313601</v>
      </c>
      <c r="BK57">
        <v>28689.706722579202</v>
      </c>
      <c r="BL57">
        <v>27858.370995832702</v>
      </c>
    </row>
    <row r="58" spans="1:64" x14ac:dyDescent="0.35">
      <c r="A58" t="s">
        <v>113</v>
      </c>
      <c r="B58" t="s">
        <v>114</v>
      </c>
      <c r="C58" t="s">
        <v>9</v>
      </c>
      <c r="D58" t="s">
        <v>10</v>
      </c>
      <c r="AI58">
        <v>3941.5030940694101</v>
      </c>
      <c r="AJ58">
        <v>2896.6091306550402</v>
      </c>
      <c r="AK58">
        <v>3372.86542951101</v>
      </c>
      <c r="AL58">
        <v>3956.1783495612999</v>
      </c>
      <c r="AM58">
        <v>4630.5512167435299</v>
      </c>
      <c r="AN58">
        <v>5824.12129119574</v>
      </c>
      <c r="AO58">
        <v>6532.8370547019804</v>
      </c>
      <c r="AP58">
        <v>6034.4884373193499</v>
      </c>
      <c r="AQ58">
        <v>6489.7036188032998</v>
      </c>
      <c r="AR58">
        <v>6337.4191203712599</v>
      </c>
      <c r="AS58">
        <v>6029.03819275358</v>
      </c>
      <c r="AT58">
        <v>6637.04165713981</v>
      </c>
      <c r="AU58">
        <v>8060.8687029242401</v>
      </c>
      <c r="AV58">
        <v>9818.5684930748794</v>
      </c>
      <c r="AW58">
        <v>11749.852664357701</v>
      </c>
      <c r="AX58">
        <v>13430.669895561299</v>
      </c>
      <c r="AY58">
        <v>15261.7975911138</v>
      </c>
      <c r="AZ58">
        <v>18466.547929921599</v>
      </c>
      <c r="BA58">
        <v>22804.577677450699</v>
      </c>
      <c r="BB58">
        <v>19861.6974295256</v>
      </c>
      <c r="BC58">
        <v>19960.0684872157</v>
      </c>
      <c r="BD58">
        <v>21871.266075412801</v>
      </c>
      <c r="BE58">
        <v>19870.801212340299</v>
      </c>
      <c r="BF58">
        <v>20133.169143135299</v>
      </c>
      <c r="BG58">
        <v>19890.919905664799</v>
      </c>
      <c r="BH58">
        <v>17829.698322366799</v>
      </c>
      <c r="BI58">
        <v>18575.232027191501</v>
      </c>
      <c r="BJ58">
        <v>20636.199952434999</v>
      </c>
      <c r="BK58">
        <v>23415.843627304101</v>
      </c>
      <c r="BL58">
        <v>23494.5962002944</v>
      </c>
    </row>
    <row r="59" spans="1:64" x14ac:dyDescent="0.35">
      <c r="A59" t="s">
        <v>115</v>
      </c>
      <c r="B59" t="s">
        <v>116</v>
      </c>
      <c r="C59" t="s">
        <v>9</v>
      </c>
      <c r="D59" t="s">
        <v>10</v>
      </c>
      <c r="O59">
        <v>2761.1668328933902</v>
      </c>
      <c r="P59">
        <v>3192.13361563743</v>
      </c>
      <c r="Q59">
        <v>3809.9814448945599</v>
      </c>
      <c r="R59">
        <v>5046.7551030581499</v>
      </c>
      <c r="S59">
        <v>5639.0776212967903</v>
      </c>
      <c r="T59">
        <v>6236.3588812986</v>
      </c>
      <c r="U59">
        <v>6634.8568990930899</v>
      </c>
      <c r="V59">
        <v>7682.9537749288202</v>
      </c>
      <c r="W59">
        <v>9482.0428496471595</v>
      </c>
      <c r="X59">
        <v>11281.0233245081</v>
      </c>
      <c r="Y59">
        <v>12138.3081034267</v>
      </c>
      <c r="Z59">
        <v>10209.073115384601</v>
      </c>
      <c r="AA59">
        <v>9913.7376415939507</v>
      </c>
      <c r="AB59">
        <v>9864.3449403865998</v>
      </c>
      <c r="AC59">
        <v>9313.1694124311798</v>
      </c>
      <c r="AD59">
        <v>9429.5692168821406</v>
      </c>
      <c r="AE59">
        <v>13461.8310034147</v>
      </c>
      <c r="AF59">
        <v>16677.510788160002</v>
      </c>
      <c r="AG59">
        <v>17931.2823228876</v>
      </c>
      <c r="AH59">
        <v>17764.376445833001</v>
      </c>
      <c r="AI59">
        <v>22303.9613266628</v>
      </c>
      <c r="AJ59">
        <v>23357.757725072999</v>
      </c>
      <c r="AK59">
        <v>26438.230388841701</v>
      </c>
      <c r="AL59">
        <v>25522.629573361799</v>
      </c>
      <c r="AM59">
        <v>27076.606750139999</v>
      </c>
      <c r="AN59">
        <v>31658.349378913499</v>
      </c>
      <c r="AO59">
        <v>30485.866548227899</v>
      </c>
      <c r="AP59">
        <v>26964.049467267301</v>
      </c>
      <c r="AQ59">
        <v>27289.059360319101</v>
      </c>
      <c r="AR59">
        <v>26725.915218257302</v>
      </c>
      <c r="AS59">
        <v>23635.929220397698</v>
      </c>
      <c r="AT59">
        <v>23607.882855392199</v>
      </c>
      <c r="AU59">
        <v>25077.7290759602</v>
      </c>
      <c r="AV59">
        <v>30243.576529697901</v>
      </c>
      <c r="AW59">
        <v>34044.053634124801</v>
      </c>
      <c r="AX59">
        <v>34507.368814233203</v>
      </c>
      <c r="AY59">
        <v>36323.447742182201</v>
      </c>
      <c r="AZ59">
        <v>41587.212898426398</v>
      </c>
      <c r="BA59">
        <v>45427.151677488997</v>
      </c>
      <c r="BB59">
        <v>41485.9016495139</v>
      </c>
      <c r="BC59">
        <v>41531.934197868897</v>
      </c>
      <c r="BD59">
        <v>46644.776027968001</v>
      </c>
      <c r="BE59">
        <v>43858.363055107598</v>
      </c>
      <c r="BF59">
        <v>46285.764068840697</v>
      </c>
      <c r="BG59">
        <v>47959.993273759901</v>
      </c>
      <c r="BH59">
        <v>41086.729673725298</v>
      </c>
      <c r="BI59">
        <v>42107.517270307399</v>
      </c>
      <c r="BJ59">
        <v>44552.819371907797</v>
      </c>
      <c r="BK59">
        <v>47810.507670634797</v>
      </c>
      <c r="BL59">
        <v>46445.249101250804</v>
      </c>
    </row>
    <row r="60" spans="1:64" x14ac:dyDescent="0.35">
      <c r="A60" t="s">
        <v>117</v>
      </c>
      <c r="B60" t="s">
        <v>118</v>
      </c>
      <c r="C60" t="s">
        <v>9</v>
      </c>
      <c r="D60" t="s">
        <v>10</v>
      </c>
      <c r="AD60">
        <v>801.17272726160797</v>
      </c>
      <c r="AF60">
        <v>761.47031241493505</v>
      </c>
      <c r="AG60">
        <v>748.19524919853404</v>
      </c>
      <c r="AH60">
        <v>725.74253206946798</v>
      </c>
      <c r="AI60">
        <v>766.14095454740004</v>
      </c>
      <c r="AJ60">
        <v>762.01132173306303</v>
      </c>
      <c r="AK60">
        <v>777.262329602146</v>
      </c>
      <c r="AL60">
        <v>753.52018889378303</v>
      </c>
      <c r="AM60">
        <v>790.032265170134</v>
      </c>
      <c r="AN60">
        <v>789.55176905320798</v>
      </c>
      <c r="AO60">
        <v>767.50031497414795</v>
      </c>
      <c r="AP60">
        <v>760.63502117871099</v>
      </c>
      <c r="AQ60">
        <v>755.76169358327797</v>
      </c>
      <c r="AR60">
        <v>765.85613500096201</v>
      </c>
      <c r="AS60">
        <v>768.17607674711996</v>
      </c>
      <c r="AT60">
        <v>780.90822264232202</v>
      </c>
      <c r="AU60">
        <v>791.38947816751204</v>
      </c>
      <c r="AV60">
        <v>818.86662978308004</v>
      </c>
      <c r="AW60">
        <v>863.23161234145698</v>
      </c>
      <c r="AX60">
        <v>904.72974887656596</v>
      </c>
      <c r="AY60">
        <v>967.668622919565</v>
      </c>
      <c r="AZ60">
        <v>1052.7256519738401</v>
      </c>
      <c r="BA60">
        <v>1223.8568609209799</v>
      </c>
      <c r="BB60">
        <v>1267.31280083416</v>
      </c>
      <c r="BC60">
        <v>1343.2687299443701</v>
      </c>
      <c r="BD60">
        <v>1451.54297984389</v>
      </c>
      <c r="BE60">
        <v>1559.2406506822599</v>
      </c>
      <c r="BF60">
        <v>2312.7288033035302</v>
      </c>
      <c r="BG60">
        <v>2464.3278411936099</v>
      </c>
      <c r="BH60">
        <v>2658.9787526018099</v>
      </c>
      <c r="BI60">
        <v>2802.1970511570698</v>
      </c>
      <c r="BJ60">
        <v>2914.38385631251</v>
      </c>
      <c r="BK60">
        <v>3141.8892187389301</v>
      </c>
      <c r="BL60">
        <v>3414.9248696877899</v>
      </c>
    </row>
    <row r="61" spans="1:64" x14ac:dyDescent="0.35">
      <c r="A61" t="s">
        <v>119</v>
      </c>
      <c r="B61" t="s">
        <v>120</v>
      </c>
      <c r="C61" t="s">
        <v>9</v>
      </c>
      <c r="D61" t="s">
        <v>10</v>
      </c>
      <c r="V61">
        <v>624.63163681110302</v>
      </c>
      <c r="W61">
        <v>769.07834197883199</v>
      </c>
      <c r="X61">
        <v>734.01052483341903</v>
      </c>
      <c r="Y61">
        <v>966.68153773977394</v>
      </c>
      <c r="Z61">
        <v>1090.2732888646899</v>
      </c>
      <c r="AA61">
        <v>1193.65327609118</v>
      </c>
      <c r="AB61">
        <v>1324.66725939451</v>
      </c>
      <c r="AC61">
        <v>1478.0716678276599</v>
      </c>
      <c r="AD61">
        <v>1632.3811554891699</v>
      </c>
      <c r="AE61">
        <v>1863.45468295146</v>
      </c>
      <c r="AF61">
        <v>2113.9271518672099</v>
      </c>
      <c r="AG61">
        <v>2402.90675309058</v>
      </c>
      <c r="AH61">
        <v>2617.7798306486302</v>
      </c>
      <c r="AI61">
        <v>2860.4315596643</v>
      </c>
      <c r="AJ61">
        <v>3122.7899824114302</v>
      </c>
      <c r="AK61">
        <v>3317.9045596969199</v>
      </c>
      <c r="AL61">
        <v>3466.3860822604902</v>
      </c>
      <c r="AM61">
        <v>3721.3471653317902</v>
      </c>
      <c r="AN61">
        <v>3861.1796133245398</v>
      </c>
      <c r="AO61">
        <v>4120.4184053231102</v>
      </c>
      <c r="AP61">
        <v>4291.69230704663</v>
      </c>
      <c r="AQ61">
        <v>4593.7144952889103</v>
      </c>
      <c r="AR61">
        <v>4750.6121572277498</v>
      </c>
      <c r="AS61">
        <v>4787.7801706947403</v>
      </c>
      <c r="AT61">
        <v>4883.7236627966004</v>
      </c>
      <c r="AU61">
        <v>4771.0409265172502</v>
      </c>
      <c r="AV61">
        <v>4897.4417498811199</v>
      </c>
      <c r="AW61">
        <v>5217.2304156050004</v>
      </c>
      <c r="AX61">
        <v>5160.2243136193201</v>
      </c>
      <c r="AY61">
        <v>5518.3991084044801</v>
      </c>
      <c r="AZ61">
        <v>5952.0566685761996</v>
      </c>
      <c r="BA61">
        <v>6469.1457379980102</v>
      </c>
      <c r="BB61">
        <v>6902.8571697411899</v>
      </c>
      <c r="BC61">
        <v>6967.2666543345704</v>
      </c>
      <c r="BD61">
        <v>7065.0618467754202</v>
      </c>
      <c r="BE61">
        <v>6848.3942266793001</v>
      </c>
      <c r="BF61">
        <v>7016.6764714472301</v>
      </c>
      <c r="BG61">
        <v>7318.1037828994504</v>
      </c>
      <c r="BH61">
        <v>7596.4350622625798</v>
      </c>
      <c r="BI61">
        <v>8080.9686234118599</v>
      </c>
      <c r="BJ61">
        <v>7274.7213333291902</v>
      </c>
      <c r="BK61">
        <v>7693.8788701441399</v>
      </c>
      <c r="BL61">
        <v>8110.5685119165501</v>
      </c>
    </row>
    <row r="62" spans="1:64" x14ac:dyDescent="0.35">
      <c r="A62" t="s">
        <v>121</v>
      </c>
      <c r="B62" t="s">
        <v>122</v>
      </c>
      <c r="C62" t="s">
        <v>9</v>
      </c>
      <c r="D62" t="s">
        <v>10</v>
      </c>
      <c r="K62">
        <v>2487.1361809088398</v>
      </c>
      <c r="L62">
        <v>2700.74628964677</v>
      </c>
      <c r="M62">
        <v>2776.13539044344</v>
      </c>
      <c r="N62">
        <v>3151.1331613469501</v>
      </c>
      <c r="O62">
        <v>3464.4551557319601</v>
      </c>
      <c r="P62">
        <v>3845.5060887917498</v>
      </c>
      <c r="Q62">
        <v>4654.2989360392203</v>
      </c>
      <c r="R62">
        <v>6119.3702221866797</v>
      </c>
      <c r="S62">
        <v>6770.7500268289295</v>
      </c>
      <c r="T62">
        <v>7999.1126667648396</v>
      </c>
      <c r="U62">
        <v>8787.5897219329709</v>
      </c>
      <c r="V62">
        <v>9783.8520215132194</v>
      </c>
      <c r="W62">
        <v>11826.018613050301</v>
      </c>
      <c r="X62">
        <v>13751.998948016</v>
      </c>
      <c r="Y62">
        <v>13883.887143273199</v>
      </c>
      <c r="Z62">
        <v>12081.8010496077</v>
      </c>
      <c r="AA62">
        <v>11804.4328880134</v>
      </c>
      <c r="AB62">
        <v>11857.892135723099</v>
      </c>
      <c r="AC62">
        <v>11562.919077848701</v>
      </c>
      <c r="AD62">
        <v>12253.100214178499</v>
      </c>
      <c r="AE62">
        <v>17201.088812967399</v>
      </c>
      <c r="AF62">
        <v>21340.727862552401</v>
      </c>
      <c r="AG62">
        <v>22527.046726563101</v>
      </c>
      <c r="AH62">
        <v>21901.054745943999</v>
      </c>
      <c r="AI62">
        <v>26891.4464489571</v>
      </c>
      <c r="AJ62">
        <v>27011.3774590051</v>
      </c>
      <c r="AK62">
        <v>29569.6603567112</v>
      </c>
      <c r="AL62">
        <v>27597.9752286357</v>
      </c>
      <c r="AM62">
        <v>29995.579623547899</v>
      </c>
      <c r="AN62">
        <v>35351.365460681896</v>
      </c>
      <c r="AO62">
        <v>35650.714086099397</v>
      </c>
      <c r="AP62">
        <v>32835.939939883297</v>
      </c>
      <c r="AQ62">
        <v>33368.142415091999</v>
      </c>
      <c r="AR62">
        <v>33440.794805420403</v>
      </c>
      <c r="AS62">
        <v>30743.547681635398</v>
      </c>
      <c r="AT62">
        <v>30751.654348267999</v>
      </c>
      <c r="AU62">
        <v>33228.693544881899</v>
      </c>
      <c r="AV62">
        <v>40458.777398660903</v>
      </c>
      <c r="AW62">
        <v>46511.598332430498</v>
      </c>
      <c r="AX62">
        <v>48799.825601127501</v>
      </c>
      <c r="AY62">
        <v>52026.999514272298</v>
      </c>
      <c r="AZ62">
        <v>58487.054967769604</v>
      </c>
      <c r="BA62">
        <v>64322.063502084202</v>
      </c>
      <c r="BB62">
        <v>58163.276876281503</v>
      </c>
      <c r="BC62">
        <v>58041.398436338503</v>
      </c>
      <c r="BD62">
        <v>61753.647131976999</v>
      </c>
      <c r="BE62">
        <v>58507.508051785197</v>
      </c>
      <c r="BF62">
        <v>61191.1937042028</v>
      </c>
      <c r="BG62">
        <v>62548.984733290803</v>
      </c>
      <c r="BH62">
        <v>53254.856370091598</v>
      </c>
      <c r="BI62">
        <v>54663.998371919501</v>
      </c>
      <c r="BJ62">
        <v>57610.0981801136</v>
      </c>
      <c r="BK62">
        <v>61598.536704393598</v>
      </c>
      <c r="BL62">
        <v>60170.342636506903</v>
      </c>
    </row>
    <row r="63" spans="1:64" x14ac:dyDescent="0.35">
      <c r="A63" t="s">
        <v>123</v>
      </c>
      <c r="B63" t="s">
        <v>124</v>
      </c>
      <c r="C63" t="s">
        <v>9</v>
      </c>
      <c r="D63" t="s">
        <v>10</v>
      </c>
      <c r="E63">
        <v>204.11474750958001</v>
      </c>
      <c r="F63">
        <v>192.02772526040101</v>
      </c>
      <c r="G63">
        <v>234.05162938672899</v>
      </c>
      <c r="H63">
        <v>258.59585295547799</v>
      </c>
      <c r="I63">
        <v>272.97414623707698</v>
      </c>
      <c r="J63">
        <v>229.02367729865</v>
      </c>
      <c r="K63">
        <v>245.987545364814</v>
      </c>
      <c r="L63">
        <v>250.9766941897</v>
      </c>
      <c r="M63">
        <v>254.05185756145099</v>
      </c>
      <c r="N63">
        <v>281.377797656778</v>
      </c>
      <c r="O63">
        <v>330.13165263616401</v>
      </c>
      <c r="P63">
        <v>360.15222996146701</v>
      </c>
      <c r="Q63">
        <v>417.91970028550298</v>
      </c>
      <c r="R63">
        <v>480.05296797333398</v>
      </c>
      <c r="S63">
        <v>583.48418856967703</v>
      </c>
      <c r="T63">
        <v>699.60232374023701</v>
      </c>
      <c r="U63">
        <v>748.99019479620995</v>
      </c>
      <c r="V63">
        <v>848.28478964401302</v>
      </c>
      <c r="W63">
        <v>854.64808767435898</v>
      </c>
      <c r="X63">
        <v>969.498732059698</v>
      </c>
      <c r="Y63">
        <v>1164.95262604095</v>
      </c>
      <c r="Z63">
        <v>1273.82343630942</v>
      </c>
      <c r="AA63">
        <v>1362.5104445290399</v>
      </c>
      <c r="AB63">
        <v>1487.27486873879</v>
      </c>
      <c r="AC63">
        <v>1831.08530261077</v>
      </c>
      <c r="AD63">
        <v>780.38586578615696</v>
      </c>
      <c r="AE63">
        <v>928.03295214205002</v>
      </c>
      <c r="AF63">
        <v>865.83136852313498</v>
      </c>
      <c r="AG63">
        <v>783.03505900689697</v>
      </c>
      <c r="AH63">
        <v>955.51587278003103</v>
      </c>
      <c r="AI63">
        <v>991.61442412490499</v>
      </c>
      <c r="AJ63">
        <v>1338.89604486639</v>
      </c>
      <c r="AK63">
        <v>1532.9032243567699</v>
      </c>
      <c r="AL63">
        <v>1733.40045479787</v>
      </c>
      <c r="AM63">
        <v>1908.4847547301699</v>
      </c>
      <c r="AN63">
        <v>2122.7976652224402</v>
      </c>
      <c r="AO63">
        <v>2293.7552463453699</v>
      </c>
      <c r="AP63">
        <v>2476.1134406430201</v>
      </c>
      <c r="AQ63">
        <v>2638.34947928777</v>
      </c>
      <c r="AR63">
        <v>2653.3440115164899</v>
      </c>
      <c r="AS63">
        <v>2869.1058607235</v>
      </c>
      <c r="AT63">
        <v>2977.4338177907798</v>
      </c>
      <c r="AU63">
        <v>3110.3250903656199</v>
      </c>
      <c r="AV63">
        <v>2418.3504216894498</v>
      </c>
      <c r="AW63">
        <v>2487.3290611806601</v>
      </c>
      <c r="AX63">
        <v>3932.7865678674898</v>
      </c>
      <c r="AY63">
        <v>4109.03136285855</v>
      </c>
      <c r="AZ63">
        <v>4707.7925317757199</v>
      </c>
      <c r="BA63">
        <v>5087.9853645516896</v>
      </c>
      <c r="BB63">
        <v>5039.4025958215298</v>
      </c>
      <c r="BC63">
        <v>5555.3897219561104</v>
      </c>
      <c r="BD63">
        <v>5913.4320721130898</v>
      </c>
      <c r="BE63">
        <v>6110.3696523619601</v>
      </c>
      <c r="BF63">
        <v>6238.1336082527696</v>
      </c>
      <c r="BG63">
        <v>6608.8281018076896</v>
      </c>
      <c r="BH63">
        <v>6921.51722848184</v>
      </c>
      <c r="BI63">
        <v>7280.8801092333597</v>
      </c>
      <c r="BJ63">
        <v>7609.3387995222702</v>
      </c>
      <c r="BK63">
        <v>8050.63044036673</v>
      </c>
      <c r="BL63">
        <v>8282.1163593532401</v>
      </c>
    </row>
    <row r="64" spans="1:64" x14ac:dyDescent="0.35">
      <c r="A64" t="s">
        <v>125</v>
      </c>
      <c r="B64" t="s">
        <v>126</v>
      </c>
      <c r="C64" t="s">
        <v>9</v>
      </c>
      <c r="D64" t="s">
        <v>10</v>
      </c>
      <c r="G64">
        <v>172.245997766356</v>
      </c>
      <c r="H64">
        <v>226.899988804342</v>
      </c>
      <c r="I64">
        <v>238.04853202090499</v>
      </c>
      <c r="J64">
        <v>249.88348605881501</v>
      </c>
      <c r="K64">
        <v>235.598111822427</v>
      </c>
      <c r="L64">
        <v>253.923650753479</v>
      </c>
      <c r="M64">
        <v>281.92574502438902</v>
      </c>
      <c r="N64">
        <v>302.75230673410402</v>
      </c>
      <c r="O64">
        <v>336.22485558454702</v>
      </c>
      <c r="P64">
        <v>341.38898734049798</v>
      </c>
      <c r="Q64">
        <v>442.35187819350398</v>
      </c>
      <c r="R64">
        <v>554.75512492920905</v>
      </c>
      <c r="S64">
        <v>817.98830847818101</v>
      </c>
      <c r="T64">
        <v>936.790025769149</v>
      </c>
      <c r="U64">
        <v>1037.60703844052</v>
      </c>
      <c r="V64">
        <v>1192.74388765763</v>
      </c>
      <c r="W64">
        <v>1456.4193959721499</v>
      </c>
      <c r="X64">
        <v>1782.6979813791099</v>
      </c>
      <c r="Y64">
        <v>2202.9973647974598</v>
      </c>
      <c r="Z64">
        <v>2237.0863249035401</v>
      </c>
      <c r="AA64">
        <v>2210.3019276016798</v>
      </c>
      <c r="AB64">
        <v>2312.6556194825098</v>
      </c>
      <c r="AC64">
        <v>2467.3464219903099</v>
      </c>
      <c r="AD64">
        <v>2582.87958916856</v>
      </c>
      <c r="AE64">
        <v>2757.13052415538</v>
      </c>
      <c r="AF64">
        <v>2807.3302974422199</v>
      </c>
      <c r="AG64">
        <v>2417.3766834056</v>
      </c>
      <c r="AH64">
        <v>2215.8475579747801</v>
      </c>
      <c r="AI64">
        <v>2408.6888148224798</v>
      </c>
      <c r="AJ64">
        <v>1731.61127444317</v>
      </c>
      <c r="AK64">
        <v>1776.0366743807101</v>
      </c>
      <c r="AL64">
        <v>1807.3285484625801</v>
      </c>
      <c r="AM64">
        <v>1507.8653180362701</v>
      </c>
      <c r="AN64">
        <v>1452.26944487837</v>
      </c>
      <c r="AO64">
        <v>1603.93792062434</v>
      </c>
      <c r="AP64">
        <v>1619.80622391421</v>
      </c>
      <c r="AQ64">
        <v>1596.0037142984399</v>
      </c>
      <c r="AR64">
        <v>1588.34652183253</v>
      </c>
      <c r="AS64">
        <v>1765.0221981750301</v>
      </c>
      <c r="AT64">
        <v>1740.60701070604</v>
      </c>
      <c r="AU64">
        <v>1781.8255458410899</v>
      </c>
      <c r="AV64">
        <v>2103.38182192144</v>
      </c>
      <c r="AW64">
        <v>2609.9528233141</v>
      </c>
      <c r="AX64">
        <v>3113.0953308508401</v>
      </c>
      <c r="AY64">
        <v>3478.7109285912102</v>
      </c>
      <c r="AZ64">
        <v>3946.6644517916998</v>
      </c>
      <c r="BA64">
        <v>4923.8431850419101</v>
      </c>
      <c r="BB64">
        <v>3883.1324252977402</v>
      </c>
      <c r="BC64">
        <v>4479.3417195800503</v>
      </c>
      <c r="BD64">
        <v>5462.2608972318303</v>
      </c>
      <c r="BE64">
        <v>5591.2123532240403</v>
      </c>
      <c r="BF64">
        <v>5498.7840949782303</v>
      </c>
      <c r="BG64">
        <v>5494.3523360422996</v>
      </c>
      <c r="BH64">
        <v>4187.5097274720401</v>
      </c>
      <c r="BI64">
        <v>3945.48208133854</v>
      </c>
      <c r="BJ64">
        <v>4111.2941101326896</v>
      </c>
      <c r="BK64">
        <v>4153.7339780591501</v>
      </c>
      <c r="BL64">
        <v>3973.96407191565</v>
      </c>
    </row>
    <row r="65" spans="1:64" x14ac:dyDescent="0.35">
      <c r="A65" t="s">
        <v>127</v>
      </c>
      <c r="B65" t="s">
        <v>128</v>
      </c>
      <c r="C65" t="s">
        <v>9</v>
      </c>
      <c r="D65" t="s">
        <v>10</v>
      </c>
      <c r="E65">
        <v>89.677808113777601</v>
      </c>
      <c r="F65">
        <v>78.756440294286804</v>
      </c>
      <c r="G65">
        <v>71.218864699772695</v>
      </c>
      <c r="H65">
        <v>75.193804320451093</v>
      </c>
      <c r="I65">
        <v>85.087280159370906</v>
      </c>
      <c r="J65">
        <v>96.8712331678216</v>
      </c>
      <c r="K65">
        <v>103.148553744533</v>
      </c>
      <c r="L65">
        <v>97.373051749082094</v>
      </c>
      <c r="M65">
        <v>95.725855784999894</v>
      </c>
      <c r="N65">
        <v>104.602122790724</v>
      </c>
      <c r="O65">
        <v>113.461236959633</v>
      </c>
      <c r="P65">
        <v>118.74869519352301</v>
      </c>
      <c r="Q65">
        <v>131.39572396649299</v>
      </c>
      <c r="R65">
        <v>161.583270381088</v>
      </c>
      <c r="S65">
        <v>178.36980701889701</v>
      </c>
      <c r="T65">
        <v>196.67884992435</v>
      </c>
      <c r="U65">
        <v>196.15910570646901</v>
      </c>
      <c r="V65">
        <v>223.077919611841</v>
      </c>
      <c r="W65">
        <v>212.59311049914001</v>
      </c>
      <c r="X65">
        <v>242.411258006558</v>
      </c>
      <c r="Y65">
        <v>275.49073514868002</v>
      </c>
      <c r="Z65">
        <v>289.44470367881303</v>
      </c>
      <c r="AA65">
        <v>298.65748229765001</v>
      </c>
      <c r="AB65">
        <v>308.16424356032098</v>
      </c>
      <c r="AC65">
        <v>329.24484030754201</v>
      </c>
      <c r="AD65">
        <v>355.09595260492603</v>
      </c>
      <c r="AE65">
        <v>348.200838645749</v>
      </c>
      <c r="AF65">
        <v>337.93045739725699</v>
      </c>
      <c r="AG65">
        <v>368.32158045524301</v>
      </c>
      <c r="AH65">
        <v>391.48299070711403</v>
      </c>
      <c r="AI65">
        <v>412.960840307696</v>
      </c>
      <c r="AJ65">
        <v>441.45496368799002</v>
      </c>
      <c r="AK65">
        <v>487.83812840162199</v>
      </c>
      <c r="AL65">
        <v>528.52043314557704</v>
      </c>
      <c r="AM65">
        <v>627.61187169013499</v>
      </c>
      <c r="AN65">
        <v>764.98297315277102</v>
      </c>
      <c r="AO65">
        <v>868.03147887261503</v>
      </c>
      <c r="AP65">
        <v>888.49286361008603</v>
      </c>
      <c r="AQ65">
        <v>805.16962584707198</v>
      </c>
      <c r="AR65">
        <v>876.42630334827197</v>
      </c>
      <c r="AS65">
        <v>956.67019504575205</v>
      </c>
      <c r="AT65">
        <v>1008.3812788256801</v>
      </c>
      <c r="AU65">
        <v>1106.2878666208501</v>
      </c>
      <c r="AV65">
        <v>1241.64300175938</v>
      </c>
      <c r="AW65">
        <v>1428.0704101773499</v>
      </c>
      <c r="AX65">
        <v>1640.9931546477701</v>
      </c>
      <c r="AY65">
        <v>1961.1749629815099</v>
      </c>
      <c r="AZ65">
        <v>2461.1477388068301</v>
      </c>
      <c r="BA65">
        <v>3091.1177709150202</v>
      </c>
      <c r="BB65">
        <v>3327.9198124654499</v>
      </c>
      <c r="BC65">
        <v>4005.5717006597902</v>
      </c>
      <c r="BD65">
        <v>4858.6367432314701</v>
      </c>
      <c r="BE65">
        <v>5378.9050500749399</v>
      </c>
      <c r="BF65">
        <v>5891.5352401746504</v>
      </c>
      <c r="BG65">
        <v>6306.4072904201003</v>
      </c>
      <c r="BH65">
        <v>6522.7491152927696</v>
      </c>
      <c r="BI65">
        <v>6612.3272370814902</v>
      </c>
      <c r="BJ65">
        <v>7173.5673152614299</v>
      </c>
      <c r="BK65">
        <v>7971.6733855911398</v>
      </c>
      <c r="BL65">
        <v>8192.1433361098898</v>
      </c>
    </row>
    <row r="66" spans="1:64" x14ac:dyDescent="0.35">
      <c r="A66" t="s">
        <v>129</v>
      </c>
      <c r="B66" t="s">
        <v>130</v>
      </c>
      <c r="C66" t="s">
        <v>9</v>
      </c>
      <c r="D66" t="s">
        <v>10</v>
      </c>
      <c r="E66">
        <v>154.80624204153401</v>
      </c>
      <c r="F66">
        <v>152.346846639397</v>
      </c>
      <c r="G66">
        <v>154.420908374573</v>
      </c>
      <c r="H66">
        <v>159.87660898574899</v>
      </c>
      <c r="I66">
        <v>179.16454410767199</v>
      </c>
      <c r="J66">
        <v>189.67223651330301</v>
      </c>
      <c r="K66">
        <v>182.544892508868</v>
      </c>
      <c r="L66">
        <v>187.19969183251399</v>
      </c>
      <c r="M66">
        <v>197.760218252985</v>
      </c>
      <c r="N66">
        <v>215.57600340979499</v>
      </c>
      <c r="O66">
        <v>223.76312901274301</v>
      </c>
      <c r="P66">
        <v>235.734020700184</v>
      </c>
      <c r="Q66">
        <v>252.890941640101</v>
      </c>
      <c r="R66">
        <v>315.505295491928</v>
      </c>
      <c r="S66">
        <v>431.63615858552299</v>
      </c>
      <c r="T66">
        <v>451.49780717426898</v>
      </c>
      <c r="U66">
        <v>480.62574579528501</v>
      </c>
      <c r="V66">
        <v>524.52654434414603</v>
      </c>
      <c r="W66">
        <v>567.21032815610204</v>
      </c>
      <c r="X66">
        <v>673.31676167594196</v>
      </c>
      <c r="Y66">
        <v>815.93314845666396</v>
      </c>
      <c r="Z66">
        <v>887.22222480535095</v>
      </c>
      <c r="AA66">
        <v>824.66540583031497</v>
      </c>
      <c r="AB66">
        <v>811.24436342013496</v>
      </c>
      <c r="AC66">
        <v>784.50968344491605</v>
      </c>
      <c r="AD66">
        <v>784.72436631006997</v>
      </c>
      <c r="AE66">
        <v>771.57259061921695</v>
      </c>
      <c r="AF66">
        <v>756.45383618638198</v>
      </c>
      <c r="AG66">
        <v>787.34836636064597</v>
      </c>
      <c r="AH66">
        <v>782.04280930176105</v>
      </c>
      <c r="AI66">
        <v>896.66255769333702</v>
      </c>
      <c r="AJ66">
        <v>929.50485206601297</v>
      </c>
      <c r="AK66">
        <v>998.78992075124404</v>
      </c>
      <c r="AL66">
        <v>1071.5758366872799</v>
      </c>
      <c r="AM66">
        <v>1101.3097718659999</v>
      </c>
      <c r="AN66">
        <v>1108.5173081683299</v>
      </c>
      <c r="AO66">
        <v>1183.84062964897</v>
      </c>
      <c r="AP66">
        <v>1241.85418168656</v>
      </c>
      <c r="AQ66">
        <v>1204.38995528549</v>
      </c>
      <c r="AR66">
        <v>1251.4328979168199</v>
      </c>
      <c r="AS66">
        <v>1338.8128699679901</v>
      </c>
      <c r="AT66">
        <v>1302.00700663354</v>
      </c>
      <c r="AU66">
        <v>1242.6112135138401</v>
      </c>
      <c r="AV66">
        <v>1359.3579523547401</v>
      </c>
      <c r="AW66">
        <v>1554.86495062832</v>
      </c>
      <c r="AX66">
        <v>1783.1947387355799</v>
      </c>
      <c r="AY66">
        <v>2006.4563459303699</v>
      </c>
      <c r="AZ66">
        <v>2342.0350087681099</v>
      </c>
      <c r="BA66">
        <v>2599.8288039724598</v>
      </c>
      <c r="BB66">
        <v>2464.5606686226001</v>
      </c>
      <c r="BC66">
        <v>2948.8720397855</v>
      </c>
      <c r="BD66">
        <v>3257.3448186236901</v>
      </c>
      <c r="BE66">
        <v>3366.871974399</v>
      </c>
      <c r="BF66">
        <v>3378.1515606883399</v>
      </c>
      <c r="BG66">
        <v>3448.5332840434198</v>
      </c>
      <c r="BH66">
        <v>3302.7291223491502</v>
      </c>
      <c r="BI66">
        <v>3334.1154790739101</v>
      </c>
      <c r="BJ66">
        <v>3555.3345943059498</v>
      </c>
      <c r="BK66">
        <v>3585.3079517044098</v>
      </c>
      <c r="BL66">
        <v>3644.0141582552301</v>
      </c>
    </row>
    <row r="67" spans="1:64" x14ac:dyDescent="0.35">
      <c r="A67" t="s">
        <v>131</v>
      </c>
      <c r="B67" t="s">
        <v>132</v>
      </c>
      <c r="C67" t="s">
        <v>9</v>
      </c>
      <c r="D67" t="s">
        <v>10</v>
      </c>
      <c r="E67">
        <v>147.22788245877999</v>
      </c>
      <c r="F67">
        <v>147.15103494686599</v>
      </c>
      <c r="G67">
        <v>148.503474380532</v>
      </c>
      <c r="H67">
        <v>161.77694480784999</v>
      </c>
      <c r="I67">
        <v>181.614486734547</v>
      </c>
      <c r="J67">
        <v>197.569490748015</v>
      </c>
      <c r="K67">
        <v>215.22399046414401</v>
      </c>
      <c r="L67">
        <v>227.60915887408899</v>
      </c>
      <c r="M67">
        <v>244.79392938599199</v>
      </c>
      <c r="N67">
        <v>274.59781513096198</v>
      </c>
      <c r="O67">
        <v>315.76579115991802</v>
      </c>
      <c r="P67">
        <v>341.96031115736599</v>
      </c>
      <c r="Q67">
        <v>414.51734809841997</v>
      </c>
      <c r="R67">
        <v>534.46557740000503</v>
      </c>
      <c r="S67">
        <v>602.272678468251</v>
      </c>
      <c r="T67">
        <v>647.04777202681601</v>
      </c>
      <c r="U67">
        <v>699.62361110465497</v>
      </c>
      <c r="V67">
        <v>821.21064510673204</v>
      </c>
      <c r="W67">
        <v>1020.93198049854</v>
      </c>
      <c r="X67">
        <v>1091.8755951758301</v>
      </c>
      <c r="Y67">
        <v>1162.77928721378</v>
      </c>
      <c r="Z67">
        <v>1262.7350957149699</v>
      </c>
      <c r="AA67">
        <v>1217.4949209686999</v>
      </c>
      <c r="AB67">
        <v>1275.4377734351999</v>
      </c>
      <c r="AC67">
        <v>1346.07190325435</v>
      </c>
      <c r="AD67">
        <v>1399.4383316759299</v>
      </c>
      <c r="AE67">
        <v>1800.7230670041299</v>
      </c>
      <c r="AF67">
        <v>2080.6502503306601</v>
      </c>
      <c r="AG67">
        <v>2463.4867279300902</v>
      </c>
      <c r="AH67">
        <v>2525.9414686090499</v>
      </c>
      <c r="AI67">
        <v>2599.0745762954002</v>
      </c>
      <c r="AJ67">
        <v>2893.4120103106702</v>
      </c>
      <c r="AK67">
        <v>3120.3747667621801</v>
      </c>
      <c r="AL67">
        <v>3446.9305669585401</v>
      </c>
      <c r="AM67">
        <v>3807.9874273262799</v>
      </c>
      <c r="AN67">
        <v>4276.20417729569</v>
      </c>
      <c r="AO67">
        <v>4073.0406093105798</v>
      </c>
      <c r="AP67">
        <v>3854.0928057552501</v>
      </c>
      <c r="AQ67">
        <v>3417.9139093983199</v>
      </c>
      <c r="AR67">
        <v>3779.7092199461399</v>
      </c>
      <c r="AS67">
        <v>4052.3417760624302</v>
      </c>
      <c r="AT67">
        <v>3736.2395347668298</v>
      </c>
      <c r="AU67">
        <v>3765.7916457521001</v>
      </c>
      <c r="AV67">
        <v>4108.7225197327498</v>
      </c>
      <c r="AW67">
        <v>4574.6446822326398</v>
      </c>
      <c r="AX67">
        <v>4848.2667855590698</v>
      </c>
      <c r="AY67">
        <v>5105.5963162811204</v>
      </c>
      <c r="AZ67">
        <v>5672.5922356644096</v>
      </c>
      <c r="BA67">
        <v>6498.5273659097302</v>
      </c>
      <c r="BB67">
        <v>6647.8058107500301</v>
      </c>
      <c r="BC67">
        <v>7698.0676159472396</v>
      </c>
      <c r="BD67">
        <v>8861.5090633425098</v>
      </c>
      <c r="BE67">
        <v>9420.5543284972791</v>
      </c>
      <c r="BF67">
        <v>9466.3035488919304</v>
      </c>
      <c r="BG67">
        <v>9703.3246631681795</v>
      </c>
      <c r="BH67">
        <v>9598.2877262947295</v>
      </c>
      <c r="BI67">
        <v>9857.9593755460592</v>
      </c>
      <c r="BJ67">
        <v>10467.3539156928</v>
      </c>
      <c r="BK67">
        <v>11318.3457397374</v>
      </c>
      <c r="BL67">
        <v>11502.865111261101</v>
      </c>
    </row>
    <row r="68" spans="1:64" x14ac:dyDescent="0.35">
      <c r="A68" t="s">
        <v>133</v>
      </c>
      <c r="B68" t="s">
        <v>134</v>
      </c>
      <c r="C68" t="s">
        <v>9</v>
      </c>
      <c r="D68" t="s">
        <v>10</v>
      </c>
      <c r="AG68">
        <v>2425.7221149235802</v>
      </c>
      <c r="AH68">
        <v>2326.44749825092</v>
      </c>
      <c r="AI68">
        <v>2475.45866571432</v>
      </c>
      <c r="AJ68">
        <v>2400.13085491625</v>
      </c>
      <c r="AK68">
        <v>2200.7193315162699</v>
      </c>
      <c r="AL68">
        <v>2149.1486480898102</v>
      </c>
      <c r="AM68">
        <v>1841.9257284412199</v>
      </c>
      <c r="AN68">
        <v>1965.6125072196501</v>
      </c>
      <c r="AO68">
        <v>1982.5126896607401</v>
      </c>
      <c r="AP68">
        <v>2067.1928427543799</v>
      </c>
      <c r="AQ68">
        <v>1914.0065934888401</v>
      </c>
      <c r="AR68">
        <v>1605.4715771097799</v>
      </c>
      <c r="AS68">
        <v>1794.5403735674599</v>
      </c>
      <c r="AT68">
        <v>1774.5213275011999</v>
      </c>
      <c r="AU68">
        <v>2031.47686989565</v>
      </c>
      <c r="AV68">
        <v>2560.5760913873</v>
      </c>
      <c r="AW68">
        <v>3392.55081467635</v>
      </c>
      <c r="AX68">
        <v>4283.1010703495003</v>
      </c>
      <c r="AY68">
        <v>5242.0228285474996</v>
      </c>
      <c r="AZ68">
        <v>6724.5453456024297</v>
      </c>
      <c r="BA68">
        <v>8298.8762117533297</v>
      </c>
      <c r="BB68">
        <v>6479.0309083683896</v>
      </c>
      <c r="BC68">
        <v>7794.2331539625802</v>
      </c>
      <c r="BD68">
        <v>9628.0848736858898</v>
      </c>
      <c r="BE68">
        <v>10206.460095800399</v>
      </c>
      <c r="BF68">
        <v>10748.2150205945</v>
      </c>
      <c r="BG68">
        <v>9910.1093499967192</v>
      </c>
      <c r="BH68">
        <v>7472.8950196160204</v>
      </c>
      <c r="BI68">
        <v>7058.8617188616099</v>
      </c>
      <c r="BJ68">
        <v>7879.8187005249201</v>
      </c>
      <c r="BK68">
        <v>8031.8214164389801</v>
      </c>
      <c r="BL68">
        <v>8133.5734582538698</v>
      </c>
    </row>
    <row r="69" spans="1:64" x14ac:dyDescent="0.35">
      <c r="A69" t="s">
        <v>135</v>
      </c>
      <c r="B69" t="s">
        <v>136</v>
      </c>
      <c r="C69" t="s">
        <v>9</v>
      </c>
      <c r="D69" t="s">
        <v>10</v>
      </c>
      <c r="K69">
        <v>1031.5736553948</v>
      </c>
      <c r="L69">
        <v>1100.78547039467</v>
      </c>
      <c r="M69">
        <v>1141.4645623384299</v>
      </c>
      <c r="N69">
        <v>1251.8769439417699</v>
      </c>
      <c r="O69">
        <v>1377.62579420982</v>
      </c>
      <c r="P69">
        <v>1544.69459284655</v>
      </c>
      <c r="Q69">
        <v>1836.98985710379</v>
      </c>
      <c r="R69">
        <v>2318.8886693956101</v>
      </c>
      <c r="S69">
        <v>2602.0311366197702</v>
      </c>
      <c r="T69">
        <v>3015.69376054858</v>
      </c>
      <c r="U69">
        <v>3113.07926859585</v>
      </c>
      <c r="V69">
        <v>3497.56996755112</v>
      </c>
      <c r="W69">
        <v>4258.9116754766301</v>
      </c>
      <c r="X69">
        <v>5160.7516108027103</v>
      </c>
      <c r="Y69">
        <v>5794.8049183004396</v>
      </c>
      <c r="Z69">
        <v>5123.3615475726901</v>
      </c>
      <c r="AA69">
        <v>4907.5316837044202</v>
      </c>
      <c r="AB69">
        <v>4733.8298814170303</v>
      </c>
      <c r="AC69">
        <v>4523.2531217062296</v>
      </c>
      <c r="AD69">
        <v>4653.3247938185596</v>
      </c>
      <c r="AE69">
        <v>6312.7127585462104</v>
      </c>
      <c r="AF69">
        <v>7752.9766638500496</v>
      </c>
      <c r="AG69">
        <v>8577.9584796132003</v>
      </c>
      <c r="AH69">
        <v>8642.0455855452692</v>
      </c>
      <c r="AI69">
        <v>10521.0957783916</v>
      </c>
      <c r="AJ69">
        <v>10799.6190594367</v>
      </c>
      <c r="AK69">
        <v>11534.028522729201</v>
      </c>
      <c r="AL69">
        <v>10555.1790151359</v>
      </c>
      <c r="AM69">
        <v>11009.2567077119</v>
      </c>
      <c r="AN69">
        <v>12690.775803431299</v>
      </c>
      <c r="AO69">
        <v>12930.4482568151</v>
      </c>
      <c r="AP69">
        <v>12248.163601721901</v>
      </c>
      <c r="AQ69">
        <v>12546.6646826295</v>
      </c>
      <c r="AR69">
        <v>12390.0851196452</v>
      </c>
      <c r="AS69">
        <v>11648.0678436856</v>
      </c>
      <c r="AT69">
        <v>11762.0539092412</v>
      </c>
      <c r="AU69">
        <v>12835.150863552901</v>
      </c>
      <c r="AV69">
        <v>15585.670465486501</v>
      </c>
      <c r="AW69">
        <v>18114.910174948</v>
      </c>
      <c r="AX69">
        <v>19229.025169393699</v>
      </c>
      <c r="AY69">
        <v>20758.680017924002</v>
      </c>
      <c r="AZ69">
        <v>24167.151704906799</v>
      </c>
      <c r="BA69">
        <v>26419.869551150699</v>
      </c>
      <c r="BB69">
        <v>23145.143278832798</v>
      </c>
      <c r="BC69">
        <v>23614.2280637492</v>
      </c>
      <c r="BD69">
        <v>26118.770230390001</v>
      </c>
      <c r="BE69">
        <v>25075.844972747898</v>
      </c>
      <c r="BF69">
        <v>26079.542766316499</v>
      </c>
      <c r="BG69">
        <v>26305.792522987798</v>
      </c>
      <c r="BH69">
        <v>22554.467246803499</v>
      </c>
      <c r="BI69">
        <v>22383.049788793502</v>
      </c>
      <c r="BJ69">
        <v>23629.106249635301</v>
      </c>
      <c r="BK69">
        <v>25215.213794889401</v>
      </c>
      <c r="BL69">
        <v>24742.719826380999</v>
      </c>
    </row>
    <row r="70" spans="1:64" x14ac:dyDescent="0.35">
      <c r="A70" t="s">
        <v>137</v>
      </c>
      <c r="B70" t="s">
        <v>138</v>
      </c>
      <c r="C70" t="s">
        <v>9</v>
      </c>
      <c r="D70" t="s">
        <v>10</v>
      </c>
      <c r="E70">
        <v>455.46158683732801</v>
      </c>
      <c r="F70">
        <v>375.22162571429999</v>
      </c>
      <c r="G70">
        <v>315.68824451931198</v>
      </c>
      <c r="H70">
        <v>368.62995613074798</v>
      </c>
      <c r="I70">
        <v>440.55971527687097</v>
      </c>
      <c r="J70">
        <v>455.19807875811301</v>
      </c>
      <c r="K70">
        <v>449.920290321545</v>
      </c>
      <c r="L70">
        <v>459.278881380575</v>
      </c>
      <c r="M70">
        <v>450.99978782233899</v>
      </c>
      <c r="N70">
        <v>527.90044255097303</v>
      </c>
      <c r="O70">
        <v>471.63071953343001</v>
      </c>
      <c r="P70">
        <v>440.85736908036</v>
      </c>
      <c r="Q70">
        <v>495.535764004719</v>
      </c>
      <c r="R70">
        <v>588.33679830970698</v>
      </c>
      <c r="S70">
        <v>970.01143874661204</v>
      </c>
      <c r="T70">
        <v>1105.4200809983899</v>
      </c>
      <c r="U70">
        <v>1264.9128730212501</v>
      </c>
      <c r="V70">
        <v>1493.33135820098</v>
      </c>
      <c r="W70">
        <v>1572.4013601899701</v>
      </c>
      <c r="X70">
        <v>1821.0476480147399</v>
      </c>
      <c r="Y70">
        <v>2238.2148422728401</v>
      </c>
      <c r="Z70">
        <v>2660.6115030705701</v>
      </c>
      <c r="AA70">
        <v>2369.9503751112602</v>
      </c>
      <c r="AB70">
        <v>1988.7873231312301</v>
      </c>
      <c r="AC70">
        <v>1912.4314870441301</v>
      </c>
      <c r="AD70">
        <v>1891.5606011335899</v>
      </c>
      <c r="AE70">
        <v>1648.0158016113</v>
      </c>
      <c r="AF70">
        <v>1464.4932435055</v>
      </c>
      <c r="AG70">
        <v>1337.8894837854</v>
      </c>
      <c r="AH70">
        <v>1390.2131140266299</v>
      </c>
      <c r="AI70">
        <v>1489.52950926574</v>
      </c>
      <c r="AJ70">
        <v>1622.2082428111601</v>
      </c>
      <c r="AK70">
        <v>1688.5050673671001</v>
      </c>
      <c r="AL70">
        <v>1727.75405759406</v>
      </c>
      <c r="AM70">
        <v>2026.1127150745599</v>
      </c>
      <c r="AN70">
        <v>2132.90696893928</v>
      </c>
      <c r="AO70">
        <v>2155.5172294796498</v>
      </c>
      <c r="AP70">
        <v>2356.37084318401</v>
      </c>
      <c r="AQ70">
        <v>2293.88973536506</v>
      </c>
      <c r="AR70">
        <v>1578.93353632547</v>
      </c>
      <c r="AS70">
        <v>1445.2793244290101</v>
      </c>
      <c r="AT70">
        <v>1894.61516893932</v>
      </c>
      <c r="AU70">
        <v>2172.1018772447001</v>
      </c>
      <c r="AV70">
        <v>2425.8518417571499</v>
      </c>
      <c r="AW70">
        <v>2691.2780806196502</v>
      </c>
      <c r="AX70">
        <v>3002.1368672747499</v>
      </c>
      <c r="AY70">
        <v>3328.8829723976501</v>
      </c>
      <c r="AZ70">
        <v>3567.8364378220599</v>
      </c>
      <c r="BA70">
        <v>4249.0192621097603</v>
      </c>
      <c r="BB70">
        <v>4231.6157976784698</v>
      </c>
      <c r="BC70">
        <v>4633.5903583990403</v>
      </c>
      <c r="BD70">
        <v>5200.55579014874</v>
      </c>
      <c r="BE70">
        <v>5682.0450065535297</v>
      </c>
      <c r="BF70">
        <v>6056.3308269681002</v>
      </c>
      <c r="BG70">
        <v>6377.0915301421701</v>
      </c>
      <c r="BH70">
        <v>6124.4916426207201</v>
      </c>
      <c r="BI70">
        <v>6060.0933290441599</v>
      </c>
      <c r="BJ70">
        <v>6213.5012764992098</v>
      </c>
      <c r="BK70">
        <v>6295.9353986807901</v>
      </c>
      <c r="BL70">
        <v>6183.8238248217303</v>
      </c>
    </row>
    <row r="71" spans="1:64" x14ac:dyDescent="0.35">
      <c r="A71" t="s">
        <v>139</v>
      </c>
      <c r="B71" t="s">
        <v>140</v>
      </c>
      <c r="C71" t="s">
        <v>9</v>
      </c>
      <c r="D71" t="s">
        <v>10</v>
      </c>
      <c r="J71">
        <v>162.60848299622199</v>
      </c>
      <c r="K71">
        <v>168.963224188623</v>
      </c>
      <c r="L71">
        <v>174.862587941817</v>
      </c>
      <c r="M71">
        <v>180.410875649514</v>
      </c>
      <c r="N71">
        <v>193.58598039818</v>
      </c>
      <c r="O71">
        <v>233.01371629498601</v>
      </c>
      <c r="P71">
        <v>243.80678774059999</v>
      </c>
      <c r="Q71">
        <v>257.58872929118098</v>
      </c>
      <c r="R71">
        <v>273.698584790361</v>
      </c>
      <c r="S71">
        <v>244.74720196002301</v>
      </c>
      <c r="T71">
        <v>301.74935849200301</v>
      </c>
      <c r="U71">
        <v>337.77437745727099</v>
      </c>
      <c r="V71">
        <v>357.077947806179</v>
      </c>
      <c r="W71">
        <v>358.84772746556303</v>
      </c>
      <c r="X71">
        <v>426.34646338419702</v>
      </c>
      <c r="Y71">
        <v>500.35504524922197</v>
      </c>
      <c r="Z71">
        <v>498.559115853626</v>
      </c>
      <c r="AA71">
        <v>607.28150944171603</v>
      </c>
      <c r="AB71">
        <v>662.68725999787205</v>
      </c>
      <c r="AC71">
        <v>708.19576238190598</v>
      </c>
      <c r="AD71">
        <v>792.82394542907002</v>
      </c>
      <c r="AE71">
        <v>815.24879161464298</v>
      </c>
      <c r="AF71">
        <v>778.11682737002695</v>
      </c>
      <c r="AG71">
        <v>655.06776872875002</v>
      </c>
      <c r="AH71">
        <v>725.62973632200396</v>
      </c>
      <c r="AI71">
        <v>765.64204637792295</v>
      </c>
      <c r="AJ71">
        <v>651.07758165464099</v>
      </c>
      <c r="AK71">
        <v>713.45252393326598</v>
      </c>
      <c r="AL71">
        <v>777.85770912171699</v>
      </c>
      <c r="AM71">
        <v>849.45249910526297</v>
      </c>
      <c r="AN71">
        <v>965.11073004603099</v>
      </c>
      <c r="AO71">
        <v>1063.3330945207699</v>
      </c>
      <c r="AP71">
        <v>1208.7199010158099</v>
      </c>
      <c r="AQ71">
        <v>1281.3967199450501</v>
      </c>
      <c r="AR71">
        <v>1343.5519627880001</v>
      </c>
      <c r="AS71">
        <v>1450.4762424329799</v>
      </c>
      <c r="AT71">
        <v>1378.20340298422</v>
      </c>
      <c r="AU71">
        <v>1191.1032552044501</v>
      </c>
      <c r="AV71">
        <v>1102.4682750534</v>
      </c>
      <c r="AW71">
        <v>1062.1580919339799</v>
      </c>
      <c r="AX71">
        <v>1186.3934231895801</v>
      </c>
      <c r="AY71">
        <v>1397.43681729491</v>
      </c>
      <c r="AZ71">
        <v>1667.3179554302101</v>
      </c>
      <c r="BA71">
        <v>2044.52785549853</v>
      </c>
      <c r="BB71">
        <v>2331.2685815110599</v>
      </c>
      <c r="BC71">
        <v>2645.9690465192498</v>
      </c>
      <c r="BD71">
        <v>2791.8107989556802</v>
      </c>
      <c r="BE71">
        <v>3229.6856303037998</v>
      </c>
      <c r="BF71">
        <v>3262.6580293424799</v>
      </c>
      <c r="BG71">
        <v>3379.5585095107499</v>
      </c>
      <c r="BH71">
        <v>3562.9327350684898</v>
      </c>
      <c r="BI71">
        <v>3519.8732025425902</v>
      </c>
      <c r="BJ71">
        <v>2444.2903111509399</v>
      </c>
      <c r="BK71">
        <v>2537.1253654903999</v>
      </c>
      <c r="BL71">
        <v>3019.2058286175602</v>
      </c>
    </row>
    <row r="72" spans="1:64" x14ac:dyDescent="0.35">
      <c r="A72" t="s">
        <v>141</v>
      </c>
      <c r="B72" t="s">
        <v>142</v>
      </c>
      <c r="C72" t="s">
        <v>9</v>
      </c>
      <c r="D72" t="s">
        <v>10</v>
      </c>
      <c r="E72">
        <v>923.42561082816701</v>
      </c>
      <c r="F72">
        <v>1005.2815426679</v>
      </c>
      <c r="G72">
        <v>1106.57160271374</v>
      </c>
      <c r="H72">
        <v>1230.2278081577599</v>
      </c>
      <c r="I72">
        <v>1355.9955610407101</v>
      </c>
      <c r="J72">
        <v>1468.9151481010001</v>
      </c>
      <c r="K72">
        <v>1589.45238065743</v>
      </c>
      <c r="L72">
        <v>1714.84510934116</v>
      </c>
      <c r="M72">
        <v>1828.7668929804199</v>
      </c>
      <c r="N72">
        <v>2027.7312287592399</v>
      </c>
      <c r="O72">
        <v>2237.32462269709</v>
      </c>
      <c r="P72">
        <v>2521.8854948378398</v>
      </c>
      <c r="Q72">
        <v>3026.0758699489302</v>
      </c>
      <c r="R72">
        <v>3903.5698487499299</v>
      </c>
      <c r="S72">
        <v>4401.79688833406</v>
      </c>
      <c r="T72">
        <v>5077.5848222580998</v>
      </c>
      <c r="U72">
        <v>5275.3452338949901</v>
      </c>
      <c r="V72">
        <v>5976.5998180166598</v>
      </c>
      <c r="W72">
        <v>7289.0743322436501</v>
      </c>
      <c r="X72">
        <v>8793.5300829354601</v>
      </c>
      <c r="Y72">
        <v>9806.3354570909305</v>
      </c>
      <c r="Z72">
        <v>8489.9260293034204</v>
      </c>
      <c r="AA72">
        <v>8197.4100765825206</v>
      </c>
      <c r="AB72">
        <v>7981.0839716584696</v>
      </c>
      <c r="AC72">
        <v>7642.6445796481803</v>
      </c>
      <c r="AD72">
        <v>7836.7920964763998</v>
      </c>
      <c r="AE72">
        <v>10971.148053390099</v>
      </c>
      <c r="AF72">
        <v>13532.3157554029</v>
      </c>
      <c r="AG72">
        <v>14833.2097846001</v>
      </c>
      <c r="AH72">
        <v>15086.9718967749</v>
      </c>
      <c r="AI72">
        <v>18900.394580620901</v>
      </c>
      <c r="AJ72">
        <v>19541.731702552301</v>
      </c>
      <c r="AK72">
        <v>21455.4570676904</v>
      </c>
      <c r="AL72">
        <v>19556.614537873302</v>
      </c>
      <c r="AM72">
        <v>20587.028303979201</v>
      </c>
      <c r="AN72">
        <v>23697.859202125499</v>
      </c>
      <c r="AO72">
        <v>23916.612181464501</v>
      </c>
      <c r="AP72">
        <v>21810.599786003299</v>
      </c>
      <c r="AQ72">
        <v>22380.817987686602</v>
      </c>
      <c r="AR72">
        <v>22213.181618737901</v>
      </c>
      <c r="AS72">
        <v>20165.8326060912</v>
      </c>
      <c r="AT72">
        <v>20432.460320490802</v>
      </c>
      <c r="AU72">
        <v>22109.184651818301</v>
      </c>
      <c r="AV72">
        <v>27134.8776907149</v>
      </c>
      <c r="AW72">
        <v>30948.9563727981</v>
      </c>
      <c r="AX72">
        <v>31936.1497904881</v>
      </c>
      <c r="AY72">
        <v>33767.302091076701</v>
      </c>
      <c r="AZ72">
        <v>38667.069413576297</v>
      </c>
      <c r="BA72">
        <v>42178.295033826304</v>
      </c>
      <c r="BB72">
        <v>38423.756457095398</v>
      </c>
      <c r="BC72">
        <v>37568.889153629898</v>
      </c>
      <c r="BD72">
        <v>40615.347969767899</v>
      </c>
      <c r="BE72">
        <v>37599.915754442998</v>
      </c>
      <c r="BF72">
        <v>39105.151738311099</v>
      </c>
      <c r="BG72">
        <v>39858.3739785371</v>
      </c>
      <c r="BH72">
        <v>34370.787184202003</v>
      </c>
      <c r="BI72">
        <v>35147.742225926799</v>
      </c>
      <c r="BJ72">
        <v>37140.669852895699</v>
      </c>
      <c r="BK72">
        <v>40038.506776435497</v>
      </c>
      <c r="BL72">
        <v>38976.342880025499</v>
      </c>
    </row>
    <row r="73" spans="1:64" x14ac:dyDescent="0.35">
      <c r="A73" t="s">
        <v>143</v>
      </c>
      <c r="B73" t="s">
        <v>144</v>
      </c>
      <c r="C73" t="s">
        <v>9</v>
      </c>
      <c r="D73" t="s">
        <v>10</v>
      </c>
      <c r="AK73">
        <v>211.331722614841</v>
      </c>
      <c r="AL73">
        <v>208.99994673322101</v>
      </c>
      <c r="AM73">
        <v>239.66873495594299</v>
      </c>
      <c r="AN73">
        <v>262.23112962305999</v>
      </c>
      <c r="AO73">
        <v>315.75111369458699</v>
      </c>
      <c r="AP73">
        <v>312.72624698948999</v>
      </c>
      <c r="AQ73">
        <v>337.88766430727497</v>
      </c>
      <c r="AR73">
        <v>307.91087251170097</v>
      </c>
      <c r="AS73">
        <v>308.13378356477</v>
      </c>
      <c r="AT73">
        <v>316.82382001456301</v>
      </c>
      <c r="AU73">
        <v>293.955790897214</v>
      </c>
      <c r="AV73">
        <v>334.58544290262103</v>
      </c>
      <c r="AW73">
        <v>407.76997651657501</v>
      </c>
      <c r="AX73">
        <v>388.59512263104801</v>
      </c>
      <c r="AY73">
        <v>415.03659944205299</v>
      </c>
      <c r="AZ73">
        <v>439.832690498933</v>
      </c>
      <c r="BA73">
        <v>450.63284030614</v>
      </c>
      <c r="BB73">
        <v>595.10998718541202</v>
      </c>
      <c r="BC73">
        <v>501.355633266246</v>
      </c>
      <c r="BD73">
        <v>642.50765906369395</v>
      </c>
    </row>
    <row r="74" spans="1:64" x14ac:dyDescent="0.35">
      <c r="A74" t="s">
        <v>145</v>
      </c>
      <c r="B74" t="s">
        <v>146</v>
      </c>
      <c r="C74" t="s">
        <v>9</v>
      </c>
      <c r="D74" t="s">
        <v>10</v>
      </c>
      <c r="E74">
        <v>396.39225333761402</v>
      </c>
      <c r="F74">
        <v>450.05328924696801</v>
      </c>
      <c r="G74">
        <v>520.20613138000499</v>
      </c>
      <c r="H74">
        <v>609.48738405651295</v>
      </c>
      <c r="I74">
        <v>675.241639141208</v>
      </c>
      <c r="J74">
        <v>774.76160933009601</v>
      </c>
      <c r="K74">
        <v>889.65987201152905</v>
      </c>
      <c r="L74">
        <v>968.30678176598303</v>
      </c>
      <c r="M74">
        <v>950.54574059373397</v>
      </c>
      <c r="N74">
        <v>1077.67869994591</v>
      </c>
      <c r="O74">
        <v>1212.28932639401</v>
      </c>
      <c r="P74">
        <v>1362.16552414021</v>
      </c>
      <c r="Q74">
        <v>1708.8086287736601</v>
      </c>
      <c r="R74">
        <v>2247.5533769321901</v>
      </c>
      <c r="S74">
        <v>2749.9246634659598</v>
      </c>
      <c r="T74">
        <v>3209.8374450628098</v>
      </c>
      <c r="U74">
        <v>3279.3126706150701</v>
      </c>
      <c r="V74">
        <v>3627.5906632409601</v>
      </c>
      <c r="W74">
        <v>4356.4392203119596</v>
      </c>
      <c r="X74">
        <v>5770.2146138646303</v>
      </c>
      <c r="Y74">
        <v>6208.5780190814003</v>
      </c>
      <c r="Z74">
        <v>5371.1664364098397</v>
      </c>
      <c r="AA74">
        <v>5159.7086450014203</v>
      </c>
      <c r="AB74">
        <v>4478.5002856147103</v>
      </c>
      <c r="AC74">
        <v>4489.9889385481401</v>
      </c>
      <c r="AD74">
        <v>4699.6557636727402</v>
      </c>
      <c r="AE74">
        <v>6513.5032857892402</v>
      </c>
      <c r="AF74">
        <v>8239.6138016478999</v>
      </c>
      <c r="AG74">
        <v>9703.1238381095009</v>
      </c>
      <c r="AH74">
        <v>10681.971202925701</v>
      </c>
      <c r="AI74">
        <v>13804.8767869937</v>
      </c>
      <c r="AJ74">
        <v>14811.902819488099</v>
      </c>
      <c r="AK74">
        <v>16112.1889152156</v>
      </c>
      <c r="AL74">
        <v>13339.908563675001</v>
      </c>
      <c r="AM74">
        <v>13415.287001045601</v>
      </c>
      <c r="AN74">
        <v>15471.962716534999</v>
      </c>
      <c r="AO74">
        <v>16109.084398528399</v>
      </c>
      <c r="AP74">
        <v>14730.7971752046</v>
      </c>
      <c r="AQ74">
        <v>15394.351462824899</v>
      </c>
      <c r="AR74">
        <v>15715.332271327499</v>
      </c>
      <c r="AS74">
        <v>14713.065711151899</v>
      </c>
      <c r="AT74">
        <v>15355.703166343899</v>
      </c>
      <c r="AU74">
        <v>17025.531982869201</v>
      </c>
      <c r="AV74">
        <v>21463.442657744901</v>
      </c>
      <c r="AW74">
        <v>24861.282796441301</v>
      </c>
      <c r="AX74">
        <v>26419.296863822099</v>
      </c>
      <c r="AY74">
        <v>28365.313489634598</v>
      </c>
      <c r="AZ74">
        <v>32549.970978551301</v>
      </c>
      <c r="BA74">
        <v>35366.259601198297</v>
      </c>
      <c r="BB74">
        <v>32042.4740786617</v>
      </c>
      <c r="BC74">
        <v>30502.719708077599</v>
      </c>
      <c r="BD74">
        <v>31636.446314255802</v>
      </c>
      <c r="BE74">
        <v>28324.4293363918</v>
      </c>
      <c r="BF74">
        <v>29059.5479522321</v>
      </c>
      <c r="BG74">
        <v>29461.550333738898</v>
      </c>
      <c r="BH74">
        <v>25732.0183647454</v>
      </c>
      <c r="BI74">
        <v>26505.343215520399</v>
      </c>
      <c r="BJ74">
        <v>28170.1678643302</v>
      </c>
      <c r="BK74">
        <v>30389.360990289901</v>
      </c>
      <c r="BL74">
        <v>29600.378252660201</v>
      </c>
    </row>
    <row r="75" spans="1:64" x14ac:dyDescent="0.35">
      <c r="A75" t="s">
        <v>147</v>
      </c>
      <c r="B75" t="s">
        <v>148</v>
      </c>
      <c r="C75" t="s">
        <v>9</v>
      </c>
      <c r="D75" t="s">
        <v>10</v>
      </c>
      <c r="AL75">
        <v>2681.82065319905</v>
      </c>
      <c r="AM75">
        <v>2814.83432849267</v>
      </c>
      <c r="AN75">
        <v>3130.8069841158199</v>
      </c>
      <c r="AO75">
        <v>3376.7947400600001</v>
      </c>
      <c r="AP75">
        <v>3678.1579420831899</v>
      </c>
      <c r="AQ75">
        <v>4087.5033056688098</v>
      </c>
      <c r="AR75">
        <v>4144.6311237157797</v>
      </c>
      <c r="AS75">
        <v>4075.9706385107102</v>
      </c>
      <c r="AT75">
        <v>4509.1782020361698</v>
      </c>
      <c r="AU75">
        <v>5344.8779350230998</v>
      </c>
      <c r="AV75">
        <v>7206.1665624875804</v>
      </c>
      <c r="AW75">
        <v>8912.9921951693195</v>
      </c>
      <c r="AX75">
        <v>10406.396692326</v>
      </c>
      <c r="AY75">
        <v>12631.5680518102</v>
      </c>
      <c r="AZ75">
        <v>16741.939226659601</v>
      </c>
      <c r="BA75">
        <v>18227.119530447599</v>
      </c>
      <c r="BB75">
        <v>14794.971104954901</v>
      </c>
      <c r="BC75">
        <v>14790.820923470101</v>
      </c>
      <c r="BD75">
        <v>17621.547962894401</v>
      </c>
      <c r="BE75">
        <v>17534.421349912998</v>
      </c>
      <c r="BF75">
        <v>19174.100326150899</v>
      </c>
      <c r="BG75">
        <v>20367.103161316001</v>
      </c>
      <c r="BH75">
        <v>17522.230186252</v>
      </c>
      <c r="BI75">
        <v>18437.252820717302</v>
      </c>
      <c r="BJ75">
        <v>20458.4607286705</v>
      </c>
      <c r="BK75">
        <v>23170.7073775514</v>
      </c>
      <c r="BL75">
        <v>23723.306112848</v>
      </c>
    </row>
    <row r="76" spans="1:64" x14ac:dyDescent="0.35">
      <c r="A76" t="s">
        <v>149</v>
      </c>
      <c r="B76" t="s">
        <v>150</v>
      </c>
      <c r="C76" t="s">
        <v>9</v>
      </c>
      <c r="D76" t="s">
        <v>10</v>
      </c>
      <c r="Z76">
        <v>203.55701729381599</v>
      </c>
      <c r="AA76">
        <v>208.34238006253301</v>
      </c>
      <c r="AB76">
        <v>224.627429667255</v>
      </c>
      <c r="AC76">
        <v>205.623782447134</v>
      </c>
      <c r="AD76">
        <v>233.21872476757801</v>
      </c>
      <c r="AE76">
        <v>234.6821931325</v>
      </c>
      <c r="AF76">
        <v>242.96158515582701</v>
      </c>
      <c r="AG76">
        <v>243.73586858839801</v>
      </c>
      <c r="AH76">
        <v>248.02279392314301</v>
      </c>
      <c r="AI76">
        <v>254.243256893683</v>
      </c>
      <c r="AJ76">
        <v>271.39441182654099</v>
      </c>
      <c r="AK76">
        <v>204.05020532133801</v>
      </c>
      <c r="AL76">
        <v>165.69319695202799</v>
      </c>
      <c r="AM76">
        <v>125.54956988194699</v>
      </c>
      <c r="AN76">
        <v>134.34295553662099</v>
      </c>
      <c r="AO76">
        <v>145.16690372713299</v>
      </c>
      <c r="AP76">
        <v>141.508619901766</v>
      </c>
      <c r="AQ76">
        <v>125.07614107899199</v>
      </c>
      <c r="AR76">
        <v>119.684067048681</v>
      </c>
      <c r="AS76">
        <v>124.460800271762</v>
      </c>
      <c r="AT76">
        <v>120.765781959083</v>
      </c>
      <c r="AU76">
        <v>111.927223529279</v>
      </c>
      <c r="AV76">
        <v>119.490390988672</v>
      </c>
      <c r="AW76">
        <v>136.466255552783</v>
      </c>
      <c r="AX76">
        <v>162.432726500352</v>
      </c>
      <c r="AY76">
        <v>194.687430455118</v>
      </c>
      <c r="AZ76">
        <v>244.286037152722</v>
      </c>
      <c r="BA76">
        <v>326.43682669893099</v>
      </c>
      <c r="BB76">
        <v>380.56904786288499</v>
      </c>
      <c r="BC76">
        <v>341.55411490517901</v>
      </c>
      <c r="BD76">
        <v>354.47957584134701</v>
      </c>
      <c r="BE76">
        <v>467.07792724171799</v>
      </c>
      <c r="BF76">
        <v>499.53157205990698</v>
      </c>
      <c r="BG76">
        <v>566.92646646198398</v>
      </c>
      <c r="BH76">
        <v>640.54189131368196</v>
      </c>
      <c r="BI76">
        <v>717.12459293328504</v>
      </c>
      <c r="BJ76">
        <v>768.52230757938605</v>
      </c>
      <c r="BK76">
        <v>771.52381386447598</v>
      </c>
      <c r="BL76">
        <v>855.76086228083796</v>
      </c>
    </row>
    <row r="77" spans="1:64" x14ac:dyDescent="0.35">
      <c r="A77" t="s">
        <v>151</v>
      </c>
      <c r="B77" t="s">
        <v>152</v>
      </c>
      <c r="C77" t="s">
        <v>9</v>
      </c>
      <c r="D77" t="s">
        <v>10</v>
      </c>
      <c r="K77">
        <v>1339.62820341357</v>
      </c>
      <c r="L77">
        <v>1444.85691780908</v>
      </c>
      <c r="M77">
        <v>1536.75043025537</v>
      </c>
      <c r="N77">
        <v>1701.3778047083299</v>
      </c>
      <c r="O77">
        <v>1879.71394519573</v>
      </c>
      <c r="P77">
        <v>2114.0650836218902</v>
      </c>
      <c r="Q77">
        <v>2533.9475051874201</v>
      </c>
      <c r="R77">
        <v>3258.89277315244</v>
      </c>
      <c r="S77">
        <v>3667.7659627328399</v>
      </c>
      <c r="T77">
        <v>4246.4609255091</v>
      </c>
      <c r="U77">
        <v>4421.3819915136701</v>
      </c>
      <c r="V77">
        <v>4983.7014410869797</v>
      </c>
      <c r="W77">
        <v>6044.2392384041405</v>
      </c>
      <c r="X77">
        <v>7274.4942522500696</v>
      </c>
      <c r="Y77">
        <v>8101.1861471215097</v>
      </c>
      <c r="Z77">
        <v>7034.3583490868496</v>
      </c>
      <c r="AA77">
        <v>6761.5367660922602</v>
      </c>
      <c r="AB77">
        <v>6560.9786234659496</v>
      </c>
      <c r="AC77">
        <v>6306.7439401620104</v>
      </c>
      <c r="AD77">
        <v>6471.0912843506403</v>
      </c>
      <c r="AE77">
        <v>9023.1218726052393</v>
      </c>
      <c r="AF77">
        <v>11128.433933387099</v>
      </c>
      <c r="AG77">
        <v>12177.539841853</v>
      </c>
      <c r="AH77">
        <v>12397.405344500899</v>
      </c>
      <c r="AI77">
        <v>15460.193487153199</v>
      </c>
      <c r="AJ77">
        <v>15964.359648757099</v>
      </c>
      <c r="AK77">
        <v>17498.2321790977</v>
      </c>
      <c r="AL77">
        <v>15925.3120973763</v>
      </c>
      <c r="AM77">
        <v>16829.456136435801</v>
      </c>
      <c r="AN77">
        <v>19466.4184799207</v>
      </c>
      <c r="AO77">
        <v>19752.4254575431</v>
      </c>
      <c r="AP77">
        <v>18088.831890274301</v>
      </c>
      <c r="AQ77">
        <v>18615.507316973901</v>
      </c>
      <c r="AR77">
        <v>18477.2267477159</v>
      </c>
      <c r="AS77">
        <v>16909.873256802101</v>
      </c>
      <c r="AT77">
        <v>17184.9399433894</v>
      </c>
      <c r="AU77">
        <v>18682.126596010901</v>
      </c>
      <c r="AV77">
        <v>22922.7515655555</v>
      </c>
      <c r="AW77">
        <v>26263.7523479591</v>
      </c>
      <c r="AX77">
        <v>27333.077880626599</v>
      </c>
      <c r="AY77">
        <v>29070.238272143601</v>
      </c>
      <c r="AZ77">
        <v>33551.635050283199</v>
      </c>
      <c r="BA77">
        <v>36914.333122545897</v>
      </c>
      <c r="BB77">
        <v>33362.823848862499</v>
      </c>
      <c r="BC77">
        <v>32939.995404160902</v>
      </c>
      <c r="BD77">
        <v>35721.532211267899</v>
      </c>
      <c r="BE77">
        <v>33159.111006022598</v>
      </c>
      <c r="BF77">
        <v>34563.742626098101</v>
      </c>
      <c r="BG77">
        <v>35242.190744832304</v>
      </c>
      <c r="BH77">
        <v>30469.624390107099</v>
      </c>
      <c r="BI77">
        <v>31172.228644894702</v>
      </c>
      <c r="BJ77">
        <v>33080.918644420701</v>
      </c>
      <c r="BK77">
        <v>35733.716001136701</v>
      </c>
      <c r="BL77">
        <v>34913.191556609403</v>
      </c>
    </row>
    <row r="78" spans="1:64" x14ac:dyDescent="0.35">
      <c r="A78" t="s">
        <v>153</v>
      </c>
      <c r="B78" t="s">
        <v>154</v>
      </c>
      <c r="C78" t="s">
        <v>9</v>
      </c>
      <c r="D78" t="s">
        <v>10</v>
      </c>
      <c r="E78">
        <v>93.7596601428517</v>
      </c>
      <c r="F78">
        <v>95.518913088197493</v>
      </c>
      <c r="G78">
        <v>102.969919458153</v>
      </c>
      <c r="H78">
        <v>115.681036814861</v>
      </c>
      <c r="I78">
        <v>99.493847566448693</v>
      </c>
      <c r="J78">
        <v>106.728112194197</v>
      </c>
      <c r="K78">
        <v>111.056748357499</v>
      </c>
      <c r="L78">
        <v>105.090306152114</v>
      </c>
      <c r="M78">
        <v>108.296739083676</v>
      </c>
      <c r="N78">
        <v>118.795404279959</v>
      </c>
      <c r="O78">
        <v>140.956899153032</v>
      </c>
      <c r="P78">
        <v>140.00842568659399</v>
      </c>
      <c r="Q78">
        <v>156.21080205597099</v>
      </c>
      <c r="R78">
        <v>186.50860398388599</v>
      </c>
      <c r="S78">
        <v>270.71697757773302</v>
      </c>
      <c r="T78">
        <v>295.97147610851198</v>
      </c>
      <c r="U78">
        <v>339.39273759326102</v>
      </c>
      <c r="V78">
        <v>361.87708292996001</v>
      </c>
      <c r="W78">
        <v>387.628018813523</v>
      </c>
      <c r="X78">
        <v>474.25343598676301</v>
      </c>
      <c r="Y78">
        <v>576.80301034655304</v>
      </c>
      <c r="Z78">
        <v>785.870963585803</v>
      </c>
      <c r="AA78">
        <v>732.86030272178198</v>
      </c>
      <c r="AB78">
        <v>602.50576626745601</v>
      </c>
      <c r="AC78">
        <v>527.99202808224004</v>
      </c>
      <c r="AD78">
        <v>527.86677383452695</v>
      </c>
      <c r="AE78">
        <v>482.94108301218</v>
      </c>
      <c r="AF78">
        <v>472.72817535205598</v>
      </c>
      <c r="AG78">
        <v>487.74654317172099</v>
      </c>
      <c r="AH78">
        <v>436.311385889983</v>
      </c>
      <c r="AI78">
        <v>666.32451195399597</v>
      </c>
      <c r="AJ78">
        <v>671.20701058910799</v>
      </c>
      <c r="AK78">
        <v>649.10110478632203</v>
      </c>
      <c r="AL78">
        <v>586.61118660289003</v>
      </c>
      <c r="AM78">
        <v>550.61313170763299</v>
      </c>
      <c r="AN78">
        <v>620.888047458703</v>
      </c>
      <c r="AO78">
        <v>627.52245074407904</v>
      </c>
      <c r="AP78">
        <v>683.76420059569898</v>
      </c>
      <c r="AQ78">
        <v>671.82142764117202</v>
      </c>
      <c r="AR78">
        <v>711.29243204334296</v>
      </c>
      <c r="AS78">
        <v>816.87130121709595</v>
      </c>
      <c r="AT78">
        <v>788.253025388438</v>
      </c>
      <c r="AU78">
        <v>738.17289692462896</v>
      </c>
      <c r="AV78">
        <v>765.83745980403603</v>
      </c>
      <c r="AW78">
        <v>929.39898068720402</v>
      </c>
      <c r="AX78">
        <v>1133.6285890695599</v>
      </c>
      <c r="AY78">
        <v>1373.3062645279299</v>
      </c>
      <c r="AZ78">
        <v>1630.58418807984</v>
      </c>
      <c r="BA78">
        <v>2050.18157530911</v>
      </c>
      <c r="BB78">
        <v>1888.5922310082999</v>
      </c>
      <c r="BC78">
        <v>2207.7721105351902</v>
      </c>
      <c r="BD78">
        <v>2188.81069386736</v>
      </c>
      <c r="BE78">
        <v>2467.6463037332301</v>
      </c>
      <c r="BF78">
        <v>2530.4123543906098</v>
      </c>
      <c r="BG78">
        <v>2694.5637177959902</v>
      </c>
      <c r="BH78">
        <v>2364.2476966087702</v>
      </c>
      <c r="BI78">
        <v>2075.89997448139</v>
      </c>
      <c r="BJ78">
        <v>2055.5736037493198</v>
      </c>
      <c r="BK78">
        <v>2175.9365406788002</v>
      </c>
      <c r="BL78">
        <v>2228.2702367699599</v>
      </c>
    </row>
    <row r="79" spans="1:64" x14ac:dyDescent="0.35">
      <c r="A79" t="s">
        <v>155</v>
      </c>
      <c r="B79" t="s">
        <v>156</v>
      </c>
      <c r="C79" t="s">
        <v>9</v>
      </c>
      <c r="D79" t="s">
        <v>10</v>
      </c>
      <c r="E79">
        <v>1179.3530109999399</v>
      </c>
      <c r="F79">
        <v>1327.427224366</v>
      </c>
      <c r="G79">
        <v>1411.70239818044</v>
      </c>
      <c r="H79">
        <v>1522.3192420994999</v>
      </c>
      <c r="I79">
        <v>1707.50393824701</v>
      </c>
      <c r="J79">
        <v>1882.08685764849</v>
      </c>
      <c r="K79">
        <v>2010.21345619725</v>
      </c>
      <c r="L79">
        <v>2034.1890496547801</v>
      </c>
      <c r="M79">
        <v>1907.07727217667</v>
      </c>
      <c r="N79">
        <v>2178.0352504498201</v>
      </c>
      <c r="O79">
        <v>2465.6448186242201</v>
      </c>
      <c r="P79">
        <v>2716.19009222861</v>
      </c>
      <c r="Q79">
        <v>3177.6457009373398</v>
      </c>
      <c r="R79">
        <v>4173.1730474942797</v>
      </c>
      <c r="S79">
        <v>5297.6078173946198</v>
      </c>
      <c r="T79">
        <v>6255.5446407642303</v>
      </c>
      <c r="U79">
        <v>6739.6907125325497</v>
      </c>
      <c r="V79">
        <v>7069.1057382561603</v>
      </c>
      <c r="W79">
        <v>7628.81571424906</v>
      </c>
      <c r="X79">
        <v>9332.2452638376908</v>
      </c>
      <c r="Y79">
        <v>11223.937563527999</v>
      </c>
      <c r="Z79">
        <v>10926.817966566001</v>
      </c>
      <c r="AA79">
        <v>10938.122061411001</v>
      </c>
      <c r="AB79">
        <v>10497.479996566</v>
      </c>
      <c r="AC79">
        <v>10833.8662886935</v>
      </c>
      <c r="AD79">
        <v>11398.1059531509</v>
      </c>
      <c r="AE79">
        <v>14951.0467852887</v>
      </c>
      <c r="AF79">
        <v>18571.059925357898</v>
      </c>
      <c r="AG79">
        <v>22047.793322259498</v>
      </c>
      <c r="AH79">
        <v>23973.239484004102</v>
      </c>
      <c r="AI79">
        <v>28364.645076592202</v>
      </c>
      <c r="AJ79">
        <v>25484.739293574599</v>
      </c>
      <c r="AK79">
        <v>22319.059460246001</v>
      </c>
      <c r="AL79">
        <v>17608.812390226401</v>
      </c>
      <c r="AM79">
        <v>20301.333085866001</v>
      </c>
      <c r="AN79">
        <v>26271.599814169102</v>
      </c>
      <c r="AO79">
        <v>25783.450487861101</v>
      </c>
      <c r="AP79">
        <v>24691.872813369799</v>
      </c>
      <c r="AQ79">
        <v>26009.2694886182</v>
      </c>
      <c r="AR79">
        <v>26177.3479836441</v>
      </c>
      <c r="AS79">
        <v>24285.466820516202</v>
      </c>
      <c r="AT79">
        <v>24946.189189140401</v>
      </c>
      <c r="AU79">
        <v>26869.6749036293</v>
      </c>
      <c r="AV79">
        <v>32855.132628780302</v>
      </c>
      <c r="AW79">
        <v>37702.8453762641</v>
      </c>
      <c r="AX79">
        <v>39040.2888825052</v>
      </c>
      <c r="AY79">
        <v>41188.093699730198</v>
      </c>
      <c r="AZ79">
        <v>48414.845092972202</v>
      </c>
      <c r="BA79">
        <v>53554.038922467298</v>
      </c>
      <c r="BB79">
        <v>47293.992833504199</v>
      </c>
      <c r="BC79">
        <v>46459.973254854303</v>
      </c>
      <c r="BD79">
        <v>51081.997670312703</v>
      </c>
      <c r="BE79">
        <v>47710.790216941503</v>
      </c>
      <c r="BF79">
        <v>49878.043244453598</v>
      </c>
      <c r="BG79">
        <v>50260.2998588958</v>
      </c>
      <c r="BH79">
        <v>42784.698361643197</v>
      </c>
      <c r="BI79">
        <v>43784.283962209804</v>
      </c>
      <c r="BJ79">
        <v>46336.663253012703</v>
      </c>
      <c r="BK79">
        <v>50030.877310650103</v>
      </c>
      <c r="BL79">
        <v>48782.7884755091</v>
      </c>
    </row>
    <row r="80" spans="1:64" x14ac:dyDescent="0.35">
      <c r="A80" t="s">
        <v>157</v>
      </c>
      <c r="B80" t="s">
        <v>158</v>
      </c>
      <c r="C80" t="s">
        <v>9</v>
      </c>
      <c r="D80" t="s">
        <v>10</v>
      </c>
      <c r="E80">
        <v>285.47356063719502</v>
      </c>
      <c r="F80">
        <v>287.2635289804</v>
      </c>
      <c r="G80">
        <v>291.47886345277402</v>
      </c>
      <c r="H80">
        <v>296.715117188676</v>
      </c>
      <c r="I80">
        <v>310.80951713342802</v>
      </c>
      <c r="J80">
        <v>317.014858851219</v>
      </c>
      <c r="K80">
        <v>316.12649246407102</v>
      </c>
      <c r="L80">
        <v>333.26274150732098</v>
      </c>
      <c r="M80">
        <v>334.61525861828102</v>
      </c>
      <c r="N80">
        <v>357.42718853210499</v>
      </c>
      <c r="O80">
        <v>422.386732365336</v>
      </c>
      <c r="P80">
        <v>466.01395265787102</v>
      </c>
      <c r="Q80">
        <v>583.31769157902295</v>
      </c>
      <c r="R80">
        <v>768.69545015019003</v>
      </c>
      <c r="S80">
        <v>987.92899180897996</v>
      </c>
      <c r="T80">
        <v>1186.6760791444599</v>
      </c>
      <c r="U80">
        <v>1182.10218194803</v>
      </c>
      <c r="V80">
        <v>1202.6373853856001</v>
      </c>
      <c r="W80">
        <v>1360.7854007153501</v>
      </c>
      <c r="X80">
        <v>1640.55427213755</v>
      </c>
      <c r="Y80">
        <v>1892.8917191424</v>
      </c>
      <c r="Z80">
        <v>1898.4024112596501</v>
      </c>
      <c r="AA80">
        <v>1786.6993535874799</v>
      </c>
      <c r="AB80">
        <v>1638.38394085292</v>
      </c>
      <c r="AC80">
        <v>1681.69307982327</v>
      </c>
      <c r="AD80">
        <v>1603.3298792829601</v>
      </c>
      <c r="AE80">
        <v>1795.3779530808599</v>
      </c>
      <c r="AF80">
        <v>1631.9422762476399</v>
      </c>
      <c r="AG80">
        <v>1535.38645223911</v>
      </c>
      <c r="AH80">
        <v>1632.20586594211</v>
      </c>
      <c r="AI80">
        <v>1835.12809591767</v>
      </c>
      <c r="AJ80">
        <v>1881.7541179909899</v>
      </c>
      <c r="AK80">
        <v>2057.5780328604401</v>
      </c>
      <c r="AL80">
        <v>2166.2334780751899</v>
      </c>
      <c r="AM80">
        <v>2384.0957435422201</v>
      </c>
      <c r="AN80">
        <v>2540.99070957207</v>
      </c>
      <c r="AO80">
        <v>2714.5649315845199</v>
      </c>
      <c r="AP80">
        <v>2641.4778655384498</v>
      </c>
      <c r="AQ80">
        <v>2070.5746241612501</v>
      </c>
      <c r="AR80">
        <v>2408.7359208481798</v>
      </c>
      <c r="AS80">
        <v>2076.5687843164901</v>
      </c>
      <c r="AT80">
        <v>2039.6256972117701</v>
      </c>
      <c r="AU80">
        <v>2260.2583983847499</v>
      </c>
      <c r="AV80">
        <v>2837.89224620811</v>
      </c>
      <c r="AW80">
        <v>3334.9316666979198</v>
      </c>
      <c r="AX80">
        <v>3659.5793287084198</v>
      </c>
      <c r="AY80">
        <v>3747.8607160745501</v>
      </c>
      <c r="AZ80">
        <v>4072.1015698432898</v>
      </c>
      <c r="BA80">
        <v>4167.6702847165398</v>
      </c>
      <c r="BB80">
        <v>3362.8165551403199</v>
      </c>
      <c r="BC80">
        <v>3652.52743714193</v>
      </c>
      <c r="BD80">
        <v>4371.4575101241098</v>
      </c>
      <c r="BE80">
        <v>4591.5557840295596</v>
      </c>
      <c r="BF80">
        <v>4840.6937161580199</v>
      </c>
      <c r="BG80">
        <v>5605.5703563548996</v>
      </c>
      <c r="BH80">
        <v>5390.7452579281198</v>
      </c>
      <c r="BI80">
        <v>5651.3180548270202</v>
      </c>
      <c r="BJ80">
        <v>6101.0308386649804</v>
      </c>
      <c r="BK80">
        <v>6317.4878527697001</v>
      </c>
      <c r="BL80">
        <v>6175.8887203210397</v>
      </c>
    </row>
    <row r="81" spans="1:64" x14ac:dyDescent="0.35">
      <c r="A81" t="s">
        <v>159</v>
      </c>
      <c r="B81" t="s">
        <v>160</v>
      </c>
      <c r="C81" t="s">
        <v>9</v>
      </c>
      <c r="D81" t="s">
        <v>10</v>
      </c>
      <c r="E81">
        <v>1334.6900558382499</v>
      </c>
      <c r="F81">
        <v>1428.0454867344599</v>
      </c>
      <c r="G81">
        <v>1578.28460367258</v>
      </c>
      <c r="H81">
        <v>1744.6405897342399</v>
      </c>
      <c r="I81">
        <v>1909.54123238543</v>
      </c>
      <c r="J81">
        <v>2038.1627339489801</v>
      </c>
      <c r="K81">
        <v>2186.4748524044599</v>
      </c>
      <c r="L81">
        <v>2343.1042257302101</v>
      </c>
      <c r="M81">
        <v>2536.0850645088999</v>
      </c>
      <c r="N81">
        <v>2752.0949541112</v>
      </c>
      <c r="O81">
        <v>2857.2521764867301</v>
      </c>
      <c r="P81">
        <v>3169.0349918167499</v>
      </c>
      <c r="Q81">
        <v>3854.5567843395402</v>
      </c>
      <c r="R81">
        <v>4969.7639116187502</v>
      </c>
      <c r="S81">
        <v>5328.2417465000199</v>
      </c>
      <c r="T81">
        <v>6690.5782702439401</v>
      </c>
      <c r="U81">
        <v>6866.8182855784798</v>
      </c>
      <c r="V81">
        <v>7532.5279280868999</v>
      </c>
      <c r="W81">
        <v>9264.7778338533408</v>
      </c>
      <c r="X81">
        <v>11179.631273040801</v>
      </c>
      <c r="Y81">
        <v>12713.361248056501</v>
      </c>
      <c r="Z81">
        <v>11104.977732323499</v>
      </c>
      <c r="AA81">
        <v>10496.9298731656</v>
      </c>
      <c r="AB81">
        <v>9993.4220740896308</v>
      </c>
      <c r="AC81">
        <v>9419.6976482739901</v>
      </c>
      <c r="AD81">
        <v>9763.3286103425708</v>
      </c>
      <c r="AE81">
        <v>13540.247082415701</v>
      </c>
      <c r="AF81">
        <v>16302.441401124899</v>
      </c>
      <c r="AG81">
        <v>17679.996995809001</v>
      </c>
      <c r="AH81">
        <v>17694.305354173201</v>
      </c>
      <c r="AI81">
        <v>21793.842647983201</v>
      </c>
      <c r="AJ81">
        <v>21675.064248549301</v>
      </c>
      <c r="AK81">
        <v>23813.7118417151</v>
      </c>
      <c r="AL81">
        <v>22380.1039619355</v>
      </c>
      <c r="AM81">
        <v>23496.523322266599</v>
      </c>
      <c r="AN81">
        <v>26890.2198804535</v>
      </c>
      <c r="AO81">
        <v>26871.829018905399</v>
      </c>
      <c r="AP81">
        <v>24228.942350896399</v>
      </c>
      <c r="AQ81">
        <v>24974.272199000501</v>
      </c>
      <c r="AR81">
        <v>24673.198969174398</v>
      </c>
      <c r="AS81">
        <v>22364.0293943406</v>
      </c>
      <c r="AT81">
        <v>22433.555714194499</v>
      </c>
      <c r="AU81">
        <v>24177.3351674642</v>
      </c>
      <c r="AV81">
        <v>29568.385949668002</v>
      </c>
      <c r="AW81">
        <v>33741.265146917503</v>
      </c>
      <c r="AX81">
        <v>34760.187766386603</v>
      </c>
      <c r="AY81">
        <v>36443.623441441101</v>
      </c>
      <c r="AZ81">
        <v>41508.4339850416</v>
      </c>
      <c r="BA81">
        <v>45334.114435824602</v>
      </c>
      <c r="BB81">
        <v>41575.418748373697</v>
      </c>
      <c r="BC81">
        <v>40638.334004260003</v>
      </c>
      <c r="BD81">
        <v>43790.732048201899</v>
      </c>
      <c r="BE81">
        <v>40874.7035053457</v>
      </c>
      <c r="BF81">
        <v>42592.934094334203</v>
      </c>
      <c r="BG81">
        <v>43011.263102841702</v>
      </c>
      <c r="BH81">
        <v>36638.184929157003</v>
      </c>
      <c r="BI81">
        <v>37037.374186121902</v>
      </c>
      <c r="BJ81">
        <v>38812.161034168203</v>
      </c>
      <c r="BK81">
        <v>41631.0907389044</v>
      </c>
      <c r="BL81">
        <v>40493.928572045603</v>
      </c>
    </row>
    <row r="82" spans="1:64" x14ac:dyDescent="0.35">
      <c r="A82" t="s">
        <v>161</v>
      </c>
      <c r="B82" t="s">
        <v>162</v>
      </c>
      <c r="C82" t="s">
        <v>9</v>
      </c>
      <c r="D82" t="s">
        <v>10</v>
      </c>
      <c r="AQ82">
        <v>24034.246808371699</v>
      </c>
      <c r="AR82">
        <v>24125.2558762552</v>
      </c>
      <c r="AS82">
        <v>22653.316046635198</v>
      </c>
      <c r="AT82">
        <v>24419.742440139202</v>
      </c>
      <c r="AU82">
        <v>26732.7904740224</v>
      </c>
      <c r="AV82">
        <v>31497.966921303101</v>
      </c>
      <c r="AW82">
        <v>35467.175469944297</v>
      </c>
      <c r="AX82">
        <v>36205.370539611198</v>
      </c>
      <c r="AY82">
        <v>41522.543857174103</v>
      </c>
      <c r="AZ82">
        <v>47885.698878682902</v>
      </c>
      <c r="BA82">
        <v>50866.081098221402</v>
      </c>
      <c r="BB82">
        <v>47447.870036607703</v>
      </c>
      <c r="BC82">
        <v>48530.2338492813</v>
      </c>
      <c r="BD82">
        <v>52083.889144836401</v>
      </c>
      <c r="BE82">
        <v>49459.717233837197</v>
      </c>
      <c r="BF82">
        <v>54853.625596787599</v>
      </c>
      <c r="BG82">
        <v>59440.030760600399</v>
      </c>
      <c r="BH82">
        <v>52404.659333137897</v>
      </c>
      <c r="BI82">
        <v>56854.102653706002</v>
      </c>
      <c r="BJ82">
        <v>60108.466688735898</v>
      </c>
      <c r="BK82">
        <v>64269.704254102799</v>
      </c>
    </row>
    <row r="83" spans="1:64" x14ac:dyDescent="0.35">
      <c r="A83" t="s">
        <v>163</v>
      </c>
      <c r="B83" t="s">
        <v>164</v>
      </c>
      <c r="C83" t="s">
        <v>9</v>
      </c>
      <c r="D83" t="s">
        <v>10</v>
      </c>
      <c r="AB83">
        <v>1320.86470128614</v>
      </c>
      <c r="AE83">
        <v>1276.49166714066</v>
      </c>
      <c r="AF83">
        <v>1296.96929283499</v>
      </c>
      <c r="AG83">
        <v>1355.65581344784</v>
      </c>
      <c r="AH83">
        <v>1437.4262415343901</v>
      </c>
      <c r="AI83">
        <v>1528.5407212801499</v>
      </c>
      <c r="AJ83">
        <v>1682.6971752556401</v>
      </c>
      <c r="AK83">
        <v>1756.60081468404</v>
      </c>
      <c r="AL83">
        <v>1909.2527546552501</v>
      </c>
      <c r="AM83">
        <v>1909.8368386305799</v>
      </c>
      <c r="AN83">
        <v>2060.6096959889901</v>
      </c>
      <c r="AO83">
        <v>2017.4730661644601</v>
      </c>
      <c r="AP83">
        <v>1904.7409660767</v>
      </c>
      <c r="AQ83">
        <v>2022.7071935531601</v>
      </c>
      <c r="AR83">
        <v>2042.4796578246601</v>
      </c>
      <c r="AS83">
        <v>2171.9502430122302</v>
      </c>
      <c r="AT83">
        <v>2248.4291752586901</v>
      </c>
      <c r="AU83">
        <v>2265.88059422592</v>
      </c>
      <c r="AV83">
        <v>2295.8896549143601</v>
      </c>
      <c r="AW83">
        <v>2253.0926143024599</v>
      </c>
      <c r="AX83">
        <v>2358.2800177142899</v>
      </c>
      <c r="AY83">
        <v>2406.1829156029598</v>
      </c>
      <c r="AZ83">
        <v>2458.6113132396299</v>
      </c>
      <c r="BA83">
        <v>2541.4088832658899</v>
      </c>
      <c r="BB83">
        <v>2721.87035688274</v>
      </c>
      <c r="BC83">
        <v>2885.4456763611302</v>
      </c>
      <c r="BD83">
        <v>3009.1986466892199</v>
      </c>
      <c r="BE83">
        <v>3131.38671463839</v>
      </c>
      <c r="BF83">
        <v>2994.6793044200699</v>
      </c>
      <c r="BG83">
        <v>2971.4572901736701</v>
      </c>
      <c r="BH83">
        <v>2906.3767849763499</v>
      </c>
      <c r="BI83">
        <v>3014.7003583904202</v>
      </c>
      <c r="BJ83">
        <v>3289.7011457127701</v>
      </c>
      <c r="BK83">
        <v>3568.291015625</v>
      </c>
    </row>
    <row r="84" spans="1:64" x14ac:dyDescent="0.35">
      <c r="A84" t="s">
        <v>165</v>
      </c>
      <c r="B84" t="s">
        <v>166</v>
      </c>
      <c r="C84" t="s">
        <v>9</v>
      </c>
      <c r="D84" t="s">
        <v>10</v>
      </c>
      <c r="E84">
        <v>282.41379513624099</v>
      </c>
      <c r="F84">
        <v>331.43186795880501</v>
      </c>
      <c r="G84">
        <v>357.52236317355403</v>
      </c>
      <c r="H84">
        <v>298.46640953442602</v>
      </c>
      <c r="I84">
        <v>410.900952138148</v>
      </c>
      <c r="J84">
        <v>424.61725845555901</v>
      </c>
      <c r="K84">
        <v>452.66866082123499</v>
      </c>
      <c r="L84">
        <v>490.09885279232799</v>
      </c>
      <c r="M84">
        <v>520.47766131989295</v>
      </c>
      <c r="N84">
        <v>550.72605202666205</v>
      </c>
      <c r="O84">
        <v>549.45661477757096</v>
      </c>
      <c r="P84">
        <v>635.495856830609</v>
      </c>
      <c r="Q84">
        <v>703.78542190994301</v>
      </c>
      <c r="R84">
        <v>1160.31063559259</v>
      </c>
      <c r="S84">
        <v>2432.8246814993299</v>
      </c>
      <c r="T84">
        <v>3332.00460917588</v>
      </c>
      <c r="U84">
        <v>4550.0466749490197</v>
      </c>
      <c r="V84">
        <v>4154.2747546075198</v>
      </c>
      <c r="W84">
        <v>3452.6205453848602</v>
      </c>
      <c r="X84">
        <v>4275.2573637810701</v>
      </c>
      <c r="Y84">
        <v>5892.1560697802597</v>
      </c>
      <c r="Z84">
        <v>5186.3701791426402</v>
      </c>
      <c r="AA84">
        <v>4736.0462927874096</v>
      </c>
      <c r="AB84">
        <v>4325.27026764319</v>
      </c>
      <c r="AC84">
        <v>4423.5314982775799</v>
      </c>
      <c r="AD84">
        <v>4038.0636620281098</v>
      </c>
      <c r="AE84">
        <v>4004.05411644878</v>
      </c>
      <c r="AF84">
        <v>3755.4880075179199</v>
      </c>
      <c r="AG84">
        <v>4267.8193441899202</v>
      </c>
      <c r="AH84">
        <v>4532.1658586472804</v>
      </c>
      <c r="AI84">
        <v>6268.9510197545296</v>
      </c>
      <c r="AJ84">
        <v>5537.0097213605004</v>
      </c>
      <c r="AK84">
        <v>5578.0051731848298</v>
      </c>
      <c r="AL84">
        <v>4252.0281857037999</v>
      </c>
      <c r="AM84">
        <v>3963.8680488903601</v>
      </c>
      <c r="AN84">
        <v>4570.5923671295104</v>
      </c>
      <c r="AO84">
        <v>5116.1460587586298</v>
      </c>
      <c r="AP84">
        <v>4667.1685854636098</v>
      </c>
      <c r="AQ84">
        <v>3831.7806677081599</v>
      </c>
      <c r="AR84">
        <v>3888.8989269917402</v>
      </c>
      <c r="AS84">
        <v>4125.7166635171297</v>
      </c>
      <c r="AT84">
        <v>3993.0472067647602</v>
      </c>
      <c r="AU84">
        <v>4141.4182925319001</v>
      </c>
      <c r="AV84">
        <v>4933.4360067669804</v>
      </c>
      <c r="AW84">
        <v>5739.5835261073298</v>
      </c>
      <c r="AX84">
        <v>6891.3668762396001</v>
      </c>
      <c r="AY84">
        <v>7221.3294815315603</v>
      </c>
      <c r="AZ84">
        <v>8458.2517398083401</v>
      </c>
      <c r="BA84">
        <v>10254.158452055801</v>
      </c>
      <c r="BB84">
        <v>7721.0041892807703</v>
      </c>
      <c r="BC84">
        <v>8849.3552997150691</v>
      </c>
      <c r="BD84">
        <v>10809.646450590901</v>
      </c>
      <c r="BE84">
        <v>9813.4777028244007</v>
      </c>
      <c r="BF84">
        <v>9683.5762902867391</v>
      </c>
      <c r="BG84">
        <v>9663.4292397764093</v>
      </c>
      <c r="BH84">
        <v>7384.7158700318296</v>
      </c>
      <c r="BI84">
        <v>6984.4510187339501</v>
      </c>
      <c r="BJ84">
        <v>7230.3963926842598</v>
      </c>
      <c r="BK84">
        <v>7956.6278155868604</v>
      </c>
      <c r="BL84">
        <v>7767.0134044078804</v>
      </c>
    </row>
    <row r="85" spans="1:64" x14ac:dyDescent="0.35">
      <c r="A85" t="s">
        <v>167</v>
      </c>
      <c r="B85" t="s">
        <v>168</v>
      </c>
      <c r="C85" t="s">
        <v>9</v>
      </c>
      <c r="D85" t="s">
        <v>10</v>
      </c>
      <c r="E85">
        <v>1397.5948032844001</v>
      </c>
      <c r="F85">
        <v>1472.3857140786799</v>
      </c>
      <c r="G85">
        <v>1525.7758527103199</v>
      </c>
      <c r="H85">
        <v>1613.45688373392</v>
      </c>
      <c r="I85">
        <v>1748.2881176141</v>
      </c>
      <c r="J85">
        <v>1873.5677743542101</v>
      </c>
      <c r="K85">
        <v>1986.74715869685</v>
      </c>
      <c r="L85">
        <v>2058.7818819805598</v>
      </c>
      <c r="M85">
        <v>1951.75859587532</v>
      </c>
      <c r="N85">
        <v>2100.66786858672</v>
      </c>
      <c r="O85">
        <v>2347.54431773747</v>
      </c>
      <c r="P85">
        <v>2649.8015138722299</v>
      </c>
      <c r="Q85">
        <v>3030.4325141197701</v>
      </c>
      <c r="R85">
        <v>3426.2762205037802</v>
      </c>
      <c r="S85">
        <v>3665.8627976419002</v>
      </c>
      <c r="T85">
        <v>4299.7456179928404</v>
      </c>
      <c r="U85">
        <v>4138.1677876153499</v>
      </c>
      <c r="V85">
        <v>4681.4399317303796</v>
      </c>
      <c r="W85">
        <v>5976.93816899991</v>
      </c>
      <c r="X85">
        <v>7804.7620805115503</v>
      </c>
      <c r="Y85">
        <v>10032.062080015001</v>
      </c>
      <c r="Z85">
        <v>9599.3062222196495</v>
      </c>
      <c r="AA85">
        <v>9146.0773570185193</v>
      </c>
      <c r="AB85">
        <v>8691.5188130651404</v>
      </c>
      <c r="AC85">
        <v>8179.1944406499097</v>
      </c>
      <c r="AD85">
        <v>8652.2165424759296</v>
      </c>
      <c r="AE85">
        <v>10611.112210096</v>
      </c>
      <c r="AF85">
        <v>13118.586534628999</v>
      </c>
      <c r="AG85">
        <v>15987.1680775688</v>
      </c>
      <c r="AH85">
        <v>16239.2821960944</v>
      </c>
      <c r="AI85">
        <v>19095.466998460801</v>
      </c>
      <c r="AJ85">
        <v>19900.726650506898</v>
      </c>
      <c r="AK85">
        <v>20487.170785287799</v>
      </c>
      <c r="AL85">
        <v>18389.019567509898</v>
      </c>
      <c r="AM85">
        <v>19709.238098365298</v>
      </c>
      <c r="AN85">
        <v>23123.177790200902</v>
      </c>
      <c r="AO85">
        <v>24332.697766559399</v>
      </c>
      <c r="AP85">
        <v>26734.562611453701</v>
      </c>
      <c r="AQ85">
        <v>28214.274355869002</v>
      </c>
      <c r="AR85">
        <v>28669.539690801001</v>
      </c>
      <c r="AS85">
        <v>28149.870010789102</v>
      </c>
      <c r="AT85">
        <v>27744.506459246099</v>
      </c>
      <c r="AU85">
        <v>30056.5862179301</v>
      </c>
      <c r="AV85">
        <v>34419.147914595203</v>
      </c>
      <c r="AW85">
        <v>40290.313971011601</v>
      </c>
      <c r="AX85">
        <v>42030.286613813601</v>
      </c>
      <c r="AY85">
        <v>44599.697568569703</v>
      </c>
      <c r="AZ85">
        <v>50566.826595682804</v>
      </c>
      <c r="BA85">
        <v>47286.998492836698</v>
      </c>
      <c r="BB85">
        <v>38713.1374283353</v>
      </c>
      <c r="BC85">
        <v>39435.839901850501</v>
      </c>
      <c r="BD85">
        <v>42038.572250192999</v>
      </c>
      <c r="BE85">
        <v>42462.771568144999</v>
      </c>
      <c r="BF85">
        <v>43444.533001953998</v>
      </c>
      <c r="BG85">
        <v>47425.607680519402</v>
      </c>
      <c r="BH85">
        <v>44974.8318771782</v>
      </c>
      <c r="BI85">
        <v>41064.1334316223</v>
      </c>
      <c r="BJ85">
        <v>40361.417383215899</v>
      </c>
      <c r="BK85">
        <v>43043.227816455103</v>
      </c>
      <c r="BL85">
        <v>42330.117537004997</v>
      </c>
    </row>
    <row r="86" spans="1:64" x14ac:dyDescent="0.35">
      <c r="A86" t="s">
        <v>169</v>
      </c>
      <c r="B86" t="s">
        <v>170</v>
      </c>
      <c r="C86" t="s">
        <v>9</v>
      </c>
      <c r="D86" t="s">
        <v>10</v>
      </c>
      <c r="AI86">
        <v>1614.6401223992</v>
      </c>
      <c r="AJ86">
        <v>1314.6706702040401</v>
      </c>
      <c r="AK86">
        <v>757.22354850535805</v>
      </c>
      <c r="AL86">
        <v>550.01554260922398</v>
      </c>
      <c r="AM86">
        <v>519.81618707676205</v>
      </c>
      <c r="AN86">
        <v>578.33676332987795</v>
      </c>
      <c r="AO86">
        <v>689.03441365259698</v>
      </c>
      <c r="AP86">
        <v>807.03228575235198</v>
      </c>
      <c r="AQ86">
        <v>851.51574463587394</v>
      </c>
      <c r="AR86">
        <v>673.53789267519198</v>
      </c>
      <c r="AS86">
        <v>749.90852361159102</v>
      </c>
      <c r="AT86">
        <v>801.99041388837304</v>
      </c>
      <c r="AU86">
        <v>853.51645371331801</v>
      </c>
      <c r="AV86">
        <v>1010.0079801313</v>
      </c>
      <c r="AW86">
        <v>1305.0474855720799</v>
      </c>
      <c r="AX86">
        <v>1642.7609375639499</v>
      </c>
      <c r="AY86">
        <v>1996.0571292766399</v>
      </c>
      <c r="AZ86">
        <v>2635.3538820296299</v>
      </c>
      <c r="BA86">
        <v>3324.7358790541098</v>
      </c>
      <c r="BB86">
        <v>2822.66743023352</v>
      </c>
      <c r="BC86">
        <v>3233.2959434742102</v>
      </c>
      <c r="BD86">
        <v>4021.7433061728598</v>
      </c>
      <c r="BE86">
        <v>4421.8182422801301</v>
      </c>
      <c r="BF86">
        <v>4623.7457247341899</v>
      </c>
      <c r="BG86">
        <v>4739.1883384642097</v>
      </c>
      <c r="BH86">
        <v>4014.1859441932902</v>
      </c>
      <c r="BI86">
        <v>4062.1698875737902</v>
      </c>
      <c r="BJ86">
        <v>4357.0009355462798</v>
      </c>
      <c r="BK86">
        <v>4722.78778321766</v>
      </c>
      <c r="BL86">
        <v>4697.7045759469001</v>
      </c>
    </row>
    <row r="87" spans="1:64" x14ac:dyDescent="0.35">
      <c r="A87" t="s">
        <v>171</v>
      </c>
      <c r="B87" t="s">
        <v>172</v>
      </c>
      <c r="C87" t="s">
        <v>9</v>
      </c>
      <c r="D87" t="s">
        <v>10</v>
      </c>
      <c r="E87">
        <v>183.449562150492</v>
      </c>
      <c r="F87">
        <v>190.21877185476799</v>
      </c>
      <c r="G87">
        <v>195.49225952275799</v>
      </c>
      <c r="H87">
        <v>211.06479907917799</v>
      </c>
      <c r="I87">
        <v>230.088718367366</v>
      </c>
      <c r="J87">
        <v>265.32334596719301</v>
      </c>
      <c r="K87">
        <v>267.74842725408001</v>
      </c>
      <c r="L87">
        <v>214.83214817906801</v>
      </c>
      <c r="M87">
        <v>200.307166178469</v>
      </c>
      <c r="N87">
        <v>230.287308092925</v>
      </c>
      <c r="O87">
        <v>253.566563815845</v>
      </c>
      <c r="P87">
        <v>269.368325240366</v>
      </c>
      <c r="Q87">
        <v>228.85995600922899</v>
      </c>
      <c r="R87">
        <v>259.70173428654999</v>
      </c>
      <c r="S87">
        <v>296.88984114726799</v>
      </c>
      <c r="T87">
        <v>281.40612646800997</v>
      </c>
      <c r="U87">
        <v>271.12555167880299</v>
      </c>
      <c r="V87">
        <v>306.80999454651601</v>
      </c>
      <c r="W87">
        <v>345.83455355739301</v>
      </c>
      <c r="X87">
        <v>372.06025851982798</v>
      </c>
      <c r="Y87">
        <v>402.060562295804</v>
      </c>
      <c r="Z87">
        <v>372.07737791788003</v>
      </c>
      <c r="AA87">
        <v>345.64148122816499</v>
      </c>
      <c r="AB87">
        <v>337.16289987215202</v>
      </c>
      <c r="AC87">
        <v>355.66667500513699</v>
      </c>
      <c r="AD87">
        <v>352.35282462279702</v>
      </c>
      <c r="AE87">
        <v>435.06825376681297</v>
      </c>
      <c r="AF87">
        <v>374.47034150646499</v>
      </c>
      <c r="AG87">
        <v>372.68411317139299</v>
      </c>
      <c r="AH87">
        <v>365.88965718028101</v>
      </c>
      <c r="AI87">
        <v>398.63700013795199</v>
      </c>
      <c r="AJ87">
        <v>433.77306509747399</v>
      </c>
      <c r="AK87">
        <v>409.74662537306199</v>
      </c>
      <c r="AL87">
        <v>370.419247944586</v>
      </c>
      <c r="AM87">
        <v>328.74458641415498</v>
      </c>
      <c r="AN87">
        <v>379.98800725064598</v>
      </c>
      <c r="AO87">
        <v>397.13593689471003</v>
      </c>
      <c r="AP87">
        <v>384.796156440468</v>
      </c>
      <c r="AQ87">
        <v>407.52330361693799</v>
      </c>
      <c r="AR87">
        <v>410.33422967899298</v>
      </c>
      <c r="AS87">
        <v>258.47095948786</v>
      </c>
      <c r="AT87">
        <v>269.01499838081702</v>
      </c>
      <c r="AU87">
        <v>304.564560762479</v>
      </c>
      <c r="AV87">
        <v>367.82152164834002</v>
      </c>
      <c r="AW87">
        <v>417.50816486176501</v>
      </c>
      <c r="AX87">
        <v>492.54419164423399</v>
      </c>
      <c r="AY87">
        <v>913.39393093929095</v>
      </c>
      <c r="AZ87">
        <v>1081.1663182626901</v>
      </c>
      <c r="BA87">
        <v>1217.06479703935</v>
      </c>
      <c r="BB87">
        <v>1077.6621920808</v>
      </c>
      <c r="BC87">
        <v>1299.3449494603899</v>
      </c>
      <c r="BD87">
        <v>1549.46290192946</v>
      </c>
      <c r="BE87">
        <v>1587.56123719997</v>
      </c>
      <c r="BF87">
        <v>2345.3929057488499</v>
      </c>
      <c r="BG87">
        <v>1971.03334675411</v>
      </c>
      <c r="BH87">
        <v>1743.8509964087</v>
      </c>
      <c r="BI87">
        <v>1931.38947036943</v>
      </c>
      <c r="BJ87">
        <v>2025.9324238675099</v>
      </c>
      <c r="BK87">
        <v>2202.31216442504</v>
      </c>
      <c r="BL87">
        <v>2202.1155673806502</v>
      </c>
    </row>
    <row r="88" spans="1:64" x14ac:dyDescent="0.35">
      <c r="A88" t="s">
        <v>173</v>
      </c>
      <c r="B88" t="s">
        <v>174</v>
      </c>
      <c r="C88" t="s">
        <v>9</v>
      </c>
      <c r="D88" t="s">
        <v>10</v>
      </c>
    </row>
    <row r="89" spans="1:64" x14ac:dyDescent="0.35">
      <c r="A89" t="s">
        <v>175</v>
      </c>
      <c r="B89" t="s">
        <v>176</v>
      </c>
      <c r="C89" t="s">
        <v>9</v>
      </c>
      <c r="D89" t="s">
        <v>10</v>
      </c>
      <c r="AE89">
        <v>341.52747217995397</v>
      </c>
      <c r="AF89">
        <v>351.90886652963201</v>
      </c>
      <c r="AG89">
        <v>398.54598301195898</v>
      </c>
      <c r="AH89">
        <v>394.33145338033199</v>
      </c>
      <c r="AI89">
        <v>419.78862983845102</v>
      </c>
      <c r="AJ89">
        <v>461.34945850925101</v>
      </c>
      <c r="AK89">
        <v>489.07187201172201</v>
      </c>
      <c r="AL89">
        <v>475.42183523417401</v>
      </c>
      <c r="AM89">
        <v>477.78046889690302</v>
      </c>
      <c r="AN89">
        <v>508.10782936670302</v>
      </c>
      <c r="AO89">
        <v>518.37423318584797</v>
      </c>
      <c r="AP89">
        <v>493.833400362421</v>
      </c>
      <c r="AQ89">
        <v>456.49103530747902</v>
      </c>
      <c r="AR89">
        <v>429.719768047998</v>
      </c>
      <c r="AS89">
        <v>363.48247899906801</v>
      </c>
      <c r="AT89">
        <v>336.15406059602202</v>
      </c>
      <c r="AU89">
        <v>343.60275126348802</v>
      </c>
      <c r="AV89">
        <v>393.73986978173099</v>
      </c>
      <c r="AW89">
        <v>407.30033708713898</v>
      </c>
      <c r="AX89">
        <v>322.41568160552703</v>
      </c>
      <c r="AY89">
        <v>453.40351845416302</v>
      </c>
      <c r="AZ89">
        <v>659.99272295454602</v>
      </c>
      <c r="BA89">
        <v>715.09682041100996</v>
      </c>
      <c r="BB89">
        <v>674.08555024505699</v>
      </c>
      <c r="BC89">
        <v>672.42440256244299</v>
      </c>
      <c r="BD89">
        <v>651.13536353304698</v>
      </c>
      <c r="BE89">
        <v>717.050737885584</v>
      </c>
      <c r="BF89">
        <v>769.003943268326</v>
      </c>
      <c r="BG89">
        <v>787.23807021997004</v>
      </c>
      <c r="BH89">
        <v>769.25601374601604</v>
      </c>
      <c r="BI89">
        <v>732.291075213299</v>
      </c>
      <c r="BJ89">
        <v>855.57363987736699</v>
      </c>
      <c r="BK89">
        <v>878.59961325050097</v>
      </c>
      <c r="BL89">
        <v>962.83990858777804</v>
      </c>
    </row>
    <row r="90" spans="1:64" x14ac:dyDescent="0.35">
      <c r="A90" t="s">
        <v>177</v>
      </c>
      <c r="B90" t="s">
        <v>178</v>
      </c>
      <c r="C90" t="s">
        <v>9</v>
      </c>
      <c r="D90" t="s">
        <v>10</v>
      </c>
      <c r="K90">
        <v>106.41322452411301</v>
      </c>
      <c r="L90">
        <v>109.451919948919</v>
      </c>
      <c r="M90">
        <v>93.844908882376799</v>
      </c>
      <c r="N90">
        <v>100.10177271703699</v>
      </c>
      <c r="O90">
        <v>112.609196075425</v>
      </c>
      <c r="P90">
        <v>116.558761838096</v>
      </c>
      <c r="Q90">
        <v>120.143016403993</v>
      </c>
      <c r="R90">
        <v>148.17348910753</v>
      </c>
      <c r="S90">
        <v>183.08141496513301</v>
      </c>
      <c r="T90">
        <v>213.30926225629801</v>
      </c>
      <c r="U90">
        <v>201.12668133456299</v>
      </c>
      <c r="V90">
        <v>239.43227971108101</v>
      </c>
      <c r="W90">
        <v>288.05770884354803</v>
      </c>
      <c r="X90">
        <v>335.80597979478603</v>
      </c>
      <c r="Y90">
        <v>378.31655104964199</v>
      </c>
      <c r="Z90">
        <v>332.681618154386</v>
      </c>
      <c r="AA90">
        <v>318.60692238582197</v>
      </c>
      <c r="AB90">
        <v>304.83700001151198</v>
      </c>
      <c r="AC90">
        <v>244.371321701364</v>
      </c>
      <c r="AD90">
        <v>298.66199298361403</v>
      </c>
      <c r="AE90">
        <v>234.65450717285401</v>
      </c>
      <c r="AF90">
        <v>265.48781950055599</v>
      </c>
      <c r="AG90">
        <v>305.31221947806802</v>
      </c>
      <c r="AH90">
        <v>310.29798172233501</v>
      </c>
      <c r="AI90">
        <v>331.81843475680398</v>
      </c>
      <c r="AJ90">
        <v>695.40958742203998</v>
      </c>
      <c r="AK90">
        <v>695.15604808232695</v>
      </c>
      <c r="AL90">
        <v>711.72551006240599</v>
      </c>
      <c r="AM90">
        <v>682.21852125900398</v>
      </c>
      <c r="AN90">
        <v>696.45081850312795</v>
      </c>
      <c r="AO90">
        <v>728.66907188667403</v>
      </c>
      <c r="AP90">
        <v>669.39886560929097</v>
      </c>
      <c r="AQ90">
        <v>678.67563019206102</v>
      </c>
      <c r="AR90">
        <v>637.93157023091601</v>
      </c>
      <c r="AS90">
        <v>594.15164298866705</v>
      </c>
      <c r="AT90">
        <v>505.42014966136202</v>
      </c>
      <c r="AU90">
        <v>411.77248040376998</v>
      </c>
      <c r="AV90">
        <v>335.90621695050402</v>
      </c>
      <c r="AW90">
        <v>642.75492984273001</v>
      </c>
      <c r="AX90">
        <v>665.72194065367205</v>
      </c>
      <c r="AY90">
        <v>662.36246097695596</v>
      </c>
      <c r="AZ90">
        <v>780.38009914809697</v>
      </c>
      <c r="BA90">
        <v>924.51151643002697</v>
      </c>
      <c r="BB90">
        <v>833.28040272409601</v>
      </c>
      <c r="BC90">
        <v>860.63787368812496</v>
      </c>
      <c r="BD90">
        <v>762.76105413115897</v>
      </c>
      <c r="BE90">
        <v>742.78113779662704</v>
      </c>
      <c r="BF90">
        <v>700.51497196066805</v>
      </c>
      <c r="BG90">
        <v>607.42840411500401</v>
      </c>
      <c r="BH90">
        <v>660.72357124432199</v>
      </c>
      <c r="BI90">
        <v>690.77888604293798</v>
      </c>
      <c r="BJ90">
        <v>679.75691396582795</v>
      </c>
      <c r="BK90">
        <v>732.717513775219</v>
      </c>
      <c r="BL90">
        <v>777.81193208400805</v>
      </c>
    </row>
    <row r="91" spans="1:64" x14ac:dyDescent="0.35">
      <c r="A91" t="s">
        <v>179</v>
      </c>
      <c r="B91" t="s">
        <v>180</v>
      </c>
      <c r="C91" t="s">
        <v>9</v>
      </c>
      <c r="D91" t="s">
        <v>10</v>
      </c>
      <c r="O91">
        <v>111.688521760302</v>
      </c>
      <c r="P91">
        <v>109.33183892462201</v>
      </c>
      <c r="Q91">
        <v>119.72706463164199</v>
      </c>
      <c r="R91">
        <v>119.77683096029401</v>
      </c>
      <c r="S91">
        <v>130.366528279139</v>
      </c>
      <c r="T91">
        <v>142.28107734632499</v>
      </c>
      <c r="U91">
        <v>145.87672065750601</v>
      </c>
      <c r="V91">
        <v>148.97718679470401</v>
      </c>
      <c r="W91">
        <v>158.865673398967</v>
      </c>
      <c r="X91">
        <v>153.00619203827401</v>
      </c>
      <c r="Y91">
        <v>141.559532546952</v>
      </c>
      <c r="Z91">
        <v>194.92416244897299</v>
      </c>
      <c r="AA91">
        <v>204.24804203295599</v>
      </c>
      <c r="AB91">
        <v>197.032232113574</v>
      </c>
      <c r="AC91">
        <v>162.67215407060601</v>
      </c>
      <c r="AD91">
        <v>164.94193531168801</v>
      </c>
      <c r="AE91">
        <v>145.90678857344801</v>
      </c>
      <c r="AF91">
        <v>190.45258855143601</v>
      </c>
      <c r="AG91">
        <v>176.259580528459</v>
      </c>
      <c r="AH91">
        <v>223.46954407502301</v>
      </c>
      <c r="AI91">
        <v>250.15046793605501</v>
      </c>
      <c r="AJ91">
        <v>257.78917564696502</v>
      </c>
      <c r="AK91">
        <v>221.79981746370001</v>
      </c>
      <c r="AL91">
        <v>227.02281017036</v>
      </c>
      <c r="AM91">
        <v>220.96021694733901</v>
      </c>
      <c r="AN91">
        <v>233.24240189979301</v>
      </c>
      <c r="AO91">
        <v>243.43873419146499</v>
      </c>
      <c r="AP91">
        <v>237.12903040078899</v>
      </c>
      <c r="AQ91">
        <v>178.84851966803001</v>
      </c>
      <c r="AR91">
        <v>190.67263014953099</v>
      </c>
      <c r="AS91">
        <v>308.14411929370902</v>
      </c>
      <c r="AT91">
        <v>319.95718861661197</v>
      </c>
      <c r="AU91">
        <v>333.05884483354902</v>
      </c>
      <c r="AV91">
        <v>372.053875509514</v>
      </c>
      <c r="AW91">
        <v>405.07511837334198</v>
      </c>
      <c r="AX91">
        <v>436.475544782741</v>
      </c>
      <c r="AY91">
        <v>430.004252419306</v>
      </c>
      <c r="AZ91">
        <v>493.722692768596</v>
      </c>
      <c r="BA91">
        <v>599.99523719098795</v>
      </c>
      <c r="BB91">
        <v>559.41419387326403</v>
      </c>
      <c r="BC91">
        <v>558.17613450815804</v>
      </c>
      <c r="BD91">
        <v>703.66371867053499</v>
      </c>
      <c r="BE91">
        <v>616.37643211354305</v>
      </c>
      <c r="BF91">
        <v>634.66280923979605</v>
      </c>
      <c r="BG91">
        <v>623.31088163091101</v>
      </c>
      <c r="BH91">
        <v>603.40111824669304</v>
      </c>
      <c r="BI91">
        <v>661.45672538723102</v>
      </c>
      <c r="BJ91">
        <v>738.54994489078194</v>
      </c>
      <c r="BK91">
        <v>778.34991021004305</v>
      </c>
      <c r="BL91">
        <v>697.29492685678599</v>
      </c>
    </row>
    <row r="92" spans="1:64" x14ac:dyDescent="0.35">
      <c r="A92" t="s">
        <v>181</v>
      </c>
      <c r="B92" t="s">
        <v>182</v>
      </c>
      <c r="C92" t="s">
        <v>9</v>
      </c>
      <c r="D92" t="s">
        <v>10</v>
      </c>
      <c r="G92">
        <v>34.790581358267097</v>
      </c>
      <c r="H92">
        <v>40.752237324680202</v>
      </c>
      <c r="I92">
        <v>46.975705222938203</v>
      </c>
      <c r="J92">
        <v>234.34069248401499</v>
      </c>
      <c r="K92">
        <v>243.76909130671001</v>
      </c>
      <c r="L92">
        <v>247.840731117308</v>
      </c>
      <c r="M92">
        <v>225.48882551621199</v>
      </c>
      <c r="N92">
        <v>221.137218045113</v>
      </c>
      <c r="O92">
        <v>218.20840895654499</v>
      </c>
      <c r="P92">
        <v>217.325829212364</v>
      </c>
      <c r="Q92">
        <v>226.006812545407</v>
      </c>
      <c r="R92">
        <v>292.47036483087999</v>
      </c>
      <c r="S92">
        <v>354.28945485914198</v>
      </c>
      <c r="T92">
        <v>407.72339088521102</v>
      </c>
      <c r="U92">
        <v>418.01989796005</v>
      </c>
      <c r="V92">
        <v>429.423677612066</v>
      </c>
      <c r="Y92">
        <v>202.629069750811</v>
      </c>
      <c r="Z92">
        <v>138.937349533961</v>
      </c>
      <c r="AA92">
        <v>155.62185199549899</v>
      </c>
      <c r="AB92">
        <v>144.19724777466999</v>
      </c>
      <c r="AC92">
        <v>151.773822527292</v>
      </c>
      <c r="AD92">
        <v>176.414056792162</v>
      </c>
      <c r="AE92">
        <v>207.05321011236799</v>
      </c>
      <c r="AF92">
        <v>243.734931307381</v>
      </c>
      <c r="AG92">
        <v>254.54326704390201</v>
      </c>
      <c r="AH92">
        <v>217.072388432346</v>
      </c>
      <c r="AI92">
        <v>267.46807291318203</v>
      </c>
      <c r="AJ92">
        <v>256.22100822929502</v>
      </c>
      <c r="AK92">
        <v>301.17912909888298</v>
      </c>
      <c r="AL92">
        <v>294.07050485754002</v>
      </c>
      <c r="AM92">
        <v>210.40998253786401</v>
      </c>
      <c r="AN92">
        <v>285.55254818509798</v>
      </c>
      <c r="AO92">
        <v>450.63814000453402</v>
      </c>
      <c r="AP92">
        <v>824.54954605073499</v>
      </c>
      <c r="AQ92">
        <v>663.72950501945502</v>
      </c>
      <c r="AR92">
        <v>1067.6347794979199</v>
      </c>
      <c r="AS92">
        <v>1725.5547376752399</v>
      </c>
      <c r="AT92">
        <v>2313.1512888607899</v>
      </c>
      <c r="AU92">
        <v>2744.2081555340201</v>
      </c>
      <c r="AV92">
        <v>3618.57609412069</v>
      </c>
      <c r="AW92">
        <v>6152.1312376017304</v>
      </c>
      <c r="AX92">
        <v>10963.289362941299</v>
      </c>
      <c r="AY92">
        <v>12857.3360461499</v>
      </c>
      <c r="AZ92">
        <v>15908.3918313632</v>
      </c>
      <c r="BA92">
        <v>22942.583449096699</v>
      </c>
      <c r="BB92">
        <v>16667.9368247067</v>
      </c>
      <c r="BC92">
        <v>17288.8595992193</v>
      </c>
      <c r="BD92">
        <v>21641.870519212702</v>
      </c>
      <c r="BE92">
        <v>21711.153229854201</v>
      </c>
      <c r="BF92">
        <v>20390.7193153023</v>
      </c>
      <c r="BG92">
        <v>19394.029992997199</v>
      </c>
      <c r="BH92">
        <v>11283.46560612</v>
      </c>
      <c r="BI92">
        <v>9250.3319530822591</v>
      </c>
      <c r="BJ92">
        <v>9667.9122517304604</v>
      </c>
      <c r="BK92">
        <v>10144.1958108456</v>
      </c>
      <c r="BL92">
        <v>8131.9238881091196</v>
      </c>
    </row>
    <row r="93" spans="1:64" x14ac:dyDescent="0.35">
      <c r="A93" t="s">
        <v>183</v>
      </c>
      <c r="B93" t="s">
        <v>184</v>
      </c>
      <c r="C93" t="s">
        <v>9</v>
      </c>
      <c r="D93" t="s">
        <v>10</v>
      </c>
      <c r="E93">
        <v>520.32274431038297</v>
      </c>
      <c r="F93">
        <v>590.78005481239302</v>
      </c>
      <c r="G93">
        <v>617.057757690519</v>
      </c>
      <c r="H93">
        <v>695.22862438987795</v>
      </c>
      <c r="I93">
        <v>783.70588099827899</v>
      </c>
      <c r="J93">
        <v>899.28123891299504</v>
      </c>
      <c r="K93">
        <v>997.43046747555604</v>
      </c>
      <c r="L93">
        <v>1068.1145562270301</v>
      </c>
      <c r="M93">
        <v>1154.43853055613</v>
      </c>
      <c r="N93">
        <v>1324.05898884761</v>
      </c>
      <c r="O93">
        <v>1494.3879844913699</v>
      </c>
      <c r="P93">
        <v>1652.3259558674699</v>
      </c>
      <c r="Q93">
        <v>1899.6757838933499</v>
      </c>
      <c r="R93">
        <v>2502.8147451223799</v>
      </c>
      <c r="S93">
        <v>2828.7485589950402</v>
      </c>
      <c r="T93">
        <v>3153.2357756280899</v>
      </c>
      <c r="U93">
        <v>3390.5449759631201</v>
      </c>
      <c r="V93">
        <v>3886.37445146759</v>
      </c>
      <c r="W93">
        <v>4694.6337817198</v>
      </c>
      <c r="X93">
        <v>5705.94937054811</v>
      </c>
      <c r="Y93">
        <v>5893.6618926912797</v>
      </c>
      <c r="Z93">
        <v>5380.2676196321099</v>
      </c>
      <c r="AA93">
        <v>5579.2346152375903</v>
      </c>
      <c r="AB93">
        <v>5019.8787705687701</v>
      </c>
      <c r="AC93">
        <v>4852.56566737719</v>
      </c>
      <c r="AD93">
        <v>4813.71120474694</v>
      </c>
      <c r="AE93">
        <v>5656.5053316452804</v>
      </c>
      <c r="AF93">
        <v>6564.8844271219295</v>
      </c>
      <c r="AG93">
        <v>7598.0280054846799</v>
      </c>
      <c r="AH93">
        <v>7846.6781224227798</v>
      </c>
      <c r="AI93">
        <v>9600.1852350660301</v>
      </c>
      <c r="AJ93">
        <v>10188.3697801238</v>
      </c>
      <c r="AK93">
        <v>11176.4584190614</v>
      </c>
      <c r="AL93">
        <v>10401.983014609599</v>
      </c>
      <c r="AM93">
        <v>11091.2838472779</v>
      </c>
      <c r="AN93">
        <v>12959.324290811501</v>
      </c>
      <c r="AO93">
        <v>13749.115112067901</v>
      </c>
      <c r="AP93">
        <v>13427.832505500201</v>
      </c>
      <c r="AQ93">
        <v>13472.1376092623</v>
      </c>
      <c r="AR93">
        <v>13245.1894436119</v>
      </c>
      <c r="AS93">
        <v>12042.9537140472</v>
      </c>
      <c r="AT93">
        <v>12538.178869027601</v>
      </c>
      <c r="AU93">
        <v>14110.313365211099</v>
      </c>
      <c r="AV93">
        <v>18477.578360286199</v>
      </c>
      <c r="AW93">
        <v>21955.104136494101</v>
      </c>
      <c r="AX93">
        <v>22551.735766736499</v>
      </c>
      <c r="AY93">
        <v>24801.1577837357</v>
      </c>
      <c r="AZ93">
        <v>28827.326392687799</v>
      </c>
      <c r="BA93">
        <v>31997.282024103901</v>
      </c>
      <c r="BB93">
        <v>29710.970232488002</v>
      </c>
      <c r="BC93">
        <v>26917.758954907698</v>
      </c>
      <c r="BD93">
        <v>25916.2934913805</v>
      </c>
      <c r="BE93">
        <v>22242.681946404002</v>
      </c>
      <c r="BF93">
        <v>21874.819467840702</v>
      </c>
      <c r="BG93">
        <v>21760.979750770399</v>
      </c>
      <c r="BH93">
        <v>18167.773727165601</v>
      </c>
      <c r="BI93">
        <v>18116.459653128499</v>
      </c>
      <c r="BJ93">
        <v>18930.218627659699</v>
      </c>
      <c r="BK93">
        <v>20324.304991781199</v>
      </c>
      <c r="BL93">
        <v>19582.535979493601</v>
      </c>
    </row>
    <row r="94" spans="1:64" x14ac:dyDescent="0.35">
      <c r="A94" t="s">
        <v>185</v>
      </c>
      <c r="B94" t="s">
        <v>186</v>
      </c>
      <c r="C94" t="s">
        <v>9</v>
      </c>
      <c r="D94" t="s">
        <v>10</v>
      </c>
      <c r="V94">
        <v>792.38470951250895</v>
      </c>
      <c r="W94">
        <v>991.26144820256002</v>
      </c>
      <c r="X94">
        <v>1153.99957361425</v>
      </c>
      <c r="Y94">
        <v>1245.6246859223299</v>
      </c>
      <c r="Z94">
        <v>1276.41262693709</v>
      </c>
      <c r="AA94">
        <v>1347.00274908185</v>
      </c>
      <c r="AB94">
        <v>1372.68199233716</v>
      </c>
      <c r="AC94">
        <v>1477.84062005078</v>
      </c>
      <c r="AD94">
        <v>1678.1907748702799</v>
      </c>
      <c r="AE94">
        <v>1872.3190964517</v>
      </c>
      <c r="AF94">
        <v>2162.29101763576</v>
      </c>
      <c r="AG94">
        <v>2408.8618396219299</v>
      </c>
      <c r="AH94">
        <v>2758.1160726158901</v>
      </c>
      <c r="AI94">
        <v>2886.9082949721601</v>
      </c>
      <c r="AJ94">
        <v>3117.95447738844</v>
      </c>
      <c r="AK94">
        <v>3192.10049343328</v>
      </c>
      <c r="AL94">
        <v>3153.94670859397</v>
      </c>
      <c r="AM94">
        <v>3272.3227998914399</v>
      </c>
      <c r="AN94">
        <v>3411.8989163062201</v>
      </c>
      <c r="AO94">
        <v>3632.7506108300399</v>
      </c>
      <c r="AP94">
        <v>3861.3978220543299</v>
      </c>
      <c r="AQ94">
        <v>4370.7039981238404</v>
      </c>
      <c r="AR94">
        <v>4705.6522411977703</v>
      </c>
      <c r="AS94">
        <v>5057.1739652676697</v>
      </c>
      <c r="AT94">
        <v>5040.6704683356302</v>
      </c>
      <c r="AU94">
        <v>5213.8962688492802</v>
      </c>
      <c r="AV94">
        <v>5682.5961002587101</v>
      </c>
      <c r="AW94">
        <v>5741.5986333348601</v>
      </c>
      <c r="AX94">
        <v>6645.7950483518698</v>
      </c>
      <c r="AY94">
        <v>6658.5408466990002</v>
      </c>
      <c r="AZ94">
        <v>7212.5068218708302</v>
      </c>
      <c r="BA94">
        <v>7832.4233522704899</v>
      </c>
      <c r="BB94">
        <v>7290.6971004126699</v>
      </c>
      <c r="BC94">
        <v>7257.7566223231897</v>
      </c>
      <c r="BD94">
        <v>7291.0588966433797</v>
      </c>
      <c r="BE94">
        <v>7444.5047675973001</v>
      </c>
      <c r="BF94">
        <v>7789.7763807997699</v>
      </c>
      <c r="BG94">
        <v>8369.8867551322091</v>
      </c>
      <c r="BH94">
        <v>9096.8706459541208</v>
      </c>
      <c r="BI94">
        <v>9628.3474866201304</v>
      </c>
      <c r="BJ94">
        <v>10152.8328118872</v>
      </c>
      <c r="BK94">
        <v>10485.907157179599</v>
      </c>
      <c r="BL94">
        <v>10808.6721222084</v>
      </c>
    </row>
    <row r="95" spans="1:64" x14ac:dyDescent="0.35">
      <c r="A95" t="s">
        <v>187</v>
      </c>
      <c r="B95" t="s">
        <v>188</v>
      </c>
      <c r="C95" t="s">
        <v>9</v>
      </c>
      <c r="D95" t="s">
        <v>10</v>
      </c>
      <c r="O95">
        <v>1498.2764367816101</v>
      </c>
      <c r="P95">
        <v>1876.50323874687</v>
      </c>
      <c r="Q95">
        <v>2196.7117113453401</v>
      </c>
      <c r="R95">
        <v>2860.28057640115</v>
      </c>
      <c r="S95">
        <v>3432.7060329127598</v>
      </c>
      <c r="T95">
        <v>4257.9497117540004</v>
      </c>
      <c r="U95">
        <v>4844.6763292742398</v>
      </c>
      <c r="V95">
        <v>5713.9549190499201</v>
      </c>
      <c r="W95">
        <v>7235.5497409832096</v>
      </c>
      <c r="X95">
        <v>8480.6948268144806</v>
      </c>
      <c r="Y95">
        <v>9483.1730760734299</v>
      </c>
      <c r="Z95">
        <v>8544.0583286126293</v>
      </c>
      <c r="AA95">
        <v>7813.6906673353196</v>
      </c>
      <c r="AB95">
        <v>7988.1709586119996</v>
      </c>
      <c r="AC95">
        <v>7198.7022474938403</v>
      </c>
      <c r="AD95">
        <v>7760.8284044829497</v>
      </c>
      <c r="AE95">
        <v>11271.3214290252</v>
      </c>
      <c r="AF95">
        <v>14554.387538482601</v>
      </c>
      <c r="AG95">
        <v>16398.0110939363</v>
      </c>
      <c r="AH95">
        <v>16813.683949148199</v>
      </c>
      <c r="AI95">
        <v>18326.805123460901</v>
      </c>
      <c r="AJ95">
        <v>18315.1963031585</v>
      </c>
      <c r="AK95">
        <v>18768.930143719699</v>
      </c>
      <c r="AL95">
        <v>16797.4588562842</v>
      </c>
      <c r="AM95">
        <v>18123.963034820499</v>
      </c>
      <c r="AN95">
        <v>21665.701898367199</v>
      </c>
      <c r="AO95">
        <v>21422.357543404702</v>
      </c>
      <c r="AP95">
        <v>19145.496036252302</v>
      </c>
      <c r="AQ95">
        <v>20496.661371851002</v>
      </c>
      <c r="AR95">
        <v>20170.4384160027</v>
      </c>
      <c r="AS95">
        <v>19004.107291030399</v>
      </c>
      <c r="AT95">
        <v>19275.4733376066</v>
      </c>
      <c r="AU95">
        <v>20652.8783287878</v>
      </c>
      <c r="AV95">
        <v>27459.762783948401</v>
      </c>
      <c r="AW95">
        <v>32023.452207623701</v>
      </c>
      <c r="AX95">
        <v>32489.781908527799</v>
      </c>
      <c r="AY95">
        <v>35458.1231210482</v>
      </c>
      <c r="AZ95">
        <v>39780.951444575301</v>
      </c>
      <c r="BA95">
        <v>44367.055649787297</v>
      </c>
      <c r="BB95">
        <v>44918.564877075602</v>
      </c>
      <c r="BC95">
        <v>43988.332493194597</v>
      </c>
      <c r="BD95">
        <v>47186.9814680048</v>
      </c>
      <c r="BE95">
        <v>45936.765951698901</v>
      </c>
      <c r="BF95">
        <v>47535.589945368498</v>
      </c>
      <c r="BG95">
        <v>50484.9275739023</v>
      </c>
      <c r="BH95">
        <v>44536.401308099899</v>
      </c>
      <c r="BI95">
        <v>48181.874188064001</v>
      </c>
      <c r="BJ95">
        <v>50321.368754344199</v>
      </c>
      <c r="BK95">
        <v>54470.956386425503</v>
      </c>
    </row>
    <row r="96" spans="1:64" x14ac:dyDescent="0.35">
      <c r="A96" t="s">
        <v>189</v>
      </c>
      <c r="B96" t="s">
        <v>190</v>
      </c>
      <c r="C96" t="s">
        <v>9</v>
      </c>
      <c r="D96" t="s">
        <v>10</v>
      </c>
      <c r="E96">
        <v>252.756171165062</v>
      </c>
      <c r="F96">
        <v>253.22729003499799</v>
      </c>
      <c r="G96">
        <v>261.17913380611702</v>
      </c>
      <c r="H96">
        <v>280.09663644485801</v>
      </c>
      <c r="I96">
        <v>279.93046450015601</v>
      </c>
      <c r="J96">
        <v>278.828138481721</v>
      </c>
      <c r="K96">
        <v>283.19272459217399</v>
      </c>
      <c r="L96">
        <v>287.96804713681303</v>
      </c>
      <c r="M96">
        <v>310.66174520335801</v>
      </c>
      <c r="N96">
        <v>322.43752936974897</v>
      </c>
      <c r="O96">
        <v>349.02497563332702</v>
      </c>
      <c r="P96">
        <v>355.090371107723</v>
      </c>
      <c r="Q96">
        <v>367.11888114087299</v>
      </c>
      <c r="R96">
        <v>438.544851160696</v>
      </c>
      <c r="S96">
        <v>527.41769681197104</v>
      </c>
      <c r="T96">
        <v>594.651803552057</v>
      </c>
      <c r="U96">
        <v>696.22201527500204</v>
      </c>
      <c r="V96">
        <v>854.63664338098295</v>
      </c>
      <c r="W96">
        <v>925.12574446590997</v>
      </c>
      <c r="X96">
        <v>1027.0836960251399</v>
      </c>
      <c r="Y96">
        <v>1143.4404019769099</v>
      </c>
      <c r="Z96">
        <v>1217.2640204910499</v>
      </c>
      <c r="AA96">
        <v>1200.2492338204599</v>
      </c>
      <c r="AB96">
        <v>1212.71655867236</v>
      </c>
      <c r="AC96">
        <v>1234.7026407121</v>
      </c>
      <c r="AD96">
        <v>1233.08094396302</v>
      </c>
      <c r="AE96">
        <v>892.29290649245502</v>
      </c>
      <c r="AF96">
        <v>850.21851206716497</v>
      </c>
      <c r="AG96">
        <v>915.39806533596197</v>
      </c>
      <c r="AH96">
        <v>955.11346086336096</v>
      </c>
      <c r="AI96">
        <v>845.30696210518101</v>
      </c>
      <c r="AJ96">
        <v>1011.75496628105</v>
      </c>
      <c r="AK96">
        <v>1093.9629083570101</v>
      </c>
      <c r="AL96">
        <v>1164.3740250809999</v>
      </c>
      <c r="AM96">
        <v>1293.47019794619</v>
      </c>
      <c r="AN96">
        <v>1424.68254256258</v>
      </c>
      <c r="AO96">
        <v>1487.6076583997401</v>
      </c>
      <c r="AP96">
        <v>1649.0016020609901</v>
      </c>
      <c r="AQ96">
        <v>1755.8495822319101</v>
      </c>
      <c r="AR96">
        <v>1619.5107355253101</v>
      </c>
      <c r="AS96">
        <v>1664.2989582704499</v>
      </c>
      <c r="AT96">
        <v>1575.42855740399</v>
      </c>
      <c r="AU96">
        <v>1710.34146844776</v>
      </c>
      <c r="AV96">
        <v>1765.35167674537</v>
      </c>
      <c r="AW96">
        <v>1889.69182366014</v>
      </c>
      <c r="AX96">
        <v>2101.54181782248</v>
      </c>
      <c r="AY96">
        <v>2287.9357153063002</v>
      </c>
      <c r="AZ96">
        <v>2531.2060801226999</v>
      </c>
      <c r="BA96">
        <v>2848.5031597140901</v>
      </c>
      <c r="BB96">
        <v>2695.2212644719898</v>
      </c>
      <c r="BC96">
        <v>2898.9422147044802</v>
      </c>
      <c r="BD96">
        <v>3281.6675017603302</v>
      </c>
      <c r="BE96">
        <v>3408.7849164023601</v>
      </c>
      <c r="BF96">
        <v>3522.77369775434</v>
      </c>
      <c r="BG96">
        <v>3779.6423192314301</v>
      </c>
      <c r="BH96">
        <v>3994.63691288475</v>
      </c>
      <c r="BI96">
        <v>4173.3016661947404</v>
      </c>
      <c r="BJ96">
        <v>4451.45098144235</v>
      </c>
      <c r="BK96">
        <v>4472.8923708257698</v>
      </c>
      <c r="BL96">
        <v>4619.98525821971</v>
      </c>
    </row>
    <row r="97" spans="1:64" x14ac:dyDescent="0.35">
      <c r="A97" t="s">
        <v>191</v>
      </c>
      <c r="B97" t="s">
        <v>192</v>
      </c>
      <c r="C97" t="s">
        <v>9</v>
      </c>
      <c r="D97" t="s">
        <v>10</v>
      </c>
      <c r="AU97">
        <v>21536.366875349901</v>
      </c>
      <c r="AV97">
        <v>22572.0752994287</v>
      </c>
      <c r="AW97">
        <v>24395.797623038401</v>
      </c>
      <c r="AX97">
        <v>26495.877577303301</v>
      </c>
      <c r="AY97">
        <v>26555.6452019565</v>
      </c>
      <c r="AZ97">
        <v>27542.2261673182</v>
      </c>
      <c r="BA97">
        <v>29056.3142936191</v>
      </c>
      <c r="BB97">
        <v>30026.503209274899</v>
      </c>
      <c r="BC97">
        <v>30700.434008178399</v>
      </c>
      <c r="BD97">
        <v>30859.404353380301</v>
      </c>
      <c r="BE97">
        <v>32494.5623640591</v>
      </c>
      <c r="BF97">
        <v>33265.381186606603</v>
      </c>
      <c r="BG97">
        <v>34394.097480995697</v>
      </c>
      <c r="BH97">
        <v>35278.925938969303</v>
      </c>
      <c r="BI97">
        <v>35562.8379083283</v>
      </c>
      <c r="BJ97">
        <v>35615.804627437101</v>
      </c>
      <c r="BK97">
        <v>35712.562135032102</v>
      </c>
    </row>
    <row r="98" spans="1:64" x14ac:dyDescent="0.35">
      <c r="A98" t="s">
        <v>193</v>
      </c>
      <c r="B98" t="s">
        <v>194</v>
      </c>
      <c r="C98" t="s">
        <v>9</v>
      </c>
      <c r="D98" t="s">
        <v>10</v>
      </c>
      <c r="E98">
        <v>297.67329907936801</v>
      </c>
      <c r="F98">
        <v>315.38545950255099</v>
      </c>
      <c r="G98">
        <v>321.54576713955402</v>
      </c>
      <c r="H98">
        <v>282.30633850180402</v>
      </c>
      <c r="I98">
        <v>305.361611188496</v>
      </c>
      <c r="J98">
        <v>327.11422269178303</v>
      </c>
      <c r="K98">
        <v>344.166523485249</v>
      </c>
      <c r="L98">
        <v>370.15417230245902</v>
      </c>
      <c r="M98">
        <v>334.84127284863598</v>
      </c>
      <c r="N98">
        <v>358.32093655002899</v>
      </c>
      <c r="O98">
        <v>379.89372054688801</v>
      </c>
      <c r="P98">
        <v>395.20291893891402</v>
      </c>
      <c r="Q98">
        <v>395.29294683405499</v>
      </c>
      <c r="R98">
        <v>420.66158167189002</v>
      </c>
      <c r="S98">
        <v>588.13621991354</v>
      </c>
      <c r="T98">
        <v>663.40100191148895</v>
      </c>
      <c r="U98">
        <v>602.62484733477299</v>
      </c>
      <c r="V98">
        <v>590.06537045003802</v>
      </c>
      <c r="W98">
        <v>658.43856516799201</v>
      </c>
      <c r="X98">
        <v>683.33303274443699</v>
      </c>
      <c r="Y98">
        <v>773.18167077483497</v>
      </c>
      <c r="Z98">
        <v>729.60695883353503</v>
      </c>
      <c r="AA98">
        <v>616.96315885137301</v>
      </c>
      <c r="AB98">
        <v>628.19768884872099</v>
      </c>
      <c r="AC98">
        <v>564.52641803562301</v>
      </c>
      <c r="AD98">
        <v>588.61340942847005</v>
      </c>
      <c r="AE98">
        <v>660.15276361559097</v>
      </c>
      <c r="AF98">
        <v>468.140185120002</v>
      </c>
      <c r="AG98">
        <v>551.26364337584403</v>
      </c>
      <c r="AH98">
        <v>509.37101699455098</v>
      </c>
      <c r="AI98">
        <v>533.53620538852499</v>
      </c>
      <c r="AJ98">
        <v>468.16019741745799</v>
      </c>
      <c r="AK98">
        <v>499.02770963316999</v>
      </c>
      <c r="AL98">
        <v>602.14147760703395</v>
      </c>
      <c r="AM98">
        <v>712.71285420006495</v>
      </c>
      <c r="AN98">
        <v>816.54293288045301</v>
      </c>
      <c r="AO98">
        <v>927.19589564140301</v>
      </c>
      <c r="AP98">
        <v>988.34783641112404</v>
      </c>
      <c r="AQ98">
        <v>951.91247710806999</v>
      </c>
      <c r="AR98">
        <v>926.74280855184395</v>
      </c>
      <c r="AS98">
        <v>954.40415249126102</v>
      </c>
      <c r="AT98">
        <v>955.66538061190704</v>
      </c>
      <c r="AU98">
        <v>974.94919328204196</v>
      </c>
      <c r="AV98">
        <v>997.21003457667405</v>
      </c>
      <c r="AW98">
        <v>1056.42388561094</v>
      </c>
      <c r="AX98">
        <v>1105.4964536488201</v>
      </c>
      <c r="AY98">
        <v>3188.6389809945499</v>
      </c>
      <c r="AZ98">
        <v>3658.4916738566999</v>
      </c>
      <c r="BA98">
        <v>4050.7773648404</v>
      </c>
      <c r="BB98">
        <v>4233.7644201058602</v>
      </c>
      <c r="BC98">
        <v>4580.6624623757498</v>
      </c>
      <c r="BD98">
        <v>4908.5735417639198</v>
      </c>
      <c r="BE98">
        <v>5378.7336439658002</v>
      </c>
      <c r="BF98">
        <v>5489.1138407614299</v>
      </c>
      <c r="BG98">
        <v>5407.0899628323004</v>
      </c>
      <c r="BH98">
        <v>5576.8333373423902</v>
      </c>
      <c r="BI98">
        <v>5811.3753219116998</v>
      </c>
      <c r="BJ98">
        <v>6124.9299672486104</v>
      </c>
      <c r="BK98">
        <v>6145.8424106799002</v>
      </c>
      <c r="BL98">
        <v>6609.5864250337099</v>
      </c>
    </row>
    <row r="99" spans="1:64" x14ac:dyDescent="0.35">
      <c r="A99" t="s">
        <v>195</v>
      </c>
      <c r="B99" t="s">
        <v>196</v>
      </c>
      <c r="C99" t="s">
        <v>9</v>
      </c>
      <c r="D99" t="s">
        <v>10</v>
      </c>
      <c r="E99">
        <v>1363.9126469226301</v>
      </c>
      <c r="F99">
        <v>1422.7242031721901</v>
      </c>
      <c r="G99">
        <v>1516.3284130187101</v>
      </c>
      <c r="H99">
        <v>1613.15125402083</v>
      </c>
      <c r="I99">
        <v>1739.3615239051301</v>
      </c>
      <c r="J99">
        <v>1867.0150379593199</v>
      </c>
      <c r="K99">
        <v>2025.9873315673501</v>
      </c>
      <c r="L99">
        <v>2151.7924109667001</v>
      </c>
      <c r="M99">
        <v>2312.4095214519498</v>
      </c>
      <c r="N99">
        <v>2516.1020462291099</v>
      </c>
      <c r="O99">
        <v>2726.3691906673998</v>
      </c>
      <c r="P99">
        <v>2996.7249487461099</v>
      </c>
      <c r="Q99">
        <v>3444.41015227875</v>
      </c>
      <c r="R99">
        <v>4136.3811792635197</v>
      </c>
      <c r="S99">
        <v>4621.8615067631299</v>
      </c>
      <c r="T99">
        <v>5106.59189287144</v>
      </c>
      <c r="U99">
        <v>5515.0201121236796</v>
      </c>
      <c r="V99">
        <v>6189.7378682338103</v>
      </c>
      <c r="W99">
        <v>7367.2347528405198</v>
      </c>
      <c r="X99">
        <v>8444.8045509254207</v>
      </c>
      <c r="Y99">
        <v>9349.2976240985408</v>
      </c>
      <c r="Z99">
        <v>9415.5919625773095</v>
      </c>
      <c r="AA99">
        <v>9259.6469029269701</v>
      </c>
      <c r="AB99">
        <v>9495.8028822015094</v>
      </c>
      <c r="AC99">
        <v>9836.2577021742509</v>
      </c>
      <c r="AD99">
        <v>10256.507072898899</v>
      </c>
      <c r="AE99">
        <v>12368.102811742499</v>
      </c>
      <c r="AF99">
        <v>14237.9333992011</v>
      </c>
      <c r="AG99">
        <v>15923.650259222301</v>
      </c>
      <c r="AH99">
        <v>16538.2841951962</v>
      </c>
      <c r="AI99">
        <v>18440.182451042001</v>
      </c>
      <c r="AJ99">
        <v>19344.9267738585</v>
      </c>
      <c r="AK99">
        <v>20689.321461223499</v>
      </c>
      <c r="AL99">
        <v>20691.466811404702</v>
      </c>
      <c r="AM99">
        <v>22031.091961000999</v>
      </c>
      <c r="AN99">
        <v>24272.4826464742</v>
      </c>
      <c r="AO99">
        <v>24324.456642019999</v>
      </c>
      <c r="AP99">
        <v>23768.152685571</v>
      </c>
      <c r="AQ99">
        <v>23717.7839078498</v>
      </c>
      <c r="AR99">
        <v>24753.913076938101</v>
      </c>
      <c r="AS99">
        <v>25103.293976383899</v>
      </c>
      <c r="AT99">
        <v>24717.596467375199</v>
      </c>
      <c r="AU99">
        <v>25606.4701463739</v>
      </c>
      <c r="AV99">
        <v>28530.659158719001</v>
      </c>
      <c r="AW99">
        <v>31559.039672814299</v>
      </c>
      <c r="AX99">
        <v>33172.956087001403</v>
      </c>
      <c r="AY99">
        <v>34799.047644749298</v>
      </c>
      <c r="AZ99">
        <v>37809.434960886203</v>
      </c>
      <c r="BA99">
        <v>39890.217786697998</v>
      </c>
      <c r="BB99">
        <v>37125.800608418896</v>
      </c>
      <c r="BC99">
        <v>38653.903435610096</v>
      </c>
      <c r="BD99">
        <v>41538.632966942598</v>
      </c>
      <c r="BE99">
        <v>41344.813797477298</v>
      </c>
      <c r="BF99">
        <v>41629.1460555925</v>
      </c>
      <c r="BG99">
        <v>42298.310774601901</v>
      </c>
      <c r="BH99">
        <v>39734.910960975198</v>
      </c>
      <c r="BI99">
        <v>40343.129460312899</v>
      </c>
      <c r="BJ99">
        <v>42013.14613375</v>
      </c>
      <c r="BK99">
        <v>44415.464966714499</v>
      </c>
      <c r="BL99">
        <v>44612.485834882602</v>
      </c>
    </row>
    <row r="100" spans="1:64" x14ac:dyDescent="0.35">
      <c r="A100" t="s">
        <v>197</v>
      </c>
      <c r="B100" t="s">
        <v>198</v>
      </c>
      <c r="C100" t="s">
        <v>9</v>
      </c>
      <c r="D100" t="s">
        <v>10</v>
      </c>
      <c r="E100">
        <v>429.442874392053</v>
      </c>
      <c r="F100">
        <v>436.75441152039298</v>
      </c>
      <c r="G100">
        <v>487.82113405081299</v>
      </c>
      <c r="H100">
        <v>565.72781035804599</v>
      </c>
      <c r="I100">
        <v>629.59152578449402</v>
      </c>
      <c r="J100">
        <v>676.80550711009596</v>
      </c>
      <c r="K100">
        <v>685.92661413508404</v>
      </c>
      <c r="L100">
        <v>723.23922561666097</v>
      </c>
      <c r="M100">
        <v>714.48296958060996</v>
      </c>
      <c r="N100">
        <v>825.52344914201205</v>
      </c>
      <c r="O100">
        <v>960.03196151070404</v>
      </c>
      <c r="P100">
        <v>1106.46971695915</v>
      </c>
      <c r="Q100">
        <v>1384.7384373227101</v>
      </c>
      <c r="R100">
        <v>1893.1812418946399</v>
      </c>
      <c r="S100">
        <v>2144.6077129514401</v>
      </c>
      <c r="T100">
        <v>2252.1118813685898</v>
      </c>
      <c r="U100">
        <v>2850.0146101832001</v>
      </c>
      <c r="V100">
        <v>3429.4202760725402</v>
      </c>
      <c r="W100">
        <v>3923.9437313275498</v>
      </c>
      <c r="X100">
        <v>4569.4537072422399</v>
      </c>
      <c r="Y100">
        <v>5700.4126343582202</v>
      </c>
      <c r="Z100">
        <v>5991.3202614197198</v>
      </c>
      <c r="AA100">
        <v>6133.7840786051502</v>
      </c>
      <c r="AB100">
        <v>5595.2351386384598</v>
      </c>
      <c r="AC100">
        <v>6208.2261593719904</v>
      </c>
      <c r="AD100">
        <v>6542.93153674313</v>
      </c>
      <c r="AE100">
        <v>7435.0306975942203</v>
      </c>
      <c r="AF100">
        <v>9071.3326021171797</v>
      </c>
      <c r="AG100">
        <v>10609.745639454501</v>
      </c>
      <c r="AH100">
        <v>12097.775158681799</v>
      </c>
      <c r="AI100">
        <v>13485.544892956499</v>
      </c>
      <c r="AJ100">
        <v>15465.8588553349</v>
      </c>
      <c r="AK100">
        <v>17976.429382765498</v>
      </c>
      <c r="AL100">
        <v>20395.517366677599</v>
      </c>
      <c r="AM100">
        <v>22502.579740969199</v>
      </c>
      <c r="AN100">
        <v>23497.492313819301</v>
      </c>
      <c r="AO100">
        <v>24818.154552351702</v>
      </c>
      <c r="AP100">
        <v>27330.033350280701</v>
      </c>
      <c r="AQ100">
        <v>25808.970952453001</v>
      </c>
      <c r="AR100">
        <v>25091.666599796601</v>
      </c>
      <c r="AS100">
        <v>25756.663778327798</v>
      </c>
      <c r="AT100">
        <v>25230.216332951601</v>
      </c>
      <c r="AU100">
        <v>24665.8899982779</v>
      </c>
      <c r="AV100">
        <v>23977.019451669799</v>
      </c>
      <c r="AW100">
        <v>24928.1003722551</v>
      </c>
      <c r="AX100">
        <v>26649.750801706999</v>
      </c>
      <c r="AY100">
        <v>28224.215060938899</v>
      </c>
      <c r="AZ100">
        <v>30594.017841023098</v>
      </c>
      <c r="BA100">
        <v>31515.662771301799</v>
      </c>
      <c r="BB100">
        <v>30697.340383516999</v>
      </c>
      <c r="BC100">
        <v>32549.998231121001</v>
      </c>
      <c r="BD100">
        <v>35142.487934454301</v>
      </c>
      <c r="BE100">
        <v>36730.8767001128</v>
      </c>
      <c r="BF100">
        <v>38403.777714547701</v>
      </c>
      <c r="BG100">
        <v>40315.285564055201</v>
      </c>
      <c r="BH100">
        <v>42431.888281727697</v>
      </c>
      <c r="BI100">
        <v>43731.106824529903</v>
      </c>
      <c r="BJ100">
        <v>46165.856511595302</v>
      </c>
      <c r="BK100">
        <v>48543.400990573296</v>
      </c>
      <c r="BL100">
        <v>48713.473748156102</v>
      </c>
    </row>
    <row r="101" spans="1:64" x14ac:dyDescent="0.35">
      <c r="A101" t="s">
        <v>199</v>
      </c>
      <c r="B101" t="s">
        <v>200</v>
      </c>
      <c r="C101" t="s">
        <v>9</v>
      </c>
      <c r="D101" t="s">
        <v>10</v>
      </c>
      <c r="E101">
        <v>164.64472253942799</v>
      </c>
      <c r="F101">
        <v>169.909593023117</v>
      </c>
      <c r="G101">
        <v>179.876389779959</v>
      </c>
      <c r="H101">
        <v>185.049514955538</v>
      </c>
      <c r="I101">
        <v>200.434376820137</v>
      </c>
      <c r="J101">
        <v>216.81447049571301</v>
      </c>
      <c r="K101">
        <v>227.741144929835</v>
      </c>
      <c r="L101">
        <v>240.54713312138199</v>
      </c>
      <c r="M101">
        <v>252.584519942969</v>
      </c>
      <c r="N101">
        <v>253.26891279777601</v>
      </c>
      <c r="O101">
        <v>266.13621020564301</v>
      </c>
      <c r="P101">
        <v>261.24655706700503</v>
      </c>
      <c r="Q101">
        <v>278.61501266605399</v>
      </c>
      <c r="R101">
        <v>307.343661428183</v>
      </c>
      <c r="S101">
        <v>338.15599238895697</v>
      </c>
      <c r="T101">
        <v>356.45728395406297</v>
      </c>
      <c r="U101">
        <v>414.62314046282199</v>
      </c>
      <c r="V101">
        <v>497.93829084428802</v>
      </c>
      <c r="W101">
        <v>895.649799448659</v>
      </c>
      <c r="X101">
        <v>993.72744771205203</v>
      </c>
      <c r="Y101">
        <v>1078.8088793663701</v>
      </c>
      <c r="Z101">
        <v>1066.1695856357701</v>
      </c>
      <c r="AA101">
        <v>1090.9987944711099</v>
      </c>
      <c r="AB101">
        <v>1110.47786642352</v>
      </c>
      <c r="AC101">
        <v>1183.0270686589399</v>
      </c>
      <c r="AD101">
        <v>1232.87134320478</v>
      </c>
      <c r="AE101">
        <v>1287.41103068907</v>
      </c>
      <c r="AF101">
        <v>1362.88630202473</v>
      </c>
      <c r="AG101">
        <v>1262.0668808942301</v>
      </c>
      <c r="AH101">
        <v>1128.28268536209</v>
      </c>
      <c r="AI101">
        <v>993.48305270446895</v>
      </c>
      <c r="AJ101">
        <v>911.75551805734801</v>
      </c>
      <c r="AK101">
        <v>942.61276499218502</v>
      </c>
      <c r="AL101">
        <v>913.30230856499099</v>
      </c>
      <c r="AM101">
        <v>836.60373874429001</v>
      </c>
      <c r="AN101">
        <v>936.66699805146095</v>
      </c>
      <c r="AO101">
        <v>887.69336781612606</v>
      </c>
      <c r="AP101">
        <v>948.955555046673</v>
      </c>
      <c r="AQ101">
        <v>1023.46056927456</v>
      </c>
      <c r="AR101">
        <v>1002.71519768983</v>
      </c>
      <c r="AS101">
        <v>1080.4621286624499</v>
      </c>
      <c r="AT101">
        <v>1133.1863717164399</v>
      </c>
      <c r="AU101">
        <v>1134.0647721631899</v>
      </c>
      <c r="AV101">
        <v>1158.17873532358</v>
      </c>
      <c r="AW101">
        <v>1217.8180211998199</v>
      </c>
      <c r="AX101">
        <v>1308.0914436425101</v>
      </c>
      <c r="AY101">
        <v>1430.0570515417601</v>
      </c>
      <c r="AZ101">
        <v>1583.0478562721701</v>
      </c>
      <c r="BA101">
        <v>1739.3533773407601</v>
      </c>
      <c r="BB101">
        <v>1789.70665110755</v>
      </c>
      <c r="BC101">
        <v>1904.3464649688101</v>
      </c>
      <c r="BD101">
        <v>2088.3153002869499</v>
      </c>
      <c r="BE101">
        <v>2144.3426111782001</v>
      </c>
      <c r="BF101">
        <v>2102.59316626494</v>
      </c>
      <c r="BG101">
        <v>2206.05193412773</v>
      </c>
      <c r="BH101">
        <v>2302.2013793620399</v>
      </c>
      <c r="BI101">
        <v>2342.5846511956802</v>
      </c>
      <c r="BJ101">
        <v>2453.7278959745699</v>
      </c>
      <c r="BK101">
        <v>2505.7767518955998</v>
      </c>
      <c r="BL101">
        <v>2574.9121906744299</v>
      </c>
    </row>
    <row r="102" spans="1:64" x14ac:dyDescent="0.35">
      <c r="A102" t="s">
        <v>201</v>
      </c>
      <c r="B102" t="s">
        <v>202</v>
      </c>
      <c r="C102" t="s">
        <v>9</v>
      </c>
      <c r="D102" t="s">
        <v>10</v>
      </c>
      <c r="E102">
        <v>107.28355135349599</v>
      </c>
      <c r="F102">
        <v>107.51207798163399</v>
      </c>
      <c r="G102">
        <v>114.2520370268</v>
      </c>
      <c r="H102">
        <v>134.54298637126399</v>
      </c>
      <c r="I102">
        <v>117.281217537667</v>
      </c>
      <c r="J102">
        <v>133.555906440679</v>
      </c>
      <c r="K102">
        <v>141.81601130147601</v>
      </c>
      <c r="L102">
        <v>135.37959581229401</v>
      </c>
      <c r="M102">
        <v>139.65246791345101</v>
      </c>
      <c r="N102">
        <v>151.44041134663499</v>
      </c>
      <c r="O102">
        <v>154.36270892988199</v>
      </c>
      <c r="P102">
        <v>162.00319526284201</v>
      </c>
      <c r="Q102">
        <v>171.28270387195499</v>
      </c>
      <c r="R102">
        <v>201.41498382162499</v>
      </c>
      <c r="S102">
        <v>240.45581450937601</v>
      </c>
      <c r="T102">
        <v>266.43458029047298</v>
      </c>
      <c r="U102">
        <v>276.84386835421401</v>
      </c>
      <c r="V102">
        <v>315.81367191026999</v>
      </c>
      <c r="W102">
        <v>354.27735327713401</v>
      </c>
      <c r="X102">
        <v>386.53347078730798</v>
      </c>
      <c r="Y102">
        <v>401.55169337664</v>
      </c>
      <c r="Z102">
        <v>390.91440631804102</v>
      </c>
      <c r="AA102">
        <v>381.03177460476797</v>
      </c>
      <c r="AB102">
        <v>351.92557186118398</v>
      </c>
      <c r="AC102">
        <v>342.393019411625</v>
      </c>
      <c r="AD102">
        <v>346.83457594071501</v>
      </c>
      <c r="AE102">
        <v>387.68068028840798</v>
      </c>
      <c r="AF102">
        <v>423.59758090640099</v>
      </c>
      <c r="AG102">
        <v>413.252583857628</v>
      </c>
      <c r="AH102">
        <v>387.50460025624898</v>
      </c>
      <c r="AI102">
        <v>388.87506010152299</v>
      </c>
      <c r="AJ102">
        <v>387.047933329123</v>
      </c>
      <c r="AK102">
        <v>343.86226805954902</v>
      </c>
      <c r="AL102">
        <v>342.617693848491</v>
      </c>
      <c r="AM102">
        <v>293.68804353607197</v>
      </c>
      <c r="AN102">
        <v>324.95505647515398</v>
      </c>
      <c r="AO102">
        <v>330.02636711065497</v>
      </c>
      <c r="AP102">
        <v>335.664463308385</v>
      </c>
      <c r="AQ102">
        <v>343.29702216004199</v>
      </c>
      <c r="AR102">
        <v>337.73225797171301</v>
      </c>
      <c r="AS102">
        <v>358.73498402051598</v>
      </c>
      <c r="AT102">
        <v>333.36736200480402</v>
      </c>
      <c r="AU102">
        <v>348.07866023135603</v>
      </c>
      <c r="AV102">
        <v>383.751322440558</v>
      </c>
      <c r="AW102">
        <v>428.374550228575</v>
      </c>
      <c r="AX102">
        <v>475.24122170136098</v>
      </c>
      <c r="AY102">
        <v>548.65981334651406</v>
      </c>
      <c r="AZ102">
        <v>637.38274707004098</v>
      </c>
      <c r="BA102">
        <v>748.26044381167901</v>
      </c>
      <c r="BB102">
        <v>738.75773964336997</v>
      </c>
      <c r="BC102">
        <v>785.42206966438198</v>
      </c>
      <c r="BD102">
        <v>851.248195957039</v>
      </c>
      <c r="BE102">
        <v>879.59125570065498</v>
      </c>
      <c r="BF102">
        <v>954.138989200575</v>
      </c>
      <c r="BG102">
        <v>978.22332350632803</v>
      </c>
      <c r="BH102">
        <v>942.45785213842396</v>
      </c>
      <c r="BI102">
        <v>907.01569866754198</v>
      </c>
      <c r="BJ102">
        <v>939.50910351136895</v>
      </c>
      <c r="BK102">
        <v>972.94291433493595</v>
      </c>
      <c r="BL102">
        <v>976.74180870811597</v>
      </c>
    </row>
    <row r="103" spans="1:64" x14ac:dyDescent="0.35">
      <c r="A103" t="s">
        <v>203</v>
      </c>
      <c r="B103" t="s">
        <v>204</v>
      </c>
      <c r="C103" t="s">
        <v>9</v>
      </c>
      <c r="D103" t="s">
        <v>10</v>
      </c>
      <c r="AN103">
        <v>4877.5274662776101</v>
      </c>
      <c r="AO103">
        <v>5232.8143660240803</v>
      </c>
      <c r="AP103">
        <v>5263.4321217692896</v>
      </c>
      <c r="AQ103">
        <v>5640.3162479118901</v>
      </c>
      <c r="AR103">
        <v>5198.1240470513903</v>
      </c>
      <c r="AS103">
        <v>4841.5867326948401</v>
      </c>
      <c r="AT103">
        <v>5362.0228966222503</v>
      </c>
      <c r="AU103">
        <v>6232.6555947107599</v>
      </c>
      <c r="AV103">
        <v>8059.4201729064398</v>
      </c>
      <c r="AW103">
        <v>9661.1695736641195</v>
      </c>
      <c r="AX103">
        <v>10527.892681523301</v>
      </c>
      <c r="AY103">
        <v>11695.944664086001</v>
      </c>
      <c r="AZ103">
        <v>13937.448387519</v>
      </c>
      <c r="BA103">
        <v>16296.805923849801</v>
      </c>
      <c r="BB103">
        <v>14540.6416034433</v>
      </c>
      <c r="BC103">
        <v>13949.326497497699</v>
      </c>
      <c r="BD103">
        <v>14609.5243524166</v>
      </c>
      <c r="BE103">
        <v>13258.3598451041</v>
      </c>
      <c r="BF103">
        <v>13674.417804999901</v>
      </c>
      <c r="BG103">
        <v>13599.4097770608</v>
      </c>
      <c r="BH103">
        <v>11781.7347932429</v>
      </c>
      <c r="BI103">
        <v>12361.4838303671</v>
      </c>
      <c r="BJ103">
        <v>13451.624947915199</v>
      </c>
      <c r="BK103">
        <v>15014.0850191716</v>
      </c>
      <c r="BL103">
        <v>14936.100547343</v>
      </c>
    </row>
    <row r="104" spans="1:64" x14ac:dyDescent="0.35">
      <c r="A104" t="s">
        <v>205</v>
      </c>
      <c r="B104" t="s">
        <v>206</v>
      </c>
      <c r="C104" t="s">
        <v>9</v>
      </c>
      <c r="D104" t="s">
        <v>10</v>
      </c>
      <c r="E104">
        <v>70.661139389249101</v>
      </c>
      <c r="F104">
        <v>68.764548659240205</v>
      </c>
      <c r="G104">
        <v>70.138010978875499</v>
      </c>
      <c r="H104">
        <v>71.962184171576894</v>
      </c>
      <c r="I104">
        <v>77.862485419389003</v>
      </c>
      <c r="J104">
        <v>82.947647327890095</v>
      </c>
      <c r="K104">
        <v>84.985389229722401</v>
      </c>
      <c r="L104">
        <v>83.412186690945205</v>
      </c>
      <c r="M104">
        <v>81.592917489040005</v>
      </c>
      <c r="N104">
        <v>85.295740724897698</v>
      </c>
      <c r="O104">
        <v>70.8262852768149</v>
      </c>
      <c r="P104">
        <v>76.263636749655603</v>
      </c>
      <c r="Q104">
        <v>76.901895507688906</v>
      </c>
      <c r="R104">
        <v>94.904571907799394</v>
      </c>
      <c r="S104">
        <v>112.99615685161601</v>
      </c>
      <c r="T104">
        <v>133.75006403868301</v>
      </c>
      <c r="U104">
        <v>169.31092188352301</v>
      </c>
      <c r="V104">
        <v>178.86083965626199</v>
      </c>
      <c r="W104">
        <v>180.27323738128999</v>
      </c>
      <c r="X104">
        <v>195.75423803577701</v>
      </c>
      <c r="Y104">
        <v>245.21665382223799</v>
      </c>
      <c r="Z104">
        <v>256.24566327511502</v>
      </c>
      <c r="AA104">
        <v>249.432043811515</v>
      </c>
      <c r="AB104">
        <v>268.29170757856298</v>
      </c>
      <c r="AC104">
        <v>293.18672597986</v>
      </c>
      <c r="AD104">
        <v>317.07644597289698</v>
      </c>
      <c r="AE104">
        <v>357.79660883523002</v>
      </c>
      <c r="AF104">
        <v>309.30339653565699</v>
      </c>
      <c r="AG104">
        <v>386.77723419307102</v>
      </c>
      <c r="AH104">
        <v>396.68613918586601</v>
      </c>
      <c r="AI104">
        <v>439.94406299477498</v>
      </c>
      <c r="AJ104">
        <v>483.87390503778897</v>
      </c>
      <c r="AK104">
        <v>308.37131317613398</v>
      </c>
      <c r="AL104">
        <v>251.75271895792599</v>
      </c>
      <c r="AM104">
        <v>285.11877883780198</v>
      </c>
      <c r="AN104">
        <v>363.26582594271298</v>
      </c>
      <c r="AO104">
        <v>368.63223769808098</v>
      </c>
      <c r="AP104">
        <v>415.77048326856601</v>
      </c>
      <c r="AQ104">
        <v>455.541896058048</v>
      </c>
      <c r="AR104">
        <v>499.30374890353897</v>
      </c>
      <c r="AS104">
        <v>811.53397415357495</v>
      </c>
      <c r="AT104">
        <v>739.34741800941299</v>
      </c>
      <c r="AU104">
        <v>697.59690358472801</v>
      </c>
      <c r="AV104">
        <v>561.81794377545395</v>
      </c>
      <c r="AW104">
        <v>663.79469631045401</v>
      </c>
      <c r="AX104">
        <v>766.69205890441401</v>
      </c>
      <c r="AY104">
        <v>792.82592581104905</v>
      </c>
      <c r="AZ104">
        <v>981.11134119492397</v>
      </c>
      <c r="BA104">
        <v>1076.70133123339</v>
      </c>
      <c r="BB104">
        <v>1150.2110889227299</v>
      </c>
      <c r="BC104">
        <v>1172.0985433206599</v>
      </c>
      <c r="BD104">
        <v>1287.9540580570699</v>
      </c>
      <c r="BE104">
        <v>1337.3354310085399</v>
      </c>
      <c r="BF104">
        <v>1393.9559509881501</v>
      </c>
      <c r="BG104">
        <v>1402.1001557233999</v>
      </c>
      <c r="BH104">
        <v>1389.11951950807</v>
      </c>
      <c r="BI104">
        <v>1265.98763288491</v>
      </c>
      <c r="BJ104">
        <v>1294.2397460432301</v>
      </c>
      <c r="BK104">
        <v>1435.3517555107301</v>
      </c>
      <c r="BL104">
        <v>1272.4909246734001</v>
      </c>
    </row>
    <row r="105" spans="1:64" x14ac:dyDescent="0.35">
      <c r="A105" t="s">
        <v>207</v>
      </c>
      <c r="B105" t="s">
        <v>208</v>
      </c>
      <c r="C105" t="s">
        <v>9</v>
      </c>
      <c r="D105" t="s">
        <v>10</v>
      </c>
      <c r="AJ105">
        <v>3350.2583234922899</v>
      </c>
      <c r="AK105">
        <v>3735.1058203427601</v>
      </c>
      <c r="AL105">
        <v>3873.9877227976699</v>
      </c>
      <c r="AM105">
        <v>4173.3730240544101</v>
      </c>
      <c r="AN105">
        <v>4494.7076240594797</v>
      </c>
      <c r="AO105">
        <v>4525.0391031224099</v>
      </c>
      <c r="AP105">
        <v>4596.1826223519502</v>
      </c>
      <c r="AQ105">
        <v>4744.2122642963895</v>
      </c>
      <c r="AR105">
        <v>4793.4785220376298</v>
      </c>
      <c r="AS105">
        <v>4624.2816567029504</v>
      </c>
      <c r="AT105">
        <v>5276.0331890549596</v>
      </c>
      <c r="AU105">
        <v>6655.3330086531896</v>
      </c>
      <c r="AV105">
        <v>8421.1033131615295</v>
      </c>
      <c r="AW105">
        <v>10285.7936270098</v>
      </c>
      <c r="AX105">
        <v>11200.5769496264</v>
      </c>
      <c r="AY105">
        <v>11475.822705709301</v>
      </c>
      <c r="AZ105">
        <v>13918.960191013701</v>
      </c>
      <c r="BA105">
        <v>15753.473284019499</v>
      </c>
      <c r="BB105">
        <v>13046.481008184801</v>
      </c>
      <c r="BC105">
        <v>13191.621264469601</v>
      </c>
      <c r="BD105">
        <v>14216.1656114334</v>
      </c>
      <c r="BE105">
        <v>12950.6865153085</v>
      </c>
      <c r="BF105">
        <v>13687.5140593304</v>
      </c>
      <c r="BG105">
        <v>14267.012154768299</v>
      </c>
      <c r="BH105">
        <v>12706.891214892399</v>
      </c>
      <c r="BI105">
        <v>13090.5067287853</v>
      </c>
      <c r="BJ105">
        <v>14605.8543453283</v>
      </c>
      <c r="BK105">
        <v>16410.187263968299</v>
      </c>
      <c r="BL105">
        <v>16731.821513905099</v>
      </c>
    </row>
    <row r="106" spans="1:64" x14ac:dyDescent="0.35">
      <c r="A106" t="s">
        <v>209</v>
      </c>
      <c r="B106" t="s">
        <v>210</v>
      </c>
      <c r="C106" t="s">
        <v>9</v>
      </c>
      <c r="D106" t="s">
        <v>10</v>
      </c>
      <c r="E106">
        <v>158.03223099510001</v>
      </c>
      <c r="F106">
        <v>149.347615187765</v>
      </c>
      <c r="G106">
        <v>153.326259910061</v>
      </c>
      <c r="H106">
        <v>160.04474555574001</v>
      </c>
      <c r="I106">
        <v>177.50855530945699</v>
      </c>
      <c r="J106">
        <v>189.90413016420601</v>
      </c>
      <c r="K106">
        <v>191.11991051608899</v>
      </c>
      <c r="L106">
        <v>192.19182181327301</v>
      </c>
      <c r="M106">
        <v>198.52815743655501</v>
      </c>
      <c r="N106">
        <v>216.73149498699499</v>
      </c>
      <c r="O106">
        <v>230.25670853899399</v>
      </c>
      <c r="P106">
        <v>245.72593707832999</v>
      </c>
      <c r="Q106">
        <v>270.41115886425899</v>
      </c>
      <c r="R106">
        <v>340.31214308454997</v>
      </c>
      <c r="S106">
        <v>420.35103029240298</v>
      </c>
      <c r="T106">
        <v>444.87955289414202</v>
      </c>
      <c r="U106">
        <v>475.60730383917797</v>
      </c>
      <c r="V106">
        <v>529.28630896063601</v>
      </c>
      <c r="W106">
        <v>560.44740775848595</v>
      </c>
      <c r="X106">
        <v>659.44154425564102</v>
      </c>
      <c r="Y106">
        <v>763.86952415533699</v>
      </c>
      <c r="Z106">
        <v>812.28406742738503</v>
      </c>
      <c r="AA106">
        <v>791.02811939689502</v>
      </c>
      <c r="AB106">
        <v>765.35227435246497</v>
      </c>
      <c r="AC106">
        <v>768.40129381619397</v>
      </c>
      <c r="AD106">
        <v>796.90526120570496</v>
      </c>
      <c r="AE106">
        <v>814.08260475827103</v>
      </c>
      <c r="AF106">
        <v>816.82549694153101</v>
      </c>
      <c r="AG106">
        <v>867.54617969627304</v>
      </c>
      <c r="AH106">
        <v>885.00186001320606</v>
      </c>
      <c r="AI106">
        <v>995.75979840771504</v>
      </c>
      <c r="AJ106">
        <v>1055.5894945458799</v>
      </c>
      <c r="AK106">
        <v>1036.61413685965</v>
      </c>
      <c r="AL106">
        <v>1094.5319125989599</v>
      </c>
      <c r="AM106">
        <v>1179.63865595997</v>
      </c>
      <c r="AN106">
        <v>1307.9921457484299</v>
      </c>
      <c r="AO106">
        <v>1410.44975248999</v>
      </c>
      <c r="AP106">
        <v>1473.6082292143301</v>
      </c>
      <c r="AQ106">
        <v>1414.9293748085099</v>
      </c>
      <c r="AR106">
        <v>1356.57706305239</v>
      </c>
      <c r="AS106">
        <v>1457.61475763365</v>
      </c>
      <c r="AT106">
        <v>1462.2856898893001</v>
      </c>
      <c r="AU106">
        <v>1468.8753384809399</v>
      </c>
      <c r="AV106">
        <v>1636.1123607458901</v>
      </c>
      <c r="AW106">
        <v>1926.92175982906</v>
      </c>
      <c r="AX106">
        <v>2280.1561681683702</v>
      </c>
      <c r="AY106">
        <v>2676.3618210919399</v>
      </c>
      <c r="AZ106">
        <v>3293.4905432785699</v>
      </c>
      <c r="BA106">
        <v>3915.6907777936099</v>
      </c>
      <c r="BB106">
        <v>3760.8383028949402</v>
      </c>
      <c r="BC106">
        <v>4521.9696885291196</v>
      </c>
      <c r="BD106">
        <v>5288.4678708084703</v>
      </c>
      <c r="BE106">
        <v>5567.6886192325901</v>
      </c>
      <c r="BF106">
        <v>5824.4645751119797</v>
      </c>
      <c r="BG106">
        <v>5966.6991768749303</v>
      </c>
      <c r="BH106">
        <v>5581.96055915325</v>
      </c>
      <c r="BI106">
        <v>5573.1013779792602</v>
      </c>
      <c r="BJ106">
        <v>6094.4024646766602</v>
      </c>
      <c r="BK106">
        <v>6448.8089238393404</v>
      </c>
      <c r="BL106">
        <v>6548.4753795034603</v>
      </c>
    </row>
    <row r="107" spans="1:64" x14ac:dyDescent="0.35">
      <c r="A107" t="s">
        <v>211</v>
      </c>
      <c r="B107" t="s">
        <v>212</v>
      </c>
      <c r="C107" t="s">
        <v>9</v>
      </c>
      <c r="D107" t="s">
        <v>10</v>
      </c>
      <c r="E107">
        <v>147.776693747161</v>
      </c>
      <c r="F107">
        <v>141.34950497445399</v>
      </c>
      <c r="G107">
        <v>145.63941741278799</v>
      </c>
      <c r="H107">
        <v>153.08048085218101</v>
      </c>
      <c r="I107">
        <v>166.41225535922999</v>
      </c>
      <c r="J107">
        <v>178.70582965467</v>
      </c>
      <c r="K107">
        <v>180.99537121015399</v>
      </c>
      <c r="L107">
        <v>181.459936415035</v>
      </c>
      <c r="M107">
        <v>187.20371146880601</v>
      </c>
      <c r="N107">
        <v>204.548642134066</v>
      </c>
      <c r="O107">
        <v>219.071349626847</v>
      </c>
      <c r="P107">
        <v>231.16162944980201</v>
      </c>
      <c r="Q107">
        <v>251.920082294651</v>
      </c>
      <c r="R107">
        <v>312.78101564716201</v>
      </c>
      <c r="S107">
        <v>389.10883578589397</v>
      </c>
      <c r="T107">
        <v>416.53869964341197</v>
      </c>
      <c r="U107">
        <v>442.32599953883903</v>
      </c>
      <c r="V107">
        <v>489.197510926098</v>
      </c>
      <c r="W107">
        <v>520.38316156284895</v>
      </c>
      <c r="X107">
        <v>609.080752566294</v>
      </c>
      <c r="Y107">
        <v>704.74957976836902</v>
      </c>
      <c r="Z107">
        <v>780.370939941556</v>
      </c>
      <c r="AA107">
        <v>752.82887192179498</v>
      </c>
      <c r="AB107">
        <v>710.646384023054</v>
      </c>
      <c r="AC107">
        <v>702.99380186107703</v>
      </c>
      <c r="AD107">
        <v>725.43198376828195</v>
      </c>
      <c r="AE107">
        <v>735.14211908432503</v>
      </c>
      <c r="AF107">
        <v>739.19821422519703</v>
      </c>
      <c r="AG107">
        <v>779.08139783392096</v>
      </c>
      <c r="AH107">
        <v>789.19083620489801</v>
      </c>
      <c r="AI107">
        <v>881.74190376437195</v>
      </c>
      <c r="AJ107">
        <v>928.06278443403505</v>
      </c>
      <c r="AK107">
        <v>906.95046958734099</v>
      </c>
      <c r="AL107">
        <v>946.89148032659295</v>
      </c>
      <c r="AM107">
        <v>1009.6826785469</v>
      </c>
      <c r="AN107">
        <v>1118.1034602904899</v>
      </c>
      <c r="AO107">
        <v>1203.1742818411201</v>
      </c>
      <c r="AP107">
        <v>1252.2644332381999</v>
      </c>
      <c r="AQ107">
        <v>1202.7020112750199</v>
      </c>
      <c r="AR107">
        <v>1155.0181112631001</v>
      </c>
      <c r="AS107">
        <v>1240.20595778759</v>
      </c>
      <c r="AT107">
        <v>1238.4719007656299</v>
      </c>
      <c r="AU107">
        <v>1245.90311567513</v>
      </c>
      <c r="AV107">
        <v>1383.53265898379</v>
      </c>
      <c r="AW107">
        <v>1622.77726637514</v>
      </c>
      <c r="AX107">
        <v>1910.59886701749</v>
      </c>
      <c r="AY107">
        <v>2238.3145002323899</v>
      </c>
      <c r="AZ107">
        <v>2734.36634210286</v>
      </c>
      <c r="BA107">
        <v>3240.54712262365</v>
      </c>
      <c r="BB107">
        <v>3105.9827571574901</v>
      </c>
      <c r="BC107">
        <v>3708.9447371373499</v>
      </c>
      <c r="BD107">
        <v>4312.8989297173102</v>
      </c>
      <c r="BE107">
        <v>4530.9034113602602</v>
      </c>
      <c r="BF107">
        <v>4738.0836743569698</v>
      </c>
      <c r="BG107">
        <v>4850.2188767320404</v>
      </c>
      <c r="BH107">
        <v>4540.0288783537599</v>
      </c>
      <c r="BI107">
        <v>4505.9680462469796</v>
      </c>
      <c r="BJ107">
        <v>4889.1529032785702</v>
      </c>
      <c r="BK107">
        <v>5152.6415908273002</v>
      </c>
      <c r="BL107">
        <v>5218.5004749229902</v>
      </c>
    </row>
    <row r="108" spans="1:64" x14ac:dyDescent="0.35">
      <c r="A108" t="s">
        <v>213</v>
      </c>
      <c r="B108" t="s">
        <v>214</v>
      </c>
      <c r="C108" t="s">
        <v>9</v>
      </c>
      <c r="D108" t="s">
        <v>10</v>
      </c>
      <c r="E108">
        <v>99.437706169387994</v>
      </c>
      <c r="F108">
        <v>102.517813492434</v>
      </c>
      <c r="G108">
        <v>107.876785889795</v>
      </c>
      <c r="H108">
        <v>118.364693517579</v>
      </c>
      <c r="I108">
        <v>113.198058639655</v>
      </c>
      <c r="J108">
        <v>124.806101001603</v>
      </c>
      <c r="K108">
        <v>131.93756560656001</v>
      </c>
      <c r="L108">
        <v>129.81664005762599</v>
      </c>
      <c r="M108">
        <v>132.93484384273901</v>
      </c>
      <c r="N108">
        <v>146.24429761520599</v>
      </c>
      <c r="O108">
        <v>165.115439642571</v>
      </c>
      <c r="P108">
        <v>161.93580358217301</v>
      </c>
      <c r="Q108">
        <v>164.93093716960399</v>
      </c>
      <c r="R108">
        <v>184.68512980931899</v>
      </c>
      <c r="S108">
        <v>243.640902515329</v>
      </c>
      <c r="T108">
        <v>284.185452424316</v>
      </c>
      <c r="U108">
        <v>288.56229976170903</v>
      </c>
      <c r="V108">
        <v>305.96789813157301</v>
      </c>
      <c r="W108">
        <v>338.05098584689102</v>
      </c>
      <c r="X108">
        <v>382.35792371781702</v>
      </c>
      <c r="Y108">
        <v>440.78831617696397</v>
      </c>
      <c r="Z108">
        <v>633.475015485212</v>
      </c>
      <c r="AA108">
        <v>580.88230122078903</v>
      </c>
      <c r="AB108">
        <v>471.945875065233</v>
      </c>
      <c r="AC108">
        <v>422.17805862055002</v>
      </c>
      <c r="AD108">
        <v>421.76868405954599</v>
      </c>
      <c r="AE108">
        <v>403.48306205549198</v>
      </c>
      <c r="AF108">
        <v>415.20342609943799</v>
      </c>
      <c r="AG108">
        <v>413.08891356118301</v>
      </c>
      <c r="AH108">
        <v>392.57804234297902</v>
      </c>
      <c r="AI108">
        <v>410.61961870280197</v>
      </c>
      <c r="AJ108">
        <v>405.61195103304601</v>
      </c>
      <c r="AK108">
        <v>381.45876361000302</v>
      </c>
      <c r="AL108">
        <v>354.12460584279501</v>
      </c>
      <c r="AM108">
        <v>333.74451049510901</v>
      </c>
      <c r="AN108">
        <v>372.27405370980603</v>
      </c>
      <c r="AO108">
        <v>398.96431343232598</v>
      </c>
      <c r="AP108">
        <v>403.30952920171001</v>
      </c>
      <c r="AQ108">
        <v>399.04630594210198</v>
      </c>
      <c r="AR108">
        <v>401.91601713474103</v>
      </c>
      <c r="AS108">
        <v>438.55394783026298</v>
      </c>
      <c r="AT108">
        <v>423.41363645967903</v>
      </c>
      <c r="AU108">
        <v>444.93818951688303</v>
      </c>
      <c r="AV108">
        <v>487.87417480217999</v>
      </c>
      <c r="AW108">
        <v>558.08604142365198</v>
      </c>
      <c r="AX108">
        <v>633.33400015979998</v>
      </c>
      <c r="AY108">
        <v>744.43473316424001</v>
      </c>
      <c r="AZ108">
        <v>851.84525835802401</v>
      </c>
      <c r="BA108">
        <v>997.35711606989196</v>
      </c>
      <c r="BB108">
        <v>959.22452753235495</v>
      </c>
      <c r="BC108">
        <v>1076.00489683204</v>
      </c>
      <c r="BD108">
        <v>1191.93609037018</v>
      </c>
      <c r="BE108">
        <v>1255.9442800745101</v>
      </c>
      <c r="BF108">
        <v>1351.0869863878299</v>
      </c>
      <c r="BG108">
        <v>1414.7404086265001</v>
      </c>
      <c r="BH108">
        <v>1376.5637190365601</v>
      </c>
      <c r="BI108">
        <v>1306.0155440492199</v>
      </c>
      <c r="BJ108">
        <v>1319.41219090651</v>
      </c>
      <c r="BK108">
        <v>1365.8546510963599</v>
      </c>
      <c r="BL108">
        <v>1388.8334367218899</v>
      </c>
    </row>
    <row r="109" spans="1:64" x14ac:dyDescent="0.35">
      <c r="A109" t="s">
        <v>215</v>
      </c>
      <c r="B109" t="s">
        <v>216</v>
      </c>
      <c r="C109" t="s">
        <v>9</v>
      </c>
      <c r="D109" t="s">
        <v>10</v>
      </c>
      <c r="E109">
        <v>100.326360813067</v>
      </c>
      <c r="F109">
        <v>104.85838602571999</v>
      </c>
      <c r="G109">
        <v>109.454215932133</v>
      </c>
      <c r="H109">
        <v>113.019239476883</v>
      </c>
      <c r="I109">
        <v>120.283329976334</v>
      </c>
      <c r="J109">
        <v>127.287836475875</v>
      </c>
      <c r="K109">
        <v>134.96714501304299</v>
      </c>
      <c r="L109">
        <v>132.14989239078301</v>
      </c>
      <c r="M109">
        <v>135.95331929411</v>
      </c>
      <c r="N109">
        <v>151.81089952962799</v>
      </c>
      <c r="O109">
        <v>202.77531650584601</v>
      </c>
      <c r="P109">
        <v>183.309983127013</v>
      </c>
      <c r="Q109">
        <v>199.97210468359901</v>
      </c>
      <c r="R109">
        <v>207.11904384603201</v>
      </c>
      <c r="S109">
        <v>292.41992597117201</v>
      </c>
      <c r="T109">
        <v>325.49416025029302</v>
      </c>
      <c r="U109">
        <v>383.21923850143003</v>
      </c>
      <c r="V109">
        <v>390.72391525848099</v>
      </c>
      <c r="W109">
        <v>410.68384525145098</v>
      </c>
      <c r="X109">
        <v>489.95285378727601</v>
      </c>
      <c r="Y109">
        <v>610.59437880741996</v>
      </c>
      <c r="Z109">
        <v>1144.5922593508201</v>
      </c>
      <c r="AA109">
        <v>1013.68532660095</v>
      </c>
      <c r="AB109">
        <v>746.18681263966505</v>
      </c>
      <c r="AC109">
        <v>621.62543734731901</v>
      </c>
      <c r="AD109">
        <v>601.99880070194001</v>
      </c>
      <c r="AE109">
        <v>522.95963703053405</v>
      </c>
      <c r="AF109">
        <v>521.71666746951701</v>
      </c>
      <c r="AG109">
        <v>524.58221467298199</v>
      </c>
      <c r="AH109">
        <v>490.89268807373202</v>
      </c>
      <c r="AI109">
        <v>521.136823367945</v>
      </c>
      <c r="AJ109">
        <v>515.53398075376003</v>
      </c>
      <c r="AK109">
        <v>499.99404458067897</v>
      </c>
      <c r="AL109">
        <v>435.07856175093002</v>
      </c>
      <c r="AM109">
        <v>436.09662414063803</v>
      </c>
      <c r="AN109">
        <v>488.110326133461</v>
      </c>
      <c r="AO109">
        <v>527.35634473979599</v>
      </c>
      <c r="AP109">
        <v>526.67860452180196</v>
      </c>
      <c r="AQ109">
        <v>504.80631225077599</v>
      </c>
      <c r="AR109">
        <v>515.45231720725599</v>
      </c>
      <c r="AS109">
        <v>572.55847338087096</v>
      </c>
      <c r="AT109">
        <v>558.02864220417996</v>
      </c>
      <c r="AU109">
        <v>601.96768591827197</v>
      </c>
      <c r="AV109">
        <v>660.22610291567298</v>
      </c>
      <c r="AW109">
        <v>786.04451409075295</v>
      </c>
      <c r="AX109">
        <v>918.49373565244002</v>
      </c>
      <c r="AY109">
        <v>1123.48561860012</v>
      </c>
      <c r="AZ109">
        <v>1265.7656366466799</v>
      </c>
      <c r="BA109">
        <v>1464.0435653023801</v>
      </c>
      <c r="BB109">
        <v>1340.2661984748299</v>
      </c>
      <c r="BC109">
        <v>1534.9906640249101</v>
      </c>
      <c r="BD109">
        <v>1721.4878648265601</v>
      </c>
      <c r="BE109">
        <v>1859.7335504243499</v>
      </c>
      <c r="BF109">
        <v>1972.5993975648901</v>
      </c>
      <c r="BG109">
        <v>2068.6545913284599</v>
      </c>
      <c r="BH109">
        <v>1949.3127034612701</v>
      </c>
      <c r="BI109">
        <v>1774.19436581491</v>
      </c>
      <c r="BJ109">
        <v>1718.4823320461301</v>
      </c>
      <c r="BK109">
        <v>1756.0396062761299</v>
      </c>
      <c r="BL109">
        <v>1765.66440830799</v>
      </c>
    </row>
    <row r="110" spans="1:64" x14ac:dyDescent="0.35">
      <c r="A110" t="s">
        <v>217</v>
      </c>
      <c r="B110" t="s">
        <v>218</v>
      </c>
      <c r="C110" t="s">
        <v>9</v>
      </c>
      <c r="D110" t="s">
        <v>10</v>
      </c>
      <c r="L110">
        <v>53.5372982103029</v>
      </c>
      <c r="M110">
        <v>65.053045039204704</v>
      </c>
      <c r="N110">
        <v>74.602098390290095</v>
      </c>
      <c r="O110">
        <v>79.7145360981891</v>
      </c>
      <c r="P110">
        <v>79.178189329307799</v>
      </c>
      <c r="Q110">
        <v>90.876172986666901</v>
      </c>
      <c r="R110">
        <v>131.02491161711399</v>
      </c>
      <c r="S110">
        <v>202.49538472185401</v>
      </c>
      <c r="T110">
        <v>233.11666625245201</v>
      </c>
      <c r="U110">
        <v>278.19666813550702</v>
      </c>
      <c r="V110">
        <v>333.69437425062199</v>
      </c>
      <c r="W110">
        <v>365.91584458479002</v>
      </c>
      <c r="X110">
        <v>356.92133672738402</v>
      </c>
      <c r="Y110">
        <v>491.57952626954301</v>
      </c>
      <c r="Z110">
        <v>566.57768093357595</v>
      </c>
      <c r="AA110">
        <v>583.66985813787505</v>
      </c>
      <c r="AB110">
        <v>512.95911762409105</v>
      </c>
      <c r="AC110">
        <v>525.33396298462503</v>
      </c>
      <c r="AD110">
        <v>516.96099332602603</v>
      </c>
      <c r="AE110">
        <v>474.85916047177301</v>
      </c>
      <c r="AF110">
        <v>442.21546730076602</v>
      </c>
      <c r="AG110">
        <v>481.781482255566</v>
      </c>
      <c r="AH110">
        <v>530.003245615281</v>
      </c>
      <c r="AI110">
        <v>585.07654995100404</v>
      </c>
      <c r="AJ110">
        <v>631.78283728476094</v>
      </c>
      <c r="AK110">
        <v>681.93838561190103</v>
      </c>
      <c r="AL110">
        <v>827.905305280584</v>
      </c>
      <c r="AM110">
        <v>912.20327507950401</v>
      </c>
      <c r="AN110">
        <v>1026.39342043947</v>
      </c>
      <c r="AO110">
        <v>1137.41011823586</v>
      </c>
      <c r="AP110">
        <v>1063.71236524864</v>
      </c>
      <c r="AQ110">
        <v>463.94816946685199</v>
      </c>
      <c r="AR110">
        <v>671.09861611003896</v>
      </c>
      <c r="AS110">
        <v>780.19020098657904</v>
      </c>
      <c r="AT110">
        <v>748.25761569896895</v>
      </c>
      <c r="AU110">
        <v>900.17757571353104</v>
      </c>
      <c r="AV110">
        <v>1065.6485392546099</v>
      </c>
      <c r="AW110">
        <v>1150.2613149956501</v>
      </c>
      <c r="AX110">
        <v>1263.2873205457499</v>
      </c>
      <c r="AY110">
        <v>1589.8014886614201</v>
      </c>
      <c r="AZ110">
        <v>1860.0027631068201</v>
      </c>
      <c r="BA110">
        <v>2166.8541670002501</v>
      </c>
      <c r="BB110">
        <v>2261.24722374577</v>
      </c>
      <c r="BC110">
        <v>3122.3628152164902</v>
      </c>
      <c r="BD110">
        <v>3643.0439361610202</v>
      </c>
      <c r="BE110">
        <v>3694.3489460323699</v>
      </c>
      <c r="BF110">
        <v>3623.9115823513398</v>
      </c>
      <c r="BG110">
        <v>3491.6247908576702</v>
      </c>
      <c r="BH110">
        <v>3331.6951275862798</v>
      </c>
      <c r="BI110">
        <v>3562.8457564197101</v>
      </c>
      <c r="BJ110">
        <v>3837.65173121117</v>
      </c>
      <c r="BK110">
        <v>3893.8464247557099</v>
      </c>
      <c r="BL110">
        <v>4135.5692628155402</v>
      </c>
    </row>
    <row r="111" spans="1:64" x14ac:dyDescent="0.35">
      <c r="A111" t="s">
        <v>219</v>
      </c>
      <c r="B111" t="s">
        <v>220</v>
      </c>
      <c r="C111" t="s">
        <v>9</v>
      </c>
      <c r="D111" t="s">
        <v>10</v>
      </c>
      <c r="E111">
        <v>102.994190046532</v>
      </c>
      <c r="F111">
        <v>105.376039121483</v>
      </c>
      <c r="G111">
        <v>111.385999338874</v>
      </c>
      <c r="H111">
        <v>126.214079531328</v>
      </c>
      <c r="I111">
        <v>113.81249521376201</v>
      </c>
      <c r="J111">
        <v>128.49684151374501</v>
      </c>
      <c r="K111">
        <v>135.612757414268</v>
      </c>
      <c r="L111">
        <v>133.800963591602</v>
      </c>
      <c r="M111">
        <v>136.66453911972701</v>
      </c>
      <c r="N111">
        <v>149.08870498807701</v>
      </c>
      <c r="O111">
        <v>150.752678676599</v>
      </c>
      <c r="P111">
        <v>156.49574303265899</v>
      </c>
      <c r="Q111">
        <v>151.90061678318401</v>
      </c>
      <c r="R111">
        <v>179.43463190001299</v>
      </c>
      <c r="S111">
        <v>225.77529427685201</v>
      </c>
      <c r="T111">
        <v>272.051165501524</v>
      </c>
      <c r="U111">
        <v>245.744291601295</v>
      </c>
      <c r="V111">
        <v>269.18751891566899</v>
      </c>
      <c r="W111">
        <v>309.23696332331298</v>
      </c>
      <c r="X111">
        <v>334.48987348952699</v>
      </c>
      <c r="Y111">
        <v>358.18003215220398</v>
      </c>
      <c r="Z111">
        <v>356.160989798846</v>
      </c>
      <c r="AA111">
        <v>345.779193049757</v>
      </c>
      <c r="AB111">
        <v>324.52568505342202</v>
      </c>
      <c r="AC111">
        <v>316.17607133329301</v>
      </c>
      <c r="AD111">
        <v>326.25305581393098</v>
      </c>
      <c r="AE111">
        <v>342.09018428671499</v>
      </c>
      <c r="AF111">
        <v>361.08060443982498</v>
      </c>
      <c r="AG111">
        <v>355.91461386367598</v>
      </c>
      <c r="AH111">
        <v>342.31720275664901</v>
      </c>
      <c r="AI111">
        <v>353.728290672963</v>
      </c>
      <c r="AJ111">
        <v>348.99149692915699</v>
      </c>
      <c r="AK111">
        <v>319.78217957552499</v>
      </c>
      <c r="AL111">
        <v>313.12059170199501</v>
      </c>
      <c r="AM111">
        <v>280.86429587952199</v>
      </c>
      <c r="AN111">
        <v>312.41106343131599</v>
      </c>
      <c r="AO111">
        <v>332.462759695724</v>
      </c>
      <c r="AP111">
        <v>339.54471767404198</v>
      </c>
      <c r="AQ111">
        <v>344.83050555718302</v>
      </c>
      <c r="AR111">
        <v>343.42818720391602</v>
      </c>
      <c r="AS111">
        <v>369.18162182346299</v>
      </c>
      <c r="AT111">
        <v>353.74326553304599</v>
      </c>
      <c r="AU111">
        <v>363.66127214469202</v>
      </c>
      <c r="AV111">
        <v>398.78375853633901</v>
      </c>
      <c r="AW111">
        <v>440.43793726355801</v>
      </c>
      <c r="AX111">
        <v>486.29489462811102</v>
      </c>
      <c r="AY111">
        <v>549.06336554923303</v>
      </c>
      <c r="AZ111">
        <v>638.38332720231404</v>
      </c>
      <c r="BA111">
        <v>757.17410045844304</v>
      </c>
      <c r="BB111">
        <v>764.84539126664595</v>
      </c>
      <c r="BC111">
        <v>840.19071877711895</v>
      </c>
      <c r="BD111">
        <v>918.48309548667805</v>
      </c>
      <c r="BE111">
        <v>942.11064656787198</v>
      </c>
      <c r="BF111">
        <v>1028.2663483362201</v>
      </c>
      <c r="BG111">
        <v>1074.40998991011</v>
      </c>
      <c r="BH111">
        <v>1079.85092795776</v>
      </c>
      <c r="BI111">
        <v>1066.08116623517</v>
      </c>
      <c r="BJ111">
        <v>1118.0265471989901</v>
      </c>
      <c r="BK111">
        <v>1170.1056056052801</v>
      </c>
      <c r="BL111">
        <v>1200.9251797311099</v>
      </c>
    </row>
    <row r="112" spans="1:64" x14ac:dyDescent="0.35">
      <c r="A112" t="s">
        <v>221</v>
      </c>
      <c r="B112" t="s">
        <v>222</v>
      </c>
      <c r="C112" t="s">
        <v>9</v>
      </c>
      <c r="D112" t="s">
        <v>10</v>
      </c>
      <c r="AN112">
        <v>12681.469557378499</v>
      </c>
      <c r="AO112">
        <v>14038.3506494098</v>
      </c>
      <c r="AP112">
        <v>15990.788346752001</v>
      </c>
      <c r="AQ112">
        <v>18447.997141601401</v>
      </c>
      <c r="AR112">
        <v>20624.2767443915</v>
      </c>
      <c r="AS112">
        <v>20322.946148552601</v>
      </c>
      <c r="AT112">
        <v>21352.2160500672</v>
      </c>
      <c r="AU112">
        <v>24864.436294940901</v>
      </c>
      <c r="AV112">
        <v>29520.032298667698</v>
      </c>
      <c r="AW112">
        <v>35492.435527789603</v>
      </c>
      <c r="AX112">
        <v>37761.036050059098</v>
      </c>
      <c r="AY112">
        <v>42106.801180373302</v>
      </c>
      <c r="AZ112">
        <v>54194.986411223101</v>
      </c>
      <c r="BA112">
        <v>70992.251711001998</v>
      </c>
      <c r="BB112">
        <v>65031.331870326103</v>
      </c>
      <c r="BC112">
        <v>69766.521188638799</v>
      </c>
      <c r="BD112">
        <v>77351.958882143197</v>
      </c>
      <c r="BE112">
        <v>79149.268551730202</v>
      </c>
      <c r="BF112">
        <v>83366.066358180993</v>
      </c>
      <c r="BG112">
        <v>92334.646313917096</v>
      </c>
      <c r="BH112">
        <v>85124.924983919307</v>
      </c>
      <c r="BI112">
        <v>82206.008998470104</v>
      </c>
      <c r="BJ112">
        <v>83489.817036074106</v>
      </c>
      <c r="BK112">
        <v>89108.428141765893</v>
      </c>
    </row>
    <row r="113" spans="1:64" x14ac:dyDescent="0.35">
      <c r="A113" t="s">
        <v>223</v>
      </c>
      <c r="B113" t="s">
        <v>224</v>
      </c>
      <c r="C113" t="s">
        <v>9</v>
      </c>
      <c r="D113" t="s">
        <v>10</v>
      </c>
      <c r="E113">
        <v>82.188602009105594</v>
      </c>
      <c r="F113">
        <v>85.354301174903298</v>
      </c>
      <c r="G113">
        <v>89.881756686359793</v>
      </c>
      <c r="H113">
        <v>101.126428181221</v>
      </c>
      <c r="I113">
        <v>115.537497020064</v>
      </c>
      <c r="J113">
        <v>119.318917211719</v>
      </c>
      <c r="K113">
        <v>89.997305963053705</v>
      </c>
      <c r="L113">
        <v>96.3391366489315</v>
      </c>
      <c r="M113">
        <v>99.875964601106304</v>
      </c>
      <c r="N113">
        <v>107.62231782882699</v>
      </c>
      <c r="O113">
        <v>112.434493490322</v>
      </c>
      <c r="P113">
        <v>118.603242102118</v>
      </c>
      <c r="Q113">
        <v>122.98186389826201</v>
      </c>
      <c r="R113">
        <v>143.77868809653799</v>
      </c>
      <c r="S113">
        <v>163.47811115750099</v>
      </c>
      <c r="T113">
        <v>158.03617176428199</v>
      </c>
      <c r="U113">
        <v>161.092091731697</v>
      </c>
      <c r="V113">
        <v>186.21350132527701</v>
      </c>
      <c r="W113">
        <v>205.693386086224</v>
      </c>
      <c r="X113">
        <v>224.00101683980799</v>
      </c>
      <c r="Y113">
        <v>266.57784811839701</v>
      </c>
      <c r="Z113">
        <v>270.470602438399</v>
      </c>
      <c r="AA113">
        <v>274.11133142158099</v>
      </c>
      <c r="AB113">
        <v>291.23811013731699</v>
      </c>
      <c r="AC113">
        <v>276.66795864314298</v>
      </c>
      <c r="AD113">
        <v>296.43515155102199</v>
      </c>
      <c r="AE113">
        <v>310.46593508589598</v>
      </c>
      <c r="AF113">
        <v>340.41683161230998</v>
      </c>
      <c r="AG113">
        <v>354.149251617083</v>
      </c>
      <c r="AH113">
        <v>346.11288727162503</v>
      </c>
      <c r="AI113">
        <v>367.55660931120298</v>
      </c>
      <c r="AJ113">
        <v>303.05560534270103</v>
      </c>
      <c r="AK113">
        <v>316.95392789531098</v>
      </c>
      <c r="AL113">
        <v>301.159004220577</v>
      </c>
      <c r="AM113">
        <v>346.10295032260598</v>
      </c>
      <c r="AN113">
        <v>373.76648000782899</v>
      </c>
      <c r="AO113">
        <v>399.95007676393402</v>
      </c>
      <c r="AP113">
        <v>415.493796981777</v>
      </c>
      <c r="AQ113">
        <v>413.29893424222098</v>
      </c>
      <c r="AR113">
        <v>441.99875959339499</v>
      </c>
      <c r="AS113">
        <v>443.31419339173999</v>
      </c>
      <c r="AT113">
        <v>451.573001074356</v>
      </c>
      <c r="AU113">
        <v>470.98678594915998</v>
      </c>
      <c r="AV113">
        <v>546.72661447872804</v>
      </c>
      <c r="AW113">
        <v>627.77424728391895</v>
      </c>
      <c r="AX113">
        <v>714.86101349566104</v>
      </c>
      <c r="AY113">
        <v>806.75328062879896</v>
      </c>
      <c r="AZ113">
        <v>1028.33477107667</v>
      </c>
      <c r="BA113">
        <v>998.52233901926797</v>
      </c>
      <c r="BB113">
        <v>1101.9608400223899</v>
      </c>
      <c r="BC113">
        <v>1357.56371913262</v>
      </c>
      <c r="BD113">
        <v>1458.10352686177</v>
      </c>
      <c r="BE113">
        <v>1443.87952939042</v>
      </c>
      <c r="BF113">
        <v>1449.6059123386999</v>
      </c>
      <c r="BG113">
        <v>1573.88149211052</v>
      </c>
      <c r="BH113">
        <v>1605.6054335548799</v>
      </c>
      <c r="BI113">
        <v>1732.56426178428</v>
      </c>
      <c r="BJ113">
        <v>1981.6510498992</v>
      </c>
      <c r="BK113">
        <v>2005.86300452403</v>
      </c>
      <c r="BL113">
        <v>2099.5990481085501</v>
      </c>
    </row>
    <row r="114" spans="1:64" x14ac:dyDescent="0.35">
      <c r="A114" t="s">
        <v>225</v>
      </c>
      <c r="B114" t="s">
        <v>226</v>
      </c>
      <c r="C114" t="s">
        <v>9</v>
      </c>
      <c r="D114" t="s">
        <v>10</v>
      </c>
    </row>
    <row r="115" spans="1:64" x14ac:dyDescent="0.35">
      <c r="A115" t="s">
        <v>227</v>
      </c>
      <c r="B115" t="s">
        <v>228</v>
      </c>
      <c r="C115" t="s">
        <v>9</v>
      </c>
      <c r="D115" t="s">
        <v>10</v>
      </c>
      <c r="E115">
        <v>685.61471237976002</v>
      </c>
      <c r="F115">
        <v>739.27640644266603</v>
      </c>
      <c r="G115">
        <v>797.00628835395901</v>
      </c>
      <c r="H115">
        <v>852.13530171788796</v>
      </c>
      <c r="I115">
        <v>965.13542267674495</v>
      </c>
      <c r="J115">
        <v>1023.7737264093601</v>
      </c>
      <c r="K115">
        <v>1074.50650554958</v>
      </c>
      <c r="L115">
        <v>1152.00495214994</v>
      </c>
      <c r="M115">
        <v>1124.5166360824601</v>
      </c>
      <c r="N115">
        <v>1291.34992028637</v>
      </c>
      <c r="O115">
        <v>1488.29444289754</v>
      </c>
      <c r="P115">
        <v>1705.9728531022399</v>
      </c>
      <c r="Q115">
        <v>2082.9568331310202</v>
      </c>
      <c r="R115">
        <v>2427.1725489824298</v>
      </c>
      <c r="S115">
        <v>2519.94181256928</v>
      </c>
      <c r="T115">
        <v>2976.9608581857901</v>
      </c>
      <c r="U115">
        <v>2923.0795810848599</v>
      </c>
      <c r="V115">
        <v>3431.1774688566702</v>
      </c>
      <c r="W115">
        <v>4405.2559556435499</v>
      </c>
      <c r="X115">
        <v>5436.4648749960897</v>
      </c>
      <c r="Y115">
        <v>6380.0697157401501</v>
      </c>
      <c r="Z115">
        <v>5993.3227895580003</v>
      </c>
      <c r="AA115">
        <v>6168.01644362962</v>
      </c>
      <c r="AB115">
        <v>5922.3258414381398</v>
      </c>
      <c r="AC115">
        <v>5698.8441612152301</v>
      </c>
      <c r="AD115">
        <v>6018.9351084908503</v>
      </c>
      <c r="AE115">
        <v>8121.8861834765703</v>
      </c>
      <c r="AF115">
        <v>9593.3882284057509</v>
      </c>
      <c r="AG115">
        <v>10728.7036417733</v>
      </c>
      <c r="AH115">
        <v>11189.200748139199</v>
      </c>
      <c r="AI115">
        <v>14048.106278994999</v>
      </c>
      <c r="AJ115">
        <v>14104.078434538</v>
      </c>
      <c r="AK115">
        <v>15733.2038255105</v>
      </c>
      <c r="AL115">
        <v>14674.6144064986</v>
      </c>
      <c r="AM115">
        <v>15921.974778112701</v>
      </c>
      <c r="AN115">
        <v>19181.400621418299</v>
      </c>
      <c r="AO115">
        <v>20860.596957897698</v>
      </c>
      <c r="AP115">
        <v>22542.810706484801</v>
      </c>
      <c r="AQ115">
        <v>24263.244892587099</v>
      </c>
      <c r="AR115">
        <v>26284.3420885132</v>
      </c>
      <c r="AS115">
        <v>26241.364614697301</v>
      </c>
      <c r="AT115">
        <v>28227.727458226302</v>
      </c>
      <c r="AU115">
        <v>32541.098553797801</v>
      </c>
      <c r="AV115">
        <v>41106.925152214302</v>
      </c>
      <c r="AW115">
        <v>47631.010687626898</v>
      </c>
      <c r="AX115">
        <v>50878.223671427397</v>
      </c>
      <c r="AY115">
        <v>54306.429316689697</v>
      </c>
      <c r="AZ115">
        <v>61359.741225674399</v>
      </c>
      <c r="BA115">
        <v>61262.100463151699</v>
      </c>
      <c r="BB115">
        <v>52105.152483773898</v>
      </c>
      <c r="BC115">
        <v>48715.1769134801</v>
      </c>
      <c r="BD115">
        <v>51848.9096998104</v>
      </c>
      <c r="BE115">
        <v>48917.897613045898</v>
      </c>
      <c r="BF115">
        <v>51590.1885889392</v>
      </c>
      <c r="BG115">
        <v>55492.982562275</v>
      </c>
      <c r="BH115">
        <v>61995.4228025802</v>
      </c>
      <c r="BI115">
        <v>63197.082397680802</v>
      </c>
      <c r="BJ115">
        <v>69822.347084914101</v>
      </c>
      <c r="BK115">
        <v>78621.227931008601</v>
      </c>
      <c r="BL115">
        <v>78660.956462960297</v>
      </c>
    </row>
    <row r="116" spans="1:64" x14ac:dyDescent="0.35">
      <c r="A116" t="s">
        <v>229</v>
      </c>
      <c r="B116" t="s">
        <v>230</v>
      </c>
      <c r="C116" t="s">
        <v>9</v>
      </c>
      <c r="D116" t="s">
        <v>10</v>
      </c>
      <c r="E116">
        <v>191.68078124221501</v>
      </c>
      <c r="F116">
        <v>196.92508178923299</v>
      </c>
      <c r="G116">
        <v>203.43731670425299</v>
      </c>
      <c r="H116">
        <v>208.132361496648</v>
      </c>
      <c r="I116">
        <v>221.32123713557201</v>
      </c>
      <c r="J116">
        <v>248.34107269112599</v>
      </c>
      <c r="K116">
        <v>264.97970011641098</v>
      </c>
      <c r="L116">
        <v>287.08283254550503</v>
      </c>
      <c r="M116">
        <v>318.99196565422602</v>
      </c>
      <c r="N116">
        <v>350.91360617848397</v>
      </c>
      <c r="O116">
        <v>384.94412348177701</v>
      </c>
      <c r="P116">
        <v>468.95681196711701</v>
      </c>
      <c r="Q116">
        <v>570.35058585332399</v>
      </c>
      <c r="R116">
        <v>876.26852377654097</v>
      </c>
      <c r="S116">
        <v>1453.73458011719</v>
      </c>
      <c r="T116">
        <v>1581.9304317087599</v>
      </c>
      <c r="U116">
        <v>2017.41192148097</v>
      </c>
      <c r="V116">
        <v>2315.8928393037099</v>
      </c>
      <c r="W116">
        <v>2168.8701524236799</v>
      </c>
      <c r="X116">
        <v>2427.4658206130698</v>
      </c>
      <c r="Y116">
        <v>2441.44049121535</v>
      </c>
      <c r="Z116">
        <v>2499.9887499419501</v>
      </c>
      <c r="AA116">
        <v>3008.14556156858</v>
      </c>
      <c r="AB116">
        <v>3583.3293008566602</v>
      </c>
      <c r="AC116">
        <v>3568.6555641316099</v>
      </c>
      <c r="AD116">
        <v>3805.5826506498702</v>
      </c>
      <c r="AE116">
        <v>4244.6910157857901</v>
      </c>
      <c r="AF116">
        <v>2617.7006403350301</v>
      </c>
      <c r="AG116">
        <v>2318.4644131085302</v>
      </c>
      <c r="AH116">
        <v>2197.9562278351</v>
      </c>
      <c r="AI116">
        <v>2214.3274920551398</v>
      </c>
      <c r="AL116">
        <v>1067.30753326284</v>
      </c>
      <c r="AM116">
        <v>1185.68630402961</v>
      </c>
      <c r="AN116">
        <v>1569.2552937422199</v>
      </c>
      <c r="AO116">
        <v>1932.80498450661</v>
      </c>
      <c r="AP116">
        <v>1804.3366774593801</v>
      </c>
      <c r="AQ116">
        <v>1723.83536659068</v>
      </c>
      <c r="AR116">
        <v>1756.89666696426</v>
      </c>
      <c r="AS116">
        <v>1670.00946997849</v>
      </c>
      <c r="AT116">
        <v>1909.4122777135301</v>
      </c>
      <c r="AU116">
        <v>1911.6787915017201</v>
      </c>
      <c r="AV116">
        <v>2253.9361322823502</v>
      </c>
      <c r="AW116">
        <v>2756.1987421936601</v>
      </c>
      <c r="AX116">
        <v>3246.0510293832599</v>
      </c>
      <c r="AY116">
        <v>3774.3578414999101</v>
      </c>
      <c r="AZ116">
        <v>4904.6662518516696</v>
      </c>
      <c r="BA116">
        <v>5717.3144646271903</v>
      </c>
      <c r="BB116">
        <v>5709.9479801286498</v>
      </c>
      <c r="BC116">
        <v>6599.66093791004</v>
      </c>
      <c r="BD116">
        <v>7781.4061137443296</v>
      </c>
      <c r="BE116">
        <v>7927.8469017172201</v>
      </c>
      <c r="BF116">
        <v>6018.3244733247102</v>
      </c>
      <c r="BG116">
        <v>5585.5267575830303</v>
      </c>
      <c r="BH116">
        <v>4904.3268774797598</v>
      </c>
      <c r="BI116">
        <v>5253.4249096418198</v>
      </c>
      <c r="BJ116">
        <v>5520.3104712090499</v>
      </c>
      <c r="BK116">
        <v>5550.0609570148399</v>
      </c>
    </row>
    <row r="117" spans="1:64" x14ac:dyDescent="0.35">
      <c r="A117" t="s">
        <v>231</v>
      </c>
      <c r="B117" t="s">
        <v>232</v>
      </c>
      <c r="C117" t="s">
        <v>9</v>
      </c>
      <c r="D117" t="s">
        <v>10</v>
      </c>
      <c r="E117">
        <v>231.025648935514</v>
      </c>
      <c r="F117">
        <v>245.03205388960899</v>
      </c>
      <c r="G117">
        <v>254.70143365454001</v>
      </c>
      <c r="H117">
        <v>250.78711002683201</v>
      </c>
      <c r="I117">
        <v>288.16355261231701</v>
      </c>
      <c r="M117">
        <v>312.82227742147398</v>
      </c>
      <c r="N117">
        <v>313.81744555746502</v>
      </c>
      <c r="O117">
        <v>330.88520172465297</v>
      </c>
      <c r="P117">
        <v>376.89187484737602</v>
      </c>
      <c r="Q117">
        <v>388.11102408142602</v>
      </c>
      <c r="R117">
        <v>468.854012400145</v>
      </c>
      <c r="S117">
        <v>1018.09578256294</v>
      </c>
      <c r="T117">
        <v>1151.81763011062</v>
      </c>
      <c r="U117">
        <v>1471.1494120054001</v>
      </c>
      <c r="V117">
        <v>1591.8808604451399</v>
      </c>
      <c r="W117">
        <v>1847.66868096239</v>
      </c>
      <c r="X117">
        <v>2852.11068338322</v>
      </c>
      <c r="Y117">
        <v>3911.5435760106002</v>
      </c>
      <c r="Z117">
        <v>2736.0204656535702</v>
      </c>
      <c r="AA117">
        <v>2951.3531492151601</v>
      </c>
      <c r="AB117">
        <v>2740.01007034657</v>
      </c>
      <c r="AC117">
        <v>3081.0597754309501</v>
      </c>
      <c r="AD117">
        <v>3103.9855933449899</v>
      </c>
      <c r="AE117">
        <v>2962.1872277043599</v>
      </c>
      <c r="AF117">
        <v>3482.1675980390301</v>
      </c>
      <c r="AG117">
        <v>3762.45148901532</v>
      </c>
      <c r="AH117">
        <v>3862.40450883208</v>
      </c>
      <c r="AI117">
        <v>10326.9216621259</v>
      </c>
      <c r="AW117">
        <v>1391.96348940291</v>
      </c>
      <c r="AX117">
        <v>1855.5220037520201</v>
      </c>
      <c r="AY117">
        <v>2373.2147846439102</v>
      </c>
      <c r="AZ117">
        <v>3182.94798201412</v>
      </c>
      <c r="BA117">
        <v>4636.6109775827099</v>
      </c>
      <c r="BB117">
        <v>3853.9409348118502</v>
      </c>
      <c r="BC117">
        <v>4655.4249946788505</v>
      </c>
      <c r="BD117">
        <v>6036.3962425130303</v>
      </c>
      <c r="BE117">
        <v>6829.96395380594</v>
      </c>
      <c r="BF117">
        <v>7076.8771798886501</v>
      </c>
      <c r="BG117">
        <v>6818.8046212783302</v>
      </c>
      <c r="BH117">
        <v>4989.8030747307103</v>
      </c>
      <c r="BI117">
        <v>4777.1976187177597</v>
      </c>
      <c r="BJ117">
        <v>5205.2882547659101</v>
      </c>
      <c r="BK117">
        <v>5834.1662106535196</v>
      </c>
      <c r="BL117">
        <v>5955.1090103681599</v>
      </c>
    </row>
    <row r="118" spans="1:64" x14ac:dyDescent="0.35">
      <c r="A118" t="s">
        <v>233</v>
      </c>
      <c r="B118" t="s">
        <v>234</v>
      </c>
      <c r="C118" t="s">
        <v>9</v>
      </c>
      <c r="D118" t="s">
        <v>10</v>
      </c>
      <c r="E118">
        <v>1414.98226940621</v>
      </c>
      <c r="F118">
        <v>1418.12586971526</v>
      </c>
      <c r="G118">
        <v>1562.2307304583701</v>
      </c>
      <c r="H118">
        <v>1831.7056558197201</v>
      </c>
      <c r="I118">
        <v>2297.9206432038</v>
      </c>
      <c r="J118">
        <v>2723.5209498907302</v>
      </c>
      <c r="K118">
        <v>3215.6941780432899</v>
      </c>
      <c r="L118">
        <v>3125.6494918501398</v>
      </c>
      <c r="M118">
        <v>2354.4800267130499</v>
      </c>
      <c r="N118">
        <v>2039.19629517262</v>
      </c>
      <c r="O118">
        <v>2580.2277018415898</v>
      </c>
      <c r="P118">
        <v>3256.9898344918001</v>
      </c>
      <c r="Q118">
        <v>4020.87791248648</v>
      </c>
      <c r="R118">
        <v>5445.5155462952098</v>
      </c>
      <c r="S118">
        <v>7051.1351006088698</v>
      </c>
      <c r="T118">
        <v>6463.8776676221296</v>
      </c>
      <c r="U118">
        <v>7594.6752437451096</v>
      </c>
      <c r="V118">
        <v>9972.2218445796407</v>
      </c>
      <c r="W118">
        <v>11253.6259556727</v>
      </c>
      <c r="X118">
        <v>12659.642206668899</v>
      </c>
      <c r="Y118">
        <v>14844.0943683231</v>
      </c>
      <c r="Z118">
        <v>15160.007013496001</v>
      </c>
      <c r="AA118">
        <v>13732.3468139737</v>
      </c>
      <c r="AB118">
        <v>11689.353475620401</v>
      </c>
      <c r="AC118">
        <v>11977.516849142099</v>
      </c>
      <c r="AD118">
        <v>12379.767666228699</v>
      </c>
      <c r="AE118">
        <v>16430.708501376201</v>
      </c>
      <c r="AF118">
        <v>22486.938396863599</v>
      </c>
      <c r="AG118">
        <v>24488.728053062099</v>
      </c>
      <c r="AH118">
        <v>22468.068636739401</v>
      </c>
      <c r="AI118">
        <v>25423.0719923822</v>
      </c>
      <c r="AJ118">
        <v>26843.278108869199</v>
      </c>
      <c r="AK118">
        <v>27165.046007338799</v>
      </c>
      <c r="AL118">
        <v>23615.238979298101</v>
      </c>
      <c r="AM118">
        <v>24054.734668646699</v>
      </c>
      <c r="AN118">
        <v>26673.625336551799</v>
      </c>
      <c r="AO118">
        <v>27659.8761253339</v>
      </c>
      <c r="AP118">
        <v>27960.922445937598</v>
      </c>
      <c r="AQ118">
        <v>30995.029677352399</v>
      </c>
      <c r="AR118">
        <v>32343.9915872171</v>
      </c>
      <c r="AS118">
        <v>32018.063699526701</v>
      </c>
      <c r="AT118">
        <v>28793.96074155</v>
      </c>
      <c r="AU118">
        <v>32326.638246046099</v>
      </c>
      <c r="AV118">
        <v>39423.928023344</v>
      </c>
      <c r="AW118">
        <v>47367.278172526203</v>
      </c>
      <c r="AX118">
        <v>56658.592646559096</v>
      </c>
      <c r="AY118">
        <v>56673.602467987497</v>
      </c>
      <c r="AZ118">
        <v>69054.270806506698</v>
      </c>
      <c r="BA118">
        <v>56409.773113016498</v>
      </c>
      <c r="BB118">
        <v>41333.418536415797</v>
      </c>
      <c r="BC118">
        <v>43024.923493066301</v>
      </c>
      <c r="BD118">
        <v>47516.874691306002</v>
      </c>
      <c r="BE118">
        <v>45910.020542526101</v>
      </c>
      <c r="BF118">
        <v>49522.236577279</v>
      </c>
      <c r="BG118">
        <v>54241.934644555797</v>
      </c>
      <c r="BH118">
        <v>52564.429179455801</v>
      </c>
      <c r="BI118">
        <v>61466.803954289499</v>
      </c>
      <c r="BJ118">
        <v>71310.939256234196</v>
      </c>
      <c r="BK118">
        <v>72968.704228049901</v>
      </c>
      <c r="BL118">
        <v>66944.833076982497</v>
      </c>
    </row>
    <row r="119" spans="1:64" x14ac:dyDescent="0.35">
      <c r="A119" t="s">
        <v>235</v>
      </c>
      <c r="B119" t="s">
        <v>236</v>
      </c>
      <c r="C119" t="s">
        <v>9</v>
      </c>
      <c r="D119" t="s">
        <v>10</v>
      </c>
      <c r="E119">
        <v>1229.1747476372</v>
      </c>
      <c r="F119">
        <v>1436.3844393592699</v>
      </c>
      <c r="G119">
        <v>1094.63584823375</v>
      </c>
      <c r="H119">
        <v>1257.81140535239</v>
      </c>
      <c r="I119">
        <v>1375.89225589226</v>
      </c>
      <c r="J119">
        <v>1429.3146052802699</v>
      </c>
      <c r="K119">
        <v>1513.88360593382</v>
      </c>
      <c r="L119">
        <v>1468.1238615664799</v>
      </c>
      <c r="M119">
        <v>1647.8772743489101</v>
      </c>
      <c r="N119">
        <v>1852.3925385239299</v>
      </c>
      <c r="O119">
        <v>2378.3904954046202</v>
      </c>
      <c r="P119">
        <v>2194.5259042033199</v>
      </c>
      <c r="Q119">
        <v>2797.0139771283398</v>
      </c>
      <c r="R119">
        <v>3467.0530811470398</v>
      </c>
      <c r="S119">
        <v>4855.6411015694403</v>
      </c>
      <c r="T119">
        <v>4461.1673902556704</v>
      </c>
      <c r="U119">
        <v>4312.55307104444</v>
      </c>
      <c r="V119">
        <v>4825.0761140326604</v>
      </c>
      <c r="W119">
        <v>4580.4240395345096</v>
      </c>
      <c r="X119">
        <v>5702.3771790808196</v>
      </c>
      <c r="Y119">
        <v>6252.9199405393902</v>
      </c>
      <c r="Z119">
        <v>6488.47852695439</v>
      </c>
      <c r="AA119">
        <v>6929.9451881661998</v>
      </c>
      <c r="AB119">
        <v>7600.6562607010801</v>
      </c>
      <c r="AC119">
        <v>7035.8715151841197</v>
      </c>
      <c r="AD119">
        <v>6520.4020364613698</v>
      </c>
      <c r="AE119">
        <v>7959.1798828658702</v>
      </c>
      <c r="AF119">
        <v>9408.60228172807</v>
      </c>
      <c r="AG119">
        <v>11317.9103688716</v>
      </c>
      <c r="AH119">
        <v>11083.677304049401</v>
      </c>
      <c r="AI119">
        <v>12707.5417657745</v>
      </c>
      <c r="AJ119">
        <v>13698.464276828499</v>
      </c>
      <c r="AK119">
        <v>14809.8328831457</v>
      </c>
      <c r="AL119">
        <v>14493.630502</v>
      </c>
      <c r="AM119">
        <v>16048.13422048</v>
      </c>
      <c r="AN119">
        <v>18103.662498547299</v>
      </c>
      <c r="AO119">
        <v>19324.6393805472</v>
      </c>
      <c r="AP119">
        <v>19652.607432636301</v>
      </c>
      <c r="AQ119">
        <v>19415.985055633999</v>
      </c>
      <c r="AR119">
        <v>19120.250634350399</v>
      </c>
      <c r="AS119">
        <v>21043.574924443601</v>
      </c>
      <c r="AT119">
        <v>20306.932231460101</v>
      </c>
      <c r="AU119">
        <v>18435.894759546802</v>
      </c>
      <c r="AV119">
        <v>18979.323453344499</v>
      </c>
      <c r="AW119">
        <v>19896.817733884898</v>
      </c>
      <c r="AX119">
        <v>20566.6454898642</v>
      </c>
      <c r="AY119">
        <v>21837.378485196899</v>
      </c>
      <c r="AZ119">
        <v>24924.330953055</v>
      </c>
      <c r="BA119">
        <v>29567.803879491301</v>
      </c>
      <c r="BB119">
        <v>27715.636794730101</v>
      </c>
      <c r="BC119">
        <v>30693.5930646542</v>
      </c>
      <c r="BD119">
        <v>33669.246476485998</v>
      </c>
      <c r="BE119">
        <v>32511.237852492501</v>
      </c>
      <c r="BF119">
        <v>36309.468832561201</v>
      </c>
      <c r="BG119">
        <v>37678.889770916299</v>
      </c>
      <c r="BH119">
        <v>35776.795161806796</v>
      </c>
      <c r="BI119">
        <v>37321.624039731301</v>
      </c>
      <c r="BJ119">
        <v>40541.862093896802</v>
      </c>
      <c r="BK119">
        <v>41719.725438570298</v>
      </c>
      <c r="BL119">
        <v>43592.083582323401</v>
      </c>
    </row>
    <row r="120" spans="1:64" x14ac:dyDescent="0.35">
      <c r="A120" t="s">
        <v>237</v>
      </c>
      <c r="B120" t="s">
        <v>238</v>
      </c>
      <c r="C120" t="s">
        <v>9</v>
      </c>
      <c r="D120" t="s">
        <v>10</v>
      </c>
      <c r="E120">
        <v>804.49262334617799</v>
      </c>
      <c r="F120">
        <v>887.33674460447503</v>
      </c>
      <c r="G120">
        <v>990.26015216342</v>
      </c>
      <c r="H120">
        <v>1126.0193369982501</v>
      </c>
      <c r="I120">
        <v>1222.5445404628999</v>
      </c>
      <c r="J120">
        <v>1304.4538166196501</v>
      </c>
      <c r="K120">
        <v>1402.4423544103199</v>
      </c>
      <c r="L120">
        <v>1533.69287748547</v>
      </c>
      <c r="M120">
        <v>1651.93937679756</v>
      </c>
      <c r="N120">
        <v>1813.3881257570599</v>
      </c>
      <c r="O120">
        <v>2106.8639592494501</v>
      </c>
      <c r="P120">
        <v>2305.6097505960702</v>
      </c>
      <c r="Q120">
        <v>2671.1373144713002</v>
      </c>
      <c r="R120">
        <v>3205.2520403844401</v>
      </c>
      <c r="S120">
        <v>3621.1458224787598</v>
      </c>
      <c r="T120">
        <v>4106.9938677140299</v>
      </c>
      <c r="U120">
        <v>4033.0993544458502</v>
      </c>
      <c r="V120">
        <v>4603.5997012702701</v>
      </c>
      <c r="W120">
        <v>5610.49809928171</v>
      </c>
      <c r="X120">
        <v>6990.2858067146099</v>
      </c>
      <c r="Y120">
        <v>8456.9189744382693</v>
      </c>
      <c r="Z120">
        <v>7622.8333284458304</v>
      </c>
      <c r="AA120">
        <v>7556.5234369320297</v>
      </c>
      <c r="AB120">
        <v>7832.5753867884996</v>
      </c>
      <c r="AC120">
        <v>7739.7152836179503</v>
      </c>
      <c r="AD120">
        <v>7990.6865655118199</v>
      </c>
      <c r="AE120">
        <v>11315.0151767923</v>
      </c>
      <c r="AF120">
        <v>14234.7286380474</v>
      </c>
      <c r="AG120">
        <v>15744.661263542799</v>
      </c>
      <c r="AH120">
        <v>16386.662212086601</v>
      </c>
      <c r="AI120">
        <v>20825.784222830702</v>
      </c>
      <c r="AJ120">
        <v>21956.529770733199</v>
      </c>
      <c r="AK120">
        <v>23243.474527720598</v>
      </c>
      <c r="AL120">
        <v>18738.763896913199</v>
      </c>
      <c r="AM120">
        <v>19337.630899638301</v>
      </c>
      <c r="AN120">
        <v>20664.5522701724</v>
      </c>
      <c r="AO120">
        <v>23081.604675770199</v>
      </c>
      <c r="AP120">
        <v>21829.345822622199</v>
      </c>
      <c r="AQ120">
        <v>22318.1373007109</v>
      </c>
      <c r="AR120">
        <v>21997.624315531299</v>
      </c>
      <c r="AS120">
        <v>20087.5919858794</v>
      </c>
      <c r="AT120">
        <v>20483.215994997401</v>
      </c>
      <c r="AU120">
        <v>22270.144123428199</v>
      </c>
      <c r="AV120">
        <v>27465.675298722399</v>
      </c>
      <c r="AW120">
        <v>31259.716495430901</v>
      </c>
      <c r="AX120">
        <v>32043.1403684119</v>
      </c>
      <c r="AY120">
        <v>33501.658167304398</v>
      </c>
      <c r="AZ120">
        <v>37822.665237742702</v>
      </c>
      <c r="BA120">
        <v>40778.342736720901</v>
      </c>
      <c r="BB120">
        <v>37079.758670454597</v>
      </c>
      <c r="BC120">
        <v>36000.5201179254</v>
      </c>
      <c r="BD120">
        <v>38599.062207032199</v>
      </c>
      <c r="BE120">
        <v>35053.526244257198</v>
      </c>
      <c r="BF120">
        <v>35549.974697295402</v>
      </c>
      <c r="BG120">
        <v>35518.415291674901</v>
      </c>
      <c r="BH120">
        <v>30230.226302129598</v>
      </c>
      <c r="BI120">
        <v>30939.7142462298</v>
      </c>
      <c r="BJ120">
        <v>32406.720315013401</v>
      </c>
      <c r="BK120">
        <v>34615.756891098703</v>
      </c>
      <c r="BL120">
        <v>33228.236680370697</v>
      </c>
    </row>
    <row r="121" spans="1:64" x14ac:dyDescent="0.35">
      <c r="A121" t="s">
        <v>239</v>
      </c>
      <c r="B121" t="s">
        <v>240</v>
      </c>
      <c r="C121" t="s">
        <v>9</v>
      </c>
      <c r="D121" t="s">
        <v>10</v>
      </c>
      <c r="E121">
        <v>429.25520041904298</v>
      </c>
      <c r="F121">
        <v>453.056187959716</v>
      </c>
      <c r="G121">
        <v>463.890236719862</v>
      </c>
      <c r="H121">
        <v>485.246371581196</v>
      </c>
      <c r="I121">
        <v>518.81417139507698</v>
      </c>
      <c r="J121">
        <v>553.44974053043597</v>
      </c>
      <c r="K121">
        <v>615.96572752350403</v>
      </c>
      <c r="L121">
        <v>636.61804003952602</v>
      </c>
      <c r="M121">
        <v>593.62277310501599</v>
      </c>
      <c r="N121">
        <v>644.05694202836003</v>
      </c>
      <c r="O121">
        <v>748.957461521357</v>
      </c>
      <c r="P121">
        <v>808.63567777408002</v>
      </c>
      <c r="Q121">
        <v>968.967422838537</v>
      </c>
      <c r="R121">
        <v>968.959199863084</v>
      </c>
      <c r="S121">
        <v>1188.55304611925</v>
      </c>
      <c r="T121">
        <v>1410.44808615274</v>
      </c>
      <c r="U121">
        <v>1443.0576709721599</v>
      </c>
      <c r="V121">
        <v>1561.7305744801299</v>
      </c>
      <c r="W121">
        <v>1255.72935191023</v>
      </c>
      <c r="X121">
        <v>1137.0269381052301</v>
      </c>
      <c r="Y121">
        <v>1238.83505956459</v>
      </c>
      <c r="Z121">
        <v>1356.0166307173999</v>
      </c>
      <c r="AA121">
        <v>1474.2387004560901</v>
      </c>
      <c r="AB121">
        <v>1593.1842963669401</v>
      </c>
      <c r="AC121">
        <v>1029.13716101093</v>
      </c>
      <c r="AD121">
        <v>899.25675750219705</v>
      </c>
      <c r="AE121">
        <v>1168.0992842312801</v>
      </c>
      <c r="AF121">
        <v>1383.7657817952499</v>
      </c>
      <c r="AG121">
        <v>1602.19850623353</v>
      </c>
      <c r="AH121">
        <v>1832.75890915689</v>
      </c>
      <c r="AI121">
        <v>1897.68696278778</v>
      </c>
      <c r="AJ121">
        <v>1668.9880098567901</v>
      </c>
      <c r="AK121">
        <v>1434.7104624984399</v>
      </c>
      <c r="AL121">
        <v>2175.4563730017098</v>
      </c>
      <c r="AM121">
        <v>2159.84137192465</v>
      </c>
      <c r="AN121">
        <v>2580.73638616687</v>
      </c>
      <c r="AO121">
        <v>2879.6581930144798</v>
      </c>
      <c r="AP121">
        <v>3241.2344066036999</v>
      </c>
      <c r="AQ121">
        <v>3359.0058409486801</v>
      </c>
      <c r="AR121">
        <v>3362.2006638316798</v>
      </c>
      <c r="AS121">
        <v>3384.6948609054598</v>
      </c>
      <c r="AT121">
        <v>3437.6606575236601</v>
      </c>
      <c r="AU121">
        <v>3609.2006505867598</v>
      </c>
      <c r="AV121">
        <v>3480.5129495426199</v>
      </c>
      <c r="AW121">
        <v>3733.8014117161101</v>
      </c>
      <c r="AX121">
        <v>4103.5971441428201</v>
      </c>
      <c r="AY121">
        <v>4331.30306028832</v>
      </c>
      <c r="AZ121">
        <v>4623.7512377814701</v>
      </c>
      <c r="BA121">
        <v>4928.1140084319204</v>
      </c>
      <c r="BB121">
        <v>4335.1815119409102</v>
      </c>
      <c r="BC121">
        <v>4704.05445468166</v>
      </c>
      <c r="BD121">
        <v>5111.4714134280002</v>
      </c>
      <c r="BE121">
        <v>5209.8519313001298</v>
      </c>
      <c r="BF121">
        <v>4989.1713909115397</v>
      </c>
      <c r="BG121">
        <v>4833.7903182140499</v>
      </c>
      <c r="BH121">
        <v>4907.5037197431602</v>
      </c>
      <c r="BI121">
        <v>4843.3384741086402</v>
      </c>
      <c r="BJ121">
        <v>5069.1838381072603</v>
      </c>
      <c r="BK121">
        <v>5354.2368587703004</v>
      </c>
      <c r="BL121">
        <v>5582.2637775521098</v>
      </c>
    </row>
    <row r="122" spans="1:64" x14ac:dyDescent="0.35">
      <c r="A122" t="s">
        <v>241</v>
      </c>
      <c r="B122" t="s">
        <v>242</v>
      </c>
      <c r="C122" t="s">
        <v>9</v>
      </c>
      <c r="D122" t="s">
        <v>10</v>
      </c>
      <c r="J122">
        <v>511.101664304358</v>
      </c>
      <c r="K122">
        <v>519.37392919710101</v>
      </c>
      <c r="L122">
        <v>458.12670554800201</v>
      </c>
      <c r="M122">
        <v>374.08424449949598</v>
      </c>
      <c r="N122">
        <v>432.14527983012499</v>
      </c>
      <c r="O122">
        <v>371.57276792919902</v>
      </c>
      <c r="P122">
        <v>374.88842414233397</v>
      </c>
      <c r="Q122">
        <v>418.57846950955002</v>
      </c>
      <c r="R122">
        <v>484.33597088261001</v>
      </c>
      <c r="S122">
        <v>596.42044730409395</v>
      </c>
      <c r="T122">
        <v>659.77579870244597</v>
      </c>
      <c r="U122">
        <v>804.79984728522095</v>
      </c>
      <c r="V122">
        <v>962.00976092140297</v>
      </c>
      <c r="W122">
        <v>1163.0093756183601</v>
      </c>
      <c r="X122">
        <v>1420.5622940201499</v>
      </c>
      <c r="Y122">
        <v>1644.2578412245</v>
      </c>
      <c r="Z122">
        <v>1778.87294934137</v>
      </c>
      <c r="AA122">
        <v>1825.82613528298</v>
      </c>
      <c r="AB122">
        <v>1841.87454400042</v>
      </c>
      <c r="AC122">
        <v>1783.72275480188</v>
      </c>
      <c r="AD122">
        <v>1721.9809713975999</v>
      </c>
      <c r="AE122">
        <v>2122.9669097492501</v>
      </c>
      <c r="AF122">
        <v>2157.10062652136</v>
      </c>
      <c r="AG122">
        <v>1927.5558535154</v>
      </c>
      <c r="AH122">
        <v>1241.6991010643301</v>
      </c>
      <c r="AI122">
        <v>1166.6102760972899</v>
      </c>
      <c r="AJ122">
        <v>1155.2333141725901</v>
      </c>
      <c r="AK122">
        <v>1335.2858323594201</v>
      </c>
      <c r="AL122">
        <v>1334.2301922919301</v>
      </c>
      <c r="AM122">
        <v>1414.3382695704499</v>
      </c>
      <c r="AN122">
        <v>1466.04419293057</v>
      </c>
      <c r="AO122">
        <v>1463.8861115014099</v>
      </c>
      <c r="AP122">
        <v>1494.5090854049499</v>
      </c>
      <c r="AQ122">
        <v>1600.39793131688</v>
      </c>
      <c r="AR122">
        <v>1619.53328970649</v>
      </c>
      <c r="AS122">
        <v>1651.62244254198</v>
      </c>
      <c r="AT122">
        <v>1720.3587893997801</v>
      </c>
      <c r="AU122">
        <v>1802.0577752879001</v>
      </c>
      <c r="AV122">
        <v>1876.26141001151</v>
      </c>
      <c r="AW122">
        <v>2044.96262332378</v>
      </c>
      <c r="AX122">
        <v>2183.3961572739199</v>
      </c>
      <c r="AY122">
        <v>2513.0316680228598</v>
      </c>
      <c r="AZ122">
        <v>2735.3831398608199</v>
      </c>
      <c r="BA122">
        <v>3455.7673182088502</v>
      </c>
      <c r="BB122">
        <v>3559.6910784865299</v>
      </c>
      <c r="BC122">
        <v>3736.64649385852</v>
      </c>
      <c r="BD122">
        <v>3852.7527670999498</v>
      </c>
      <c r="BE122">
        <v>3909.9075687312402</v>
      </c>
      <c r="BF122">
        <v>4043.7490382701999</v>
      </c>
      <c r="BG122">
        <v>4130.8790553996196</v>
      </c>
      <c r="BH122">
        <v>4164.1078763550904</v>
      </c>
      <c r="BI122">
        <v>4176.5889102511801</v>
      </c>
      <c r="BJ122">
        <v>4234.4031327396297</v>
      </c>
      <c r="BK122">
        <v>4312.1801167210797</v>
      </c>
      <c r="BL122">
        <v>4405.4884123082402</v>
      </c>
    </row>
    <row r="123" spans="1:64" x14ac:dyDescent="0.35">
      <c r="A123" t="s">
        <v>243</v>
      </c>
      <c r="B123" t="s">
        <v>244</v>
      </c>
      <c r="C123" t="s">
        <v>9</v>
      </c>
      <c r="D123" t="s">
        <v>10</v>
      </c>
      <c r="E123">
        <v>478.99534016286901</v>
      </c>
      <c r="F123">
        <v>563.58675983882699</v>
      </c>
      <c r="G123">
        <v>633.640315173776</v>
      </c>
      <c r="H123">
        <v>717.86691523089405</v>
      </c>
      <c r="I123">
        <v>835.65725248411604</v>
      </c>
      <c r="J123">
        <v>919.77668818480197</v>
      </c>
      <c r="K123">
        <v>1058.5035609090201</v>
      </c>
      <c r="L123">
        <v>1228.9092104005999</v>
      </c>
      <c r="M123">
        <v>1450.61965234374</v>
      </c>
      <c r="N123">
        <v>1669.0981999078101</v>
      </c>
      <c r="O123">
        <v>2037.55990147534</v>
      </c>
      <c r="P123">
        <v>2272.0778022104701</v>
      </c>
      <c r="Q123">
        <v>2967.0419962341998</v>
      </c>
      <c r="R123">
        <v>3997.8411203908099</v>
      </c>
      <c r="S123">
        <v>4353.82435516245</v>
      </c>
      <c r="T123">
        <v>4659.1201150013503</v>
      </c>
      <c r="U123">
        <v>5197.80669675423</v>
      </c>
      <c r="V123">
        <v>6335.78762668131</v>
      </c>
      <c r="W123">
        <v>8821.8434917826398</v>
      </c>
      <c r="X123">
        <v>9105.1360967146793</v>
      </c>
      <c r="Y123">
        <v>9465.3797140301995</v>
      </c>
      <c r="Z123">
        <v>10361.323058018899</v>
      </c>
      <c r="AA123">
        <v>9578.1138032787094</v>
      </c>
      <c r="AB123">
        <v>10425.406820942901</v>
      </c>
      <c r="AC123">
        <v>10984.8658284904</v>
      </c>
      <c r="AD123">
        <v>11584.649326901699</v>
      </c>
      <c r="AE123">
        <v>17111.853732538399</v>
      </c>
      <c r="AF123">
        <v>20745.252091939899</v>
      </c>
      <c r="AG123">
        <v>25051.854315438901</v>
      </c>
      <c r="AH123">
        <v>24813.299378335701</v>
      </c>
      <c r="AI123">
        <v>25359.347020310001</v>
      </c>
      <c r="AJ123">
        <v>28925.041575688101</v>
      </c>
      <c r="AK123">
        <v>31464.549046227999</v>
      </c>
      <c r="AL123">
        <v>35765.914088674799</v>
      </c>
      <c r="AM123">
        <v>39268.566868620401</v>
      </c>
      <c r="AN123">
        <v>43440.367867896697</v>
      </c>
      <c r="AO123">
        <v>38436.926311911797</v>
      </c>
      <c r="AP123">
        <v>35021.719091715902</v>
      </c>
      <c r="AQ123">
        <v>31902.7670955137</v>
      </c>
      <c r="AR123">
        <v>36026.556075016801</v>
      </c>
      <c r="AS123">
        <v>38532.040875293504</v>
      </c>
      <c r="AT123">
        <v>33846.465641434203</v>
      </c>
      <c r="AU123">
        <v>32289.350536072601</v>
      </c>
      <c r="AV123">
        <v>34808.390917661302</v>
      </c>
      <c r="AW123">
        <v>37688.722335940598</v>
      </c>
      <c r="AX123">
        <v>37217.648727917003</v>
      </c>
      <c r="AY123">
        <v>35433.988963743002</v>
      </c>
      <c r="AZ123">
        <v>35275.228431266703</v>
      </c>
      <c r="BA123">
        <v>39339.297573182601</v>
      </c>
      <c r="BB123">
        <v>40855.1756354596</v>
      </c>
      <c r="BC123">
        <v>44507.676385917199</v>
      </c>
      <c r="BD123">
        <v>48167.997268496503</v>
      </c>
      <c r="BE123">
        <v>48603.476649774901</v>
      </c>
      <c r="BF123">
        <v>40454.447457890303</v>
      </c>
      <c r="BG123">
        <v>38109.4121125573</v>
      </c>
      <c r="BH123">
        <v>34524.469860933699</v>
      </c>
      <c r="BI123">
        <v>38761.818150192499</v>
      </c>
      <c r="BJ123">
        <v>38386.511145705699</v>
      </c>
      <c r="BK123">
        <v>39159.423563395198</v>
      </c>
      <c r="BL123">
        <v>40246.8801284164</v>
      </c>
    </row>
    <row r="124" spans="1:64" x14ac:dyDescent="0.35">
      <c r="A124" t="s">
        <v>245</v>
      </c>
      <c r="B124" t="s">
        <v>246</v>
      </c>
      <c r="C124" t="s">
        <v>9</v>
      </c>
      <c r="D124" t="s">
        <v>10</v>
      </c>
      <c r="AI124">
        <v>1647.4632309037599</v>
      </c>
      <c r="AJ124">
        <v>1512.4850664963999</v>
      </c>
      <c r="AK124">
        <v>1515.1040589588299</v>
      </c>
      <c r="AL124">
        <v>1433.4615343113901</v>
      </c>
      <c r="AM124">
        <v>1320.3216224968701</v>
      </c>
      <c r="AN124">
        <v>1288.2390521320499</v>
      </c>
      <c r="AO124">
        <v>1350.3338662338999</v>
      </c>
      <c r="AP124">
        <v>1445.5694141829899</v>
      </c>
      <c r="AQ124">
        <v>1468.7017983339999</v>
      </c>
      <c r="AR124">
        <v>1130.1135923356301</v>
      </c>
      <c r="AS124">
        <v>1229.0009584450099</v>
      </c>
      <c r="AT124">
        <v>1490.92708987166</v>
      </c>
      <c r="AU124">
        <v>1658.0307854463599</v>
      </c>
      <c r="AV124">
        <v>2068.1241180847301</v>
      </c>
      <c r="AW124">
        <v>2874.2882912764899</v>
      </c>
      <c r="AX124">
        <v>3771.2789573384498</v>
      </c>
      <c r="AY124">
        <v>5291.5756501865199</v>
      </c>
      <c r="AZ124">
        <v>6771.4147968188499</v>
      </c>
      <c r="BA124">
        <v>8513.5646450681397</v>
      </c>
      <c r="BB124">
        <v>7165.2231748370295</v>
      </c>
      <c r="BC124">
        <v>9070.4882528574708</v>
      </c>
      <c r="BD124">
        <v>11634.0019047654</v>
      </c>
      <c r="BE124">
        <v>12386.7000029472</v>
      </c>
      <c r="BF124">
        <v>13890.6317716835</v>
      </c>
      <c r="BG124">
        <v>12807.2606866152</v>
      </c>
      <c r="BH124">
        <v>10510.7718884149</v>
      </c>
      <c r="BI124">
        <v>7714.8418437602404</v>
      </c>
      <c r="BJ124">
        <v>9247.58133129626</v>
      </c>
      <c r="BK124">
        <v>9812.6014049892801</v>
      </c>
      <c r="BL124">
        <v>9812.3903761383499</v>
      </c>
    </row>
    <row r="125" spans="1:64" x14ac:dyDescent="0.35">
      <c r="A125" t="s">
        <v>247</v>
      </c>
      <c r="B125" t="s">
        <v>248</v>
      </c>
      <c r="C125" t="s">
        <v>9</v>
      </c>
      <c r="D125" t="s">
        <v>10</v>
      </c>
      <c r="E125">
        <v>97.445525021684006</v>
      </c>
      <c r="F125">
        <v>94.6512587875024</v>
      </c>
      <c r="G125">
        <v>100.394390618223</v>
      </c>
      <c r="H125">
        <v>103.778709414476</v>
      </c>
      <c r="I125">
        <v>108.293688398499</v>
      </c>
      <c r="J125">
        <v>104.71156399574799</v>
      </c>
      <c r="K125">
        <v>118.208018357271</v>
      </c>
      <c r="L125">
        <v>120.987697438325</v>
      </c>
      <c r="M125">
        <v>128.39744474907499</v>
      </c>
      <c r="N125">
        <v>133.66537041959199</v>
      </c>
      <c r="O125">
        <v>141.88049343751001</v>
      </c>
      <c r="P125">
        <v>151.82993266921</v>
      </c>
      <c r="Q125">
        <v>173.494760393516</v>
      </c>
      <c r="R125">
        <v>198.570173311677</v>
      </c>
      <c r="S125">
        <v>227.363442770581</v>
      </c>
      <c r="T125">
        <v>240.08303355115501</v>
      </c>
      <c r="U125">
        <v>246.486773979183</v>
      </c>
      <c r="V125">
        <v>307.01636909158299</v>
      </c>
      <c r="W125">
        <v>348.80660498942399</v>
      </c>
      <c r="X125">
        <v>394.63725623599902</v>
      </c>
      <c r="Y125">
        <v>442.54298292349898</v>
      </c>
      <c r="Z125">
        <v>401.69604220647602</v>
      </c>
      <c r="AA125">
        <v>362.62185061960201</v>
      </c>
      <c r="AB125">
        <v>324.39648408148599</v>
      </c>
      <c r="AC125">
        <v>323.37343158201202</v>
      </c>
      <c r="AD125">
        <v>308.64862506758698</v>
      </c>
      <c r="AE125">
        <v>351.02948988545501</v>
      </c>
      <c r="AF125">
        <v>372.77985124906201</v>
      </c>
      <c r="AG125">
        <v>377.15550589119198</v>
      </c>
      <c r="AH125">
        <v>361.15462926278002</v>
      </c>
      <c r="AI125">
        <v>361.32818891565199</v>
      </c>
      <c r="AJ125">
        <v>332.41895981748598</v>
      </c>
      <c r="AK125">
        <v>324.13740381501202</v>
      </c>
      <c r="AL125">
        <v>220.06972681330899</v>
      </c>
      <c r="AM125">
        <v>265.23225646151701</v>
      </c>
      <c r="AN125">
        <v>325.77894084637302</v>
      </c>
      <c r="AO125">
        <v>421.33927077648099</v>
      </c>
      <c r="AP125">
        <v>445.87727025141101</v>
      </c>
      <c r="AQ125">
        <v>465.90980098348803</v>
      </c>
      <c r="AR125">
        <v>414.679389813954</v>
      </c>
      <c r="AS125">
        <v>397.48265877751902</v>
      </c>
      <c r="AT125">
        <v>395.32953178343098</v>
      </c>
      <c r="AU125">
        <v>389.54271099110099</v>
      </c>
      <c r="AV125">
        <v>429.78784373716201</v>
      </c>
      <c r="AW125">
        <v>451.66871591453901</v>
      </c>
      <c r="AX125">
        <v>511.61642223942999</v>
      </c>
      <c r="AY125">
        <v>685.95453224008202</v>
      </c>
      <c r="AZ125">
        <v>825.66659762231302</v>
      </c>
      <c r="BA125">
        <v>902.07002581373604</v>
      </c>
      <c r="BB125">
        <v>905.13178612848606</v>
      </c>
      <c r="BC125">
        <v>951.68796111687902</v>
      </c>
      <c r="BD125">
        <v>971.63332904823005</v>
      </c>
      <c r="BE125">
        <v>1136.8714057177599</v>
      </c>
      <c r="BF125">
        <v>1210.3880140819499</v>
      </c>
      <c r="BG125">
        <v>1315.8045353723801</v>
      </c>
      <c r="BH125">
        <v>1336.8833488560299</v>
      </c>
      <c r="BI125">
        <v>1410.52756809011</v>
      </c>
      <c r="BJ125">
        <v>1572.33549593781</v>
      </c>
      <c r="BK125">
        <v>1707.9868052900299</v>
      </c>
      <c r="BL125">
        <v>1816.5469164389001</v>
      </c>
    </row>
    <row r="126" spans="1:64" x14ac:dyDescent="0.35">
      <c r="A126" t="s">
        <v>249</v>
      </c>
      <c r="B126" t="s">
        <v>250</v>
      </c>
      <c r="C126" t="s">
        <v>9</v>
      </c>
      <c r="D126" t="s">
        <v>10</v>
      </c>
      <c r="AI126">
        <v>609.17289123701903</v>
      </c>
      <c r="AJ126">
        <v>575.64397447003398</v>
      </c>
      <c r="AK126">
        <v>513.03594365947595</v>
      </c>
      <c r="AL126">
        <v>449.06579018873401</v>
      </c>
      <c r="AM126">
        <v>372.30781001683101</v>
      </c>
      <c r="AN126">
        <v>364.226497350785</v>
      </c>
      <c r="AO126">
        <v>394.86012146051399</v>
      </c>
      <c r="AP126">
        <v>376.42961326109997</v>
      </c>
      <c r="AQ126">
        <v>345.13813164845101</v>
      </c>
      <c r="AR126">
        <v>258.04922878575502</v>
      </c>
      <c r="AS126">
        <v>279.61956926093899</v>
      </c>
      <c r="AT126">
        <v>308.40961159114897</v>
      </c>
      <c r="AU126">
        <v>321.72703322784599</v>
      </c>
      <c r="AV126">
        <v>380.50643239474402</v>
      </c>
      <c r="AW126">
        <v>433.23497659086701</v>
      </c>
      <c r="AX126">
        <v>476.55212996897501</v>
      </c>
      <c r="AY126">
        <v>543.11070240307197</v>
      </c>
      <c r="AZ126">
        <v>721.76869083885697</v>
      </c>
      <c r="BA126">
        <v>966.393627185372</v>
      </c>
      <c r="BB126">
        <v>871.22438933785395</v>
      </c>
      <c r="BC126">
        <v>880.03777511910903</v>
      </c>
      <c r="BD126">
        <v>1123.8831680627</v>
      </c>
      <c r="BE126">
        <v>1177.9747348784799</v>
      </c>
      <c r="BF126">
        <v>1282.43716202467</v>
      </c>
      <c r="BG126">
        <v>1279.7697826598601</v>
      </c>
      <c r="BH126">
        <v>1121.0828351073901</v>
      </c>
      <c r="BI126">
        <v>1120.66651300848</v>
      </c>
      <c r="BJ126">
        <v>1242.76964282023</v>
      </c>
      <c r="BK126">
        <v>1308.1401654961901</v>
      </c>
      <c r="BL126">
        <v>1309.3929916551201</v>
      </c>
    </row>
    <row r="127" spans="1:64" x14ac:dyDescent="0.35">
      <c r="A127" t="s">
        <v>251</v>
      </c>
      <c r="B127" t="s">
        <v>252</v>
      </c>
      <c r="C127" t="s">
        <v>9</v>
      </c>
      <c r="D127" t="s">
        <v>10</v>
      </c>
      <c r="E127">
        <v>111.342479726807</v>
      </c>
      <c r="F127">
        <v>109.46038752577699</v>
      </c>
      <c r="G127">
        <v>109.481224645588</v>
      </c>
      <c r="H127">
        <v>117.823488310801</v>
      </c>
      <c r="I127">
        <v>123.645808182523</v>
      </c>
      <c r="J127">
        <v>134.304155041423</v>
      </c>
      <c r="K127">
        <v>138.84295440885501</v>
      </c>
      <c r="L127">
        <v>144.011799993675</v>
      </c>
      <c r="M127">
        <v>157.18993068239899</v>
      </c>
      <c r="N127">
        <v>142.26520365879199</v>
      </c>
      <c r="O127">
        <v>102.678961498333</v>
      </c>
      <c r="P127">
        <v>135.84865209641001</v>
      </c>
      <c r="Q127">
        <v>69.2333273727387</v>
      </c>
      <c r="R127">
        <v>94.358531165474005</v>
      </c>
      <c r="S127">
        <v>78.111993635989805</v>
      </c>
      <c r="AL127">
        <v>254.11648191177599</v>
      </c>
      <c r="AM127">
        <v>270.54299254785599</v>
      </c>
      <c r="AN127">
        <v>322.93178756849801</v>
      </c>
      <c r="AO127">
        <v>319.28637169638898</v>
      </c>
      <c r="AP127">
        <v>304.76460700360201</v>
      </c>
      <c r="AQ127">
        <v>268.99041857326699</v>
      </c>
      <c r="AR127">
        <v>295.90332773888599</v>
      </c>
      <c r="AS127">
        <v>302.57716356513299</v>
      </c>
      <c r="AT127">
        <v>321.15030130596602</v>
      </c>
      <c r="AU127">
        <v>338.987262704572</v>
      </c>
      <c r="AV127">
        <v>362.33570765016901</v>
      </c>
      <c r="AW127">
        <v>408.51382634736598</v>
      </c>
      <c r="AX127">
        <v>474.11122779009901</v>
      </c>
      <c r="AY127">
        <v>539.75016871721596</v>
      </c>
      <c r="AZ127">
        <v>631.52484211438195</v>
      </c>
      <c r="BA127">
        <v>745.60918066092802</v>
      </c>
      <c r="BB127">
        <v>738.05478361750602</v>
      </c>
      <c r="BC127">
        <v>785.50228287411301</v>
      </c>
      <c r="BD127">
        <v>882.27549264007303</v>
      </c>
      <c r="BE127">
        <v>950.88034599369701</v>
      </c>
      <c r="BF127">
        <v>1013.4204006154</v>
      </c>
      <c r="BG127">
        <v>1093.4961905079599</v>
      </c>
      <c r="BH127">
        <v>1162.90491997151</v>
      </c>
      <c r="BI127">
        <v>1269.5912573754199</v>
      </c>
      <c r="BJ127">
        <v>1385.2599796333</v>
      </c>
      <c r="BK127">
        <v>1512.1267097284699</v>
      </c>
      <c r="BL127">
        <v>1643.1213887653901</v>
      </c>
    </row>
    <row r="128" spans="1:64" x14ac:dyDescent="0.35">
      <c r="A128" t="s">
        <v>253</v>
      </c>
      <c r="B128" t="s">
        <v>254</v>
      </c>
      <c r="C128" t="s">
        <v>9</v>
      </c>
      <c r="D128" t="s">
        <v>10</v>
      </c>
      <c r="O128">
        <v>279.47214218086998</v>
      </c>
      <c r="P128">
        <v>293.93290647619199</v>
      </c>
      <c r="Q128">
        <v>358.78224604220901</v>
      </c>
      <c r="R128">
        <v>592.13597232239397</v>
      </c>
      <c r="S128">
        <v>1576.1539832553501</v>
      </c>
      <c r="T128">
        <v>999.41606473405704</v>
      </c>
      <c r="U128">
        <v>735.097945420472</v>
      </c>
      <c r="V128">
        <v>682.61678945603205</v>
      </c>
      <c r="W128">
        <v>784.65108689689805</v>
      </c>
      <c r="X128">
        <v>729.03586043801602</v>
      </c>
      <c r="Y128">
        <v>652.86512104996905</v>
      </c>
      <c r="Z128">
        <v>688.30360784584104</v>
      </c>
      <c r="AA128">
        <v>666.35022471903301</v>
      </c>
      <c r="AB128">
        <v>612.92724860022702</v>
      </c>
      <c r="AC128">
        <v>657.37218852404999</v>
      </c>
      <c r="AD128">
        <v>502.06527059385098</v>
      </c>
      <c r="AE128">
        <v>489.81850999658297</v>
      </c>
      <c r="AF128">
        <v>499.77305305660701</v>
      </c>
      <c r="AG128">
        <v>621.98189575583206</v>
      </c>
      <c r="AH128">
        <v>580.35258423941104</v>
      </c>
      <c r="AI128">
        <v>549.85550659805097</v>
      </c>
      <c r="AJ128">
        <v>644.780834850725</v>
      </c>
      <c r="AK128">
        <v>638.49818562783901</v>
      </c>
      <c r="AL128">
        <v>619.67912519154299</v>
      </c>
      <c r="AM128">
        <v>715.17644270589005</v>
      </c>
      <c r="AN128">
        <v>724.85658259477998</v>
      </c>
      <c r="AO128">
        <v>843.00187305991096</v>
      </c>
      <c r="AP128">
        <v>842.24973612084398</v>
      </c>
      <c r="AQ128">
        <v>801.10403968358798</v>
      </c>
      <c r="AR128">
        <v>831.99462547023199</v>
      </c>
      <c r="AS128">
        <v>796.88817475984104</v>
      </c>
      <c r="AT128">
        <v>735.026294655946</v>
      </c>
      <c r="AU128">
        <v>826.94528007381598</v>
      </c>
      <c r="AV128">
        <v>1015.72417177973</v>
      </c>
      <c r="AW128">
        <v>1131.14000453575</v>
      </c>
      <c r="AX128">
        <v>1214.55666670492</v>
      </c>
      <c r="AY128">
        <v>1168.4485309883701</v>
      </c>
      <c r="AZ128">
        <v>1374.4521527694901</v>
      </c>
      <c r="BA128">
        <v>1428.1205161985499</v>
      </c>
      <c r="BB128">
        <v>1311.9990020125299</v>
      </c>
      <c r="BC128">
        <v>1516.8118690778699</v>
      </c>
      <c r="BD128">
        <v>1735.01835782836</v>
      </c>
      <c r="BE128">
        <v>1788.5054206888699</v>
      </c>
      <c r="BF128">
        <v>1715.76533141614</v>
      </c>
      <c r="BG128">
        <v>1642.7625974960099</v>
      </c>
      <c r="BH128">
        <v>1542.5752495838001</v>
      </c>
      <c r="BI128">
        <v>1584.80744578963</v>
      </c>
      <c r="BJ128">
        <v>1640.5001043601801</v>
      </c>
      <c r="BK128">
        <v>1698.2562862673899</v>
      </c>
      <c r="BL128">
        <v>1655.07883905984</v>
      </c>
    </row>
    <row r="129" spans="1:64" x14ac:dyDescent="0.35">
      <c r="A129" t="s">
        <v>255</v>
      </c>
      <c r="B129" t="s">
        <v>256</v>
      </c>
      <c r="C129" t="s">
        <v>9</v>
      </c>
      <c r="D129" t="s">
        <v>10</v>
      </c>
      <c r="E129">
        <v>241.53916310806699</v>
      </c>
      <c r="F129">
        <v>243.83212177557701</v>
      </c>
      <c r="G129">
        <v>246.101178423671</v>
      </c>
      <c r="H129">
        <v>253.97744641255699</v>
      </c>
      <c r="I129">
        <v>268.718051234634</v>
      </c>
      <c r="J129">
        <v>276.248904103999</v>
      </c>
      <c r="K129">
        <v>299.25085685294198</v>
      </c>
      <c r="L129">
        <v>353.30333105398802</v>
      </c>
      <c r="M129">
        <v>314.661953921421</v>
      </c>
      <c r="N129">
        <v>348.12976344747301</v>
      </c>
      <c r="O129">
        <v>363.206916529257</v>
      </c>
      <c r="P129">
        <v>441.11457776763399</v>
      </c>
      <c r="Q129">
        <v>517.73205278904004</v>
      </c>
      <c r="R129">
        <v>546.13620388052595</v>
      </c>
      <c r="S129">
        <v>711.04319091742695</v>
      </c>
      <c r="T129">
        <v>753.63229426801195</v>
      </c>
      <c r="U129">
        <v>681.82152909957097</v>
      </c>
      <c r="V129">
        <v>1012.5681844232701</v>
      </c>
      <c r="W129">
        <v>1131.1199078629199</v>
      </c>
      <c r="X129">
        <v>1354.1549466248</v>
      </c>
      <c r="Y129">
        <v>1584.6683933070799</v>
      </c>
      <c r="Z129">
        <v>1882.7569976232801</v>
      </c>
      <c r="AA129">
        <v>2013.0162221754199</v>
      </c>
      <c r="AB129">
        <v>2045.20267613236</v>
      </c>
      <c r="AC129">
        <v>2336.6914001541199</v>
      </c>
      <c r="AD129">
        <v>2650.9864691074999</v>
      </c>
      <c r="AE129">
        <v>3150.6349040523</v>
      </c>
      <c r="AF129">
        <v>3600.0133561109201</v>
      </c>
      <c r="AG129">
        <v>4250.0576524645603</v>
      </c>
      <c r="AH129">
        <v>4770.7418971729803</v>
      </c>
      <c r="AI129">
        <v>5396.4048499567598</v>
      </c>
      <c r="AJ129">
        <v>5461.4977524266496</v>
      </c>
      <c r="AK129">
        <v>5950.6288131782703</v>
      </c>
      <c r="AL129">
        <v>6411.01469472195</v>
      </c>
      <c r="AM129">
        <v>7092.1058017987198</v>
      </c>
      <c r="AN129">
        <v>7450.2741446677601</v>
      </c>
      <c r="AO129">
        <v>7862.6964693078799</v>
      </c>
      <c r="AP129">
        <v>8741.6596582738293</v>
      </c>
      <c r="AQ129">
        <v>8866.5663714396705</v>
      </c>
      <c r="AR129">
        <v>9320.8813069841399</v>
      </c>
      <c r="AS129">
        <v>9560.9038671830203</v>
      </c>
      <c r="AT129">
        <v>10283.032801538</v>
      </c>
      <c r="AU129">
        <v>10650.8451485558</v>
      </c>
      <c r="AV129">
        <v>10270.604163366799</v>
      </c>
      <c r="AW129">
        <v>10942.728234354399</v>
      </c>
      <c r="AX129">
        <v>11679.409709376399</v>
      </c>
      <c r="AY129">
        <v>13614.4151249891</v>
      </c>
      <c r="AZ129">
        <v>14429.5502351983</v>
      </c>
      <c r="BA129">
        <v>15592.8708815919</v>
      </c>
      <c r="BB129">
        <v>15388.4434445763</v>
      </c>
      <c r="BC129">
        <v>15510.1991465257</v>
      </c>
      <c r="BD129">
        <v>16539.769007306699</v>
      </c>
      <c r="BE129">
        <v>16046.4869352021</v>
      </c>
      <c r="BF129">
        <v>16686.021182524099</v>
      </c>
      <c r="BG129">
        <v>18051.179034714602</v>
      </c>
      <c r="BH129">
        <v>18028.973430895199</v>
      </c>
      <c r="BI129">
        <v>18810.487645832101</v>
      </c>
      <c r="BJ129">
        <v>19158.744800608099</v>
      </c>
      <c r="BK129">
        <v>19276.521267443899</v>
      </c>
      <c r="BL129">
        <v>19934.974532392898</v>
      </c>
    </row>
    <row r="130" spans="1:64" x14ac:dyDescent="0.35">
      <c r="A130" t="s">
        <v>257</v>
      </c>
      <c r="B130" t="s">
        <v>258</v>
      </c>
      <c r="C130" t="s">
        <v>9</v>
      </c>
      <c r="D130" t="s">
        <v>10</v>
      </c>
      <c r="E130">
        <v>158.24930326982101</v>
      </c>
      <c r="F130">
        <v>93.8286490466039</v>
      </c>
      <c r="G130">
        <v>106.148505720006</v>
      </c>
      <c r="H130">
        <v>146.314341932979</v>
      </c>
      <c r="I130">
        <v>123.603494825331</v>
      </c>
      <c r="J130">
        <v>108.72213122271801</v>
      </c>
      <c r="K130">
        <v>133.474848530354</v>
      </c>
      <c r="L130">
        <v>161.15993101854599</v>
      </c>
      <c r="M130">
        <v>198.43129800838599</v>
      </c>
      <c r="N130">
        <v>243.42241292594801</v>
      </c>
      <c r="O130">
        <v>279.30496894281902</v>
      </c>
      <c r="P130">
        <v>301.176567717333</v>
      </c>
      <c r="Q130">
        <v>324.19627680476498</v>
      </c>
      <c r="R130">
        <v>406.89883013484899</v>
      </c>
      <c r="S130">
        <v>563.35595781683298</v>
      </c>
      <c r="T130">
        <v>617.45606193356696</v>
      </c>
      <c r="U130">
        <v>834.134207951691</v>
      </c>
      <c r="V130">
        <v>1055.8800411599</v>
      </c>
      <c r="W130">
        <v>1405.8223744455399</v>
      </c>
      <c r="X130">
        <v>1783.62231287847</v>
      </c>
      <c r="Y130">
        <v>1715.4294599013599</v>
      </c>
      <c r="Z130">
        <v>1883.4512785111001</v>
      </c>
      <c r="AA130">
        <v>1992.5282247063701</v>
      </c>
      <c r="AB130">
        <v>2198.9344718224202</v>
      </c>
      <c r="AC130">
        <v>2413.2639253976499</v>
      </c>
      <c r="AD130">
        <v>2482.3999557360598</v>
      </c>
      <c r="AE130">
        <v>2834.90384756925</v>
      </c>
      <c r="AF130">
        <v>3554.59520559057</v>
      </c>
      <c r="AG130">
        <v>4748.6296078067098</v>
      </c>
      <c r="AH130">
        <v>5817.0291813213598</v>
      </c>
      <c r="AI130">
        <v>6610.0365083066999</v>
      </c>
      <c r="AJ130">
        <v>7636.9824293701504</v>
      </c>
      <c r="AK130">
        <v>8126.6703899342201</v>
      </c>
      <c r="AL130">
        <v>8884.9283194545496</v>
      </c>
      <c r="AM130">
        <v>10385.336168121899</v>
      </c>
      <c r="AN130">
        <v>12564.7781344586</v>
      </c>
      <c r="AO130">
        <v>13403.049586225001</v>
      </c>
      <c r="AP130">
        <v>12398.480027670499</v>
      </c>
      <c r="AQ130">
        <v>8281.6999815768395</v>
      </c>
      <c r="AR130">
        <v>10672.4179334373</v>
      </c>
      <c r="AS130">
        <v>12256.9935679503</v>
      </c>
      <c r="AT130">
        <v>11561.2483689073</v>
      </c>
      <c r="AU130">
        <v>13165.0657360554</v>
      </c>
      <c r="AV130">
        <v>14672.8574703505</v>
      </c>
      <c r="AW130">
        <v>16496.1200942502</v>
      </c>
      <c r="AX130">
        <v>19402.502625954901</v>
      </c>
      <c r="AY130">
        <v>21743.477451425399</v>
      </c>
      <c r="AZ130">
        <v>24086.410439167699</v>
      </c>
      <c r="BA130">
        <v>21350.427979823002</v>
      </c>
      <c r="BB130">
        <v>19143.851605302501</v>
      </c>
      <c r="BC130">
        <v>23087.2256438476</v>
      </c>
      <c r="BD130">
        <v>25096.2638838239</v>
      </c>
      <c r="BE130">
        <v>25466.7605170594</v>
      </c>
      <c r="BF130">
        <v>27182.734310193599</v>
      </c>
      <c r="BG130">
        <v>29249.575220974199</v>
      </c>
      <c r="BH130">
        <v>28732.231076259901</v>
      </c>
      <c r="BI130">
        <v>29288.8704389833</v>
      </c>
      <c r="BJ130">
        <v>31616.8434004683</v>
      </c>
      <c r="BK130">
        <v>33422.944210083602</v>
      </c>
      <c r="BL130">
        <v>31846.218232425799</v>
      </c>
    </row>
    <row r="131" spans="1:64" x14ac:dyDescent="0.35">
      <c r="A131" t="s">
        <v>259</v>
      </c>
      <c r="B131" t="s">
        <v>260</v>
      </c>
      <c r="C131" t="s">
        <v>9</v>
      </c>
      <c r="D131" t="s">
        <v>10</v>
      </c>
      <c r="J131">
        <v>4443.4052716276601</v>
      </c>
      <c r="K131">
        <v>4571.1819545563203</v>
      </c>
      <c r="L131">
        <v>4230.8477783840599</v>
      </c>
      <c r="M131">
        <v>4207.8113164168699</v>
      </c>
      <c r="N131">
        <v>4019.76307533505</v>
      </c>
      <c r="O131">
        <v>3860.5478919811699</v>
      </c>
      <c r="P131">
        <v>4858.7106633167195</v>
      </c>
      <c r="Q131">
        <v>5224.9294213749999</v>
      </c>
      <c r="R131">
        <v>5971.82529236545</v>
      </c>
      <c r="S131">
        <v>13521.709511231</v>
      </c>
      <c r="T131">
        <v>11768.525893456201</v>
      </c>
      <c r="U131">
        <v>12093.324050360399</v>
      </c>
      <c r="V131">
        <v>12253.7603174426</v>
      </c>
      <c r="W131">
        <v>12663.4479652264</v>
      </c>
      <c r="X131">
        <v>19092.957567392001</v>
      </c>
      <c r="Y131">
        <v>20924.2578778229</v>
      </c>
      <c r="Z131">
        <v>17408.554506522501</v>
      </c>
      <c r="AA131">
        <v>14312.373118379401</v>
      </c>
      <c r="AB131">
        <v>13233.8984084124</v>
      </c>
      <c r="AC131">
        <v>13132.765107490501</v>
      </c>
      <c r="AD131">
        <v>12356.9071402275</v>
      </c>
      <c r="AE131">
        <v>9771.0986094322798</v>
      </c>
      <c r="AF131">
        <v>11535.2161867944</v>
      </c>
      <c r="AG131">
        <v>10169.0058612751</v>
      </c>
      <c r="AH131">
        <v>11617.1564228719</v>
      </c>
      <c r="AI131">
        <v>8794.6312289427296</v>
      </c>
      <c r="AJ131">
        <v>5419.5908307909303</v>
      </c>
      <c r="AN131">
        <v>16932.1483001751</v>
      </c>
      <c r="AO131">
        <v>19358.3824351371</v>
      </c>
      <c r="AP131">
        <v>17748.859800152699</v>
      </c>
      <c r="AQ131">
        <v>14166.179603794901</v>
      </c>
      <c r="AR131">
        <v>15435.178587148999</v>
      </c>
      <c r="AS131">
        <v>18440.378521244598</v>
      </c>
      <c r="AT131">
        <v>16587.177671340301</v>
      </c>
      <c r="AU131">
        <v>17846.3260571477</v>
      </c>
      <c r="AV131">
        <v>22148.378150111999</v>
      </c>
      <c r="AW131">
        <v>27011.7276502758</v>
      </c>
      <c r="AX131">
        <v>35591.005778785096</v>
      </c>
      <c r="AY131">
        <v>42781.366495114897</v>
      </c>
      <c r="AZ131">
        <v>45782.2765557698</v>
      </c>
      <c r="BA131">
        <v>55494.950990645797</v>
      </c>
      <c r="BB131">
        <v>37561.67266643</v>
      </c>
      <c r="BC131">
        <v>38577.4982788212</v>
      </c>
      <c r="BD131">
        <v>48631.691300678998</v>
      </c>
      <c r="BE131">
        <v>51979.105168063703</v>
      </c>
      <c r="BF131">
        <v>49388.1374119381</v>
      </c>
      <c r="BG131">
        <v>44062.317037520901</v>
      </c>
      <c r="BH131">
        <v>29869.529390824799</v>
      </c>
      <c r="BI131">
        <v>27653.0667677649</v>
      </c>
      <c r="BJ131">
        <v>29759.436486557501</v>
      </c>
      <c r="BK131">
        <v>33994.381917150698</v>
      </c>
      <c r="BL131">
        <v>32000.4484691578</v>
      </c>
    </row>
    <row r="132" spans="1:64" x14ac:dyDescent="0.35">
      <c r="A132" t="s">
        <v>261</v>
      </c>
      <c r="B132" t="s">
        <v>262</v>
      </c>
      <c r="C132" t="s">
        <v>9</v>
      </c>
      <c r="D132" t="s">
        <v>10</v>
      </c>
      <c r="E132">
        <v>358.36433356256202</v>
      </c>
      <c r="F132">
        <v>364.57293156378603</v>
      </c>
      <c r="G132">
        <v>405.83520090931199</v>
      </c>
      <c r="H132">
        <v>396.523544892384</v>
      </c>
      <c r="I132">
        <v>430.64248558695499</v>
      </c>
      <c r="J132">
        <v>448.56104844401699</v>
      </c>
      <c r="K132">
        <v>478.36369790457201</v>
      </c>
      <c r="L132">
        <v>478.45190543232098</v>
      </c>
      <c r="M132">
        <v>503.723760363069</v>
      </c>
      <c r="N132">
        <v>547.54802531792404</v>
      </c>
      <c r="O132">
        <v>580.78515229290099</v>
      </c>
      <c r="P132">
        <v>628.93165634569004</v>
      </c>
      <c r="Q132">
        <v>694.19159036525105</v>
      </c>
      <c r="R132">
        <v>885.24304500127596</v>
      </c>
      <c r="S132">
        <v>1151.54961750542</v>
      </c>
      <c r="T132">
        <v>1209.02457813455</v>
      </c>
      <c r="U132">
        <v>1308.4234621423</v>
      </c>
      <c r="V132">
        <v>1395.39706194528</v>
      </c>
      <c r="W132">
        <v>1546.8309238137299</v>
      </c>
      <c r="X132">
        <v>1790.83029834285</v>
      </c>
      <c r="Y132">
        <v>2095.9497315744502</v>
      </c>
      <c r="Z132">
        <v>2365.38902502675</v>
      </c>
      <c r="AA132">
        <v>2166.9482614102799</v>
      </c>
      <c r="AB132">
        <v>1869.6598683380601</v>
      </c>
      <c r="AC132">
        <v>1844.7251911932501</v>
      </c>
      <c r="AD132">
        <v>1866.70619705182</v>
      </c>
      <c r="AE132">
        <v>1837.64633433264</v>
      </c>
      <c r="AF132">
        <v>1891.19257460122</v>
      </c>
      <c r="AG132">
        <v>2097.7501935546502</v>
      </c>
      <c r="AH132">
        <v>2248.0647245196101</v>
      </c>
      <c r="AI132">
        <v>2596.73155261803</v>
      </c>
      <c r="AJ132">
        <v>3163.1231653821001</v>
      </c>
      <c r="AK132">
        <v>2892.9598487933399</v>
      </c>
      <c r="AL132">
        <v>3289.2882915149398</v>
      </c>
      <c r="AM132">
        <v>3701.8186665528901</v>
      </c>
      <c r="AN132">
        <v>3852.5021714465402</v>
      </c>
      <c r="AO132">
        <v>4107.5167958170796</v>
      </c>
      <c r="AP132">
        <v>4428.7722841507402</v>
      </c>
      <c r="AQ132">
        <v>4389.5537553197601</v>
      </c>
      <c r="AR132">
        <v>3865.0814812270501</v>
      </c>
      <c r="AS132">
        <v>4230.5339786588502</v>
      </c>
      <c r="AT132">
        <v>4071.9712547304198</v>
      </c>
      <c r="AU132">
        <v>3572.8297578516299</v>
      </c>
      <c r="AV132">
        <v>3587.2532861982399</v>
      </c>
      <c r="AW132">
        <v>4073.7629435694798</v>
      </c>
      <c r="AX132">
        <v>4888.8760677047803</v>
      </c>
      <c r="AY132">
        <v>5669.0167071563801</v>
      </c>
      <c r="AZ132">
        <v>6644.0703097260603</v>
      </c>
      <c r="BA132">
        <v>7686.8471001916996</v>
      </c>
      <c r="BB132">
        <v>7120.6465222398701</v>
      </c>
      <c r="BC132">
        <v>8778.1379621774904</v>
      </c>
      <c r="BD132">
        <v>9882.3879593032998</v>
      </c>
      <c r="BE132">
        <v>9837.4307790673902</v>
      </c>
      <c r="BF132">
        <v>9948.7812087147195</v>
      </c>
      <c r="BG132">
        <v>10075.725524662101</v>
      </c>
      <c r="BH132">
        <v>8475.7763005148299</v>
      </c>
      <c r="BI132">
        <v>8155.1106175126197</v>
      </c>
      <c r="BJ132">
        <v>9005.7993239704101</v>
      </c>
      <c r="BK132">
        <v>8593.7414405065392</v>
      </c>
      <c r="BL132">
        <v>8390.0629207421698</v>
      </c>
    </row>
    <row r="133" spans="1:64" x14ac:dyDescent="0.35">
      <c r="A133" t="s">
        <v>263</v>
      </c>
      <c r="B133" t="s">
        <v>264</v>
      </c>
      <c r="C133" t="s">
        <v>9</v>
      </c>
      <c r="D133" t="s">
        <v>10</v>
      </c>
      <c r="AC133">
        <v>489.95760711389801</v>
      </c>
      <c r="AD133">
        <v>641.738631479383</v>
      </c>
      <c r="AE133">
        <v>468.30503865444899</v>
      </c>
      <c r="AF133">
        <v>278.39322798605701</v>
      </c>
      <c r="AG133">
        <v>148.96528817143599</v>
      </c>
      <c r="AH133">
        <v>172.52320903387201</v>
      </c>
      <c r="AI133">
        <v>203.255969785383</v>
      </c>
      <c r="AJ133">
        <v>234.764231092101</v>
      </c>
      <c r="AK133">
        <v>250.60421834099799</v>
      </c>
      <c r="AL133">
        <v>287.39496726793402</v>
      </c>
      <c r="AM133">
        <v>325.94106122916497</v>
      </c>
      <c r="AN133">
        <v>363.87960187617199</v>
      </c>
      <c r="AO133">
        <v>378.428147214229</v>
      </c>
      <c r="AP133">
        <v>345.92136477250801</v>
      </c>
      <c r="AQ133">
        <v>248.83904308225499</v>
      </c>
      <c r="AR133">
        <v>277.80984150652802</v>
      </c>
      <c r="AS133">
        <v>325.18699822584603</v>
      </c>
      <c r="AT133">
        <v>326.94190759036002</v>
      </c>
      <c r="AU133">
        <v>320.06151792172801</v>
      </c>
      <c r="AV133">
        <v>362.821413486106</v>
      </c>
      <c r="AW133">
        <v>417.92850419520101</v>
      </c>
      <c r="AX133">
        <v>475.61071351311301</v>
      </c>
      <c r="AY133">
        <v>590.63270735226001</v>
      </c>
      <c r="AZ133">
        <v>710.34481504944904</v>
      </c>
      <c r="BA133">
        <v>900.32367182127302</v>
      </c>
      <c r="BB133">
        <v>948.65393228517701</v>
      </c>
      <c r="BC133">
        <v>1140.59920478703</v>
      </c>
      <c r="BD133">
        <v>1378.36136494331</v>
      </c>
      <c r="BE133">
        <v>1581.3954034942501</v>
      </c>
      <c r="BF133">
        <v>1825.6651133067601</v>
      </c>
      <c r="BG133">
        <v>1998.3352147169901</v>
      </c>
      <c r="BH133">
        <v>2134.7117956779598</v>
      </c>
      <c r="BI133">
        <v>2308.8004822007902</v>
      </c>
      <c r="BJ133">
        <v>2423.8462031920999</v>
      </c>
      <c r="BK133">
        <v>2542.4865281791999</v>
      </c>
      <c r="BL133">
        <v>2534.89827991125</v>
      </c>
    </row>
    <row r="134" spans="1:64" x14ac:dyDescent="0.35">
      <c r="A134" t="s">
        <v>265</v>
      </c>
      <c r="B134" t="s">
        <v>266</v>
      </c>
      <c r="C134" t="s">
        <v>9</v>
      </c>
      <c r="D134" t="s">
        <v>10</v>
      </c>
      <c r="AG134">
        <v>1234.2425313799499</v>
      </c>
      <c r="AH134">
        <v>996.90390681988799</v>
      </c>
      <c r="AI134">
        <v>1012.64388071035</v>
      </c>
      <c r="AJ134">
        <v>1605.3686074288901</v>
      </c>
      <c r="AK134">
        <v>1899.65162772638</v>
      </c>
      <c r="AL134">
        <v>2446.5299535880899</v>
      </c>
      <c r="AM134">
        <v>2820.4878447772298</v>
      </c>
      <c r="AN134">
        <v>3321.2963253657199</v>
      </c>
      <c r="AO134">
        <v>3791.6055167869899</v>
      </c>
      <c r="AP134">
        <v>4305.64294610046</v>
      </c>
      <c r="AQ134">
        <v>4669.5778026170001</v>
      </c>
      <c r="AR134">
        <v>4640.3794605176899</v>
      </c>
      <c r="AS134">
        <v>4491.6372588930199</v>
      </c>
      <c r="AT134">
        <v>4422.3870762701099</v>
      </c>
      <c r="AU134">
        <v>4579.4595927196697</v>
      </c>
      <c r="AV134">
        <v>4576.3907459219299</v>
      </c>
      <c r="AW134">
        <v>4630.7895718060099</v>
      </c>
      <c r="AX134">
        <v>4575.1055115935396</v>
      </c>
      <c r="AY134">
        <v>4626.8598079653102</v>
      </c>
      <c r="AZ134">
        <v>5207.79600017537</v>
      </c>
      <c r="BA134">
        <v>6111.3324114795096</v>
      </c>
      <c r="BB134">
        <v>7354.9536047849197</v>
      </c>
      <c r="BC134">
        <v>7761.6461905721999</v>
      </c>
      <c r="BD134">
        <v>7674.8353503784801</v>
      </c>
      <c r="BE134">
        <v>7950.6953782596302</v>
      </c>
      <c r="BF134">
        <v>7931.0804758452596</v>
      </c>
      <c r="BG134">
        <v>7686.2560299645502</v>
      </c>
      <c r="BH134">
        <v>7644.5486571821202</v>
      </c>
      <c r="BI134">
        <v>7629.8911171195195</v>
      </c>
      <c r="BJ134">
        <v>7801.1786580755497</v>
      </c>
      <c r="BK134">
        <v>8024.8032708138699</v>
      </c>
      <c r="BL134">
        <v>7583.6947217064799</v>
      </c>
    </row>
    <row r="135" spans="1:64" x14ac:dyDescent="0.35">
      <c r="A135" t="s">
        <v>267</v>
      </c>
      <c r="B135" t="s">
        <v>268</v>
      </c>
      <c r="C135" t="s">
        <v>9</v>
      </c>
      <c r="D135" t="s">
        <v>10</v>
      </c>
      <c r="AS135">
        <v>306.83289473314699</v>
      </c>
      <c r="AT135">
        <v>306.71035540147102</v>
      </c>
      <c r="AU135">
        <v>306.47373698602399</v>
      </c>
      <c r="AV135">
        <v>243.08934053241799</v>
      </c>
      <c r="AW135">
        <v>286.06499894280302</v>
      </c>
      <c r="AX135">
        <v>294.89303679544201</v>
      </c>
      <c r="AY135">
        <v>336.11567425434998</v>
      </c>
      <c r="AZ135">
        <v>396.60176128155803</v>
      </c>
      <c r="BA135">
        <v>478.39993791333399</v>
      </c>
      <c r="BB135">
        <v>470.94761959685502</v>
      </c>
      <c r="BC135">
        <v>513.44569862022399</v>
      </c>
      <c r="BD135">
        <v>596.89708105379498</v>
      </c>
      <c r="BE135">
        <v>657.93625634995499</v>
      </c>
      <c r="BF135">
        <v>721.93005540524803</v>
      </c>
      <c r="BG135">
        <v>721.18279483565198</v>
      </c>
      <c r="BH135">
        <v>710.38385771751496</v>
      </c>
      <c r="BI135">
        <v>714.62339223003096</v>
      </c>
      <c r="BJ135">
        <v>698.70176435510996</v>
      </c>
      <c r="BK135">
        <v>677.32217854536304</v>
      </c>
      <c r="BL135">
        <v>621.89295362271503</v>
      </c>
    </row>
    <row r="136" spans="1:64" x14ac:dyDescent="0.35">
      <c r="A136" t="s">
        <v>269</v>
      </c>
      <c r="B136" t="s">
        <v>270</v>
      </c>
      <c r="C136" t="s">
        <v>9</v>
      </c>
      <c r="D136" t="s">
        <v>10</v>
      </c>
      <c r="AI136">
        <v>6514.3215039851102</v>
      </c>
      <c r="AJ136">
        <v>7040.7809418662</v>
      </c>
      <c r="AK136">
        <v>7284.9343824787202</v>
      </c>
      <c r="AL136">
        <v>6447.1446378871597</v>
      </c>
      <c r="AM136">
        <v>5892.6176119503498</v>
      </c>
      <c r="AN136">
        <v>5161.6833418934202</v>
      </c>
      <c r="AO136">
        <v>5536.8682645238596</v>
      </c>
      <c r="AP136">
        <v>5998.1616103952801</v>
      </c>
      <c r="AQ136">
        <v>5243.5904814138203</v>
      </c>
      <c r="AR136">
        <v>6819.0331139795298</v>
      </c>
      <c r="AS136">
        <v>7142.7744518150903</v>
      </c>
      <c r="AT136">
        <v>6266.49097233061</v>
      </c>
      <c r="AU136">
        <v>3703.0483081685202</v>
      </c>
      <c r="AV136">
        <v>4673.1439128611501</v>
      </c>
      <c r="AW136">
        <v>5800.5979685149796</v>
      </c>
      <c r="AX136">
        <v>8163.0107778197298</v>
      </c>
      <c r="AY136">
        <v>9336.3566699949606</v>
      </c>
      <c r="AZ136">
        <v>11300.191343677299</v>
      </c>
      <c r="BA136">
        <v>14382.5762948433</v>
      </c>
      <c r="BB136">
        <v>10275.266564444</v>
      </c>
      <c r="BC136">
        <v>12064.7806924218</v>
      </c>
      <c r="BD136">
        <v>5554.1791642315002</v>
      </c>
      <c r="BE136">
        <v>13025.281393441301</v>
      </c>
      <c r="BF136">
        <v>10363.789489455099</v>
      </c>
      <c r="BG136">
        <v>6466.9102701438396</v>
      </c>
      <c r="BH136">
        <v>4337.9191391934801</v>
      </c>
      <c r="BI136">
        <v>4035.1943155047002</v>
      </c>
      <c r="BJ136">
        <v>5756.6984499656901</v>
      </c>
      <c r="BK136">
        <v>7877.1222506188396</v>
      </c>
      <c r="BL136">
        <v>7685.9492665300304</v>
      </c>
    </row>
    <row r="137" spans="1:64" x14ac:dyDescent="0.35">
      <c r="A137" t="s">
        <v>271</v>
      </c>
      <c r="B137" t="s">
        <v>272</v>
      </c>
      <c r="C137" t="s">
        <v>9</v>
      </c>
      <c r="D137" t="s">
        <v>10</v>
      </c>
      <c r="Y137">
        <v>1445.9979491976901</v>
      </c>
      <c r="Z137">
        <v>1628.1038637230499</v>
      </c>
      <c r="AA137">
        <v>1515.3017930152901</v>
      </c>
      <c r="AB137">
        <v>1607.6257060559101</v>
      </c>
      <c r="AC137">
        <v>2023.3118903990701</v>
      </c>
      <c r="AD137">
        <v>2253.1323820890102</v>
      </c>
      <c r="AE137">
        <v>2646.9649432848801</v>
      </c>
      <c r="AF137">
        <v>2869.9911013293699</v>
      </c>
      <c r="AG137">
        <v>3221.4088164960599</v>
      </c>
      <c r="AH137">
        <v>3584.0182244871899</v>
      </c>
      <c r="AI137">
        <v>4199.6060689003698</v>
      </c>
      <c r="AJ137">
        <v>4383.7544462566802</v>
      </c>
      <c r="AK137">
        <v>4755.0372042471399</v>
      </c>
      <c r="AL137">
        <v>4775.2568863517299</v>
      </c>
      <c r="AM137">
        <v>4919.2786453526896</v>
      </c>
      <c r="AN137">
        <v>5194.8182948387202</v>
      </c>
      <c r="AO137">
        <v>5300.4615134236001</v>
      </c>
      <c r="AP137">
        <v>5340.3346691532597</v>
      </c>
      <c r="AQ137">
        <v>5733.9019311558995</v>
      </c>
      <c r="AR137">
        <v>5947.6231610816603</v>
      </c>
      <c r="AS137">
        <v>5950.3511959662401</v>
      </c>
      <c r="AT137">
        <v>5642.9272696918797</v>
      </c>
      <c r="AU137">
        <v>5646.4565348323604</v>
      </c>
      <c r="AV137">
        <v>6150.9213692606199</v>
      </c>
      <c r="AW137">
        <v>6591.8491784908001</v>
      </c>
      <c r="AX137">
        <v>6948.8214540442896</v>
      </c>
      <c r="AY137">
        <v>7669.0743506520403</v>
      </c>
      <c r="AZ137">
        <v>7970.03570061152</v>
      </c>
      <c r="BA137">
        <v>8456.6946321773903</v>
      </c>
      <c r="BB137">
        <v>8137.8454943873803</v>
      </c>
      <c r="BC137">
        <v>8540.4143782464707</v>
      </c>
      <c r="BD137">
        <v>8983.4366734687992</v>
      </c>
      <c r="BE137">
        <v>9086.7994620754398</v>
      </c>
      <c r="BF137">
        <v>9378.5623629860402</v>
      </c>
      <c r="BG137">
        <v>9843.9158187217599</v>
      </c>
      <c r="BH137">
        <v>10093.899762674801</v>
      </c>
      <c r="BI137">
        <v>10361.814103798501</v>
      </c>
      <c r="BJ137">
        <v>11047.4449858109</v>
      </c>
      <c r="BK137">
        <v>11357.8890096382</v>
      </c>
      <c r="BL137">
        <v>11611.415447396599</v>
      </c>
    </row>
    <row r="138" spans="1:64" x14ac:dyDescent="0.35">
      <c r="A138" t="s">
        <v>273</v>
      </c>
      <c r="B138" t="s">
        <v>274</v>
      </c>
      <c r="C138" t="s">
        <v>9</v>
      </c>
      <c r="D138" t="s">
        <v>10</v>
      </c>
      <c r="E138">
        <v>371.43219673103499</v>
      </c>
      <c r="F138">
        <v>382.67130601029203</v>
      </c>
      <c r="G138">
        <v>425.902194547242</v>
      </c>
      <c r="H138">
        <v>418.24869531582601</v>
      </c>
      <c r="I138">
        <v>453.66474372635298</v>
      </c>
      <c r="J138">
        <v>470.93668502860299</v>
      </c>
      <c r="K138">
        <v>503.17247831432201</v>
      </c>
      <c r="L138">
        <v>503.289727861671</v>
      </c>
      <c r="M138">
        <v>528.48097704857298</v>
      </c>
      <c r="N138">
        <v>577.19784711793795</v>
      </c>
      <c r="O138">
        <v>613.06290309743099</v>
      </c>
      <c r="P138">
        <v>668.52541925402102</v>
      </c>
      <c r="Q138">
        <v>733.16496527167499</v>
      </c>
      <c r="R138">
        <v>937.76204097947596</v>
      </c>
      <c r="S138">
        <v>1190.5121475035401</v>
      </c>
      <c r="T138">
        <v>1218.0872760591899</v>
      </c>
      <c r="U138">
        <v>1322.5566697147301</v>
      </c>
      <c r="V138">
        <v>1421.02212796514</v>
      </c>
      <c r="W138">
        <v>1577.4577224438599</v>
      </c>
      <c r="X138">
        <v>1839.1777164432499</v>
      </c>
      <c r="Y138">
        <v>2166.9347302539099</v>
      </c>
      <c r="Z138">
        <v>2444.4281489846098</v>
      </c>
      <c r="AA138">
        <v>2231.23256741552</v>
      </c>
      <c r="AB138">
        <v>1924.89732290337</v>
      </c>
      <c r="AC138">
        <v>1903.01410078973</v>
      </c>
      <c r="AD138">
        <v>1920.02519294431</v>
      </c>
      <c r="AE138">
        <v>1895.2912549662899</v>
      </c>
      <c r="AF138">
        <v>1961.52952175624</v>
      </c>
      <c r="AG138">
        <v>2169.1727529024101</v>
      </c>
      <c r="AH138">
        <v>2323.4079407322702</v>
      </c>
      <c r="AI138">
        <v>2669.2504913591602</v>
      </c>
      <c r="AJ138">
        <v>3224.0390015257899</v>
      </c>
      <c r="AK138">
        <v>2993.6901244025598</v>
      </c>
      <c r="AL138">
        <v>3383.2237156021802</v>
      </c>
      <c r="AM138">
        <v>3801.2331985912601</v>
      </c>
      <c r="AN138">
        <v>3986.3045900706502</v>
      </c>
      <c r="AO138">
        <v>4243.65313415945</v>
      </c>
      <c r="AP138">
        <v>4578.5894882775601</v>
      </c>
      <c r="AQ138">
        <v>4548.8687394970802</v>
      </c>
      <c r="AR138">
        <v>4042.80288003748</v>
      </c>
      <c r="AS138">
        <v>4400.4708921756901</v>
      </c>
      <c r="AT138">
        <v>4245.2625224820404</v>
      </c>
      <c r="AU138">
        <v>3757.7432339186698</v>
      </c>
      <c r="AV138">
        <v>3787.7633316536098</v>
      </c>
      <c r="AW138">
        <v>4309.7939569948503</v>
      </c>
      <c r="AX138">
        <v>5146.4161587529597</v>
      </c>
      <c r="AY138">
        <v>5958.64573617528</v>
      </c>
      <c r="AZ138">
        <v>6936.56949672055</v>
      </c>
      <c r="BA138">
        <v>7967.2645011095901</v>
      </c>
      <c r="BB138">
        <v>7403.2452805790899</v>
      </c>
      <c r="BC138">
        <v>9076.3273374976507</v>
      </c>
      <c r="BD138">
        <v>10204.6339515327</v>
      </c>
      <c r="BE138">
        <v>10198.3994226737</v>
      </c>
      <c r="BF138">
        <v>10337.775212439199</v>
      </c>
      <c r="BG138">
        <v>10430.5831919509</v>
      </c>
      <c r="BH138">
        <v>8884.9454290455906</v>
      </c>
      <c r="BI138">
        <v>8589.6282878641705</v>
      </c>
      <c r="BJ138">
        <v>9448.2552854138994</v>
      </c>
      <c r="BK138">
        <v>9092.6786246443808</v>
      </c>
      <c r="BL138">
        <v>8869.8956238927694</v>
      </c>
    </row>
    <row r="139" spans="1:64" x14ac:dyDescent="0.35">
      <c r="A139" t="s">
        <v>275</v>
      </c>
      <c r="B139" t="s">
        <v>276</v>
      </c>
      <c r="C139" t="s">
        <v>9</v>
      </c>
      <c r="D139" t="s">
        <v>10</v>
      </c>
      <c r="Y139">
        <v>297.29521998082998</v>
      </c>
      <c r="Z139">
        <v>293.68316919910097</v>
      </c>
      <c r="AA139">
        <v>285.24023426470598</v>
      </c>
      <c r="AB139">
        <v>261.82705717621701</v>
      </c>
      <c r="AC139">
        <v>252.99889979698301</v>
      </c>
      <c r="AD139">
        <v>273.165063334595</v>
      </c>
      <c r="AE139">
        <v>288.60102253916102</v>
      </c>
      <c r="AF139">
        <v>315.013476393828</v>
      </c>
      <c r="AG139">
        <v>318.02422667530698</v>
      </c>
      <c r="AH139">
        <v>316.47927742025001</v>
      </c>
      <c r="AI139">
        <v>323.96567621873498</v>
      </c>
      <c r="AJ139">
        <v>316.68446181900902</v>
      </c>
      <c r="AK139">
        <v>280.19944517455701</v>
      </c>
      <c r="AL139">
        <v>270.68585258769701</v>
      </c>
      <c r="AM139">
        <v>244.63576089816701</v>
      </c>
      <c r="AN139">
        <v>271.89975494279901</v>
      </c>
      <c r="AO139">
        <v>291.604936606818</v>
      </c>
      <c r="AP139">
        <v>299.91620319969297</v>
      </c>
      <c r="AQ139">
        <v>299.52072678260203</v>
      </c>
      <c r="AR139">
        <v>298.476789391549</v>
      </c>
      <c r="AS139">
        <v>333.42600616768902</v>
      </c>
      <c r="AT139">
        <v>310.68307914659698</v>
      </c>
      <c r="AU139">
        <v>328.44561745860102</v>
      </c>
      <c r="AV139">
        <v>362.40673439144501</v>
      </c>
      <c r="AW139">
        <v>404.75531009751899</v>
      </c>
      <c r="AX139">
        <v>463.28859098048798</v>
      </c>
      <c r="AY139">
        <v>527.13139265458994</v>
      </c>
      <c r="AZ139">
        <v>616.99994839932697</v>
      </c>
      <c r="BA139">
        <v>747.19227850156301</v>
      </c>
      <c r="BB139">
        <v>735.69393584249497</v>
      </c>
      <c r="BC139">
        <v>815.40577277371597</v>
      </c>
      <c r="BD139">
        <v>909.27300658047</v>
      </c>
      <c r="BE139">
        <v>942.42428339200706</v>
      </c>
      <c r="BF139">
        <v>1004.25339046275</v>
      </c>
      <c r="BG139">
        <v>1059.6467081820999</v>
      </c>
      <c r="BH139">
        <v>1026.9116156555599</v>
      </c>
      <c r="BI139">
        <v>986.65972632211106</v>
      </c>
      <c r="BJ139">
        <v>1047.70805894462</v>
      </c>
      <c r="BK139">
        <v>1063.1679108860101</v>
      </c>
      <c r="BL139">
        <v>1079.20461356443</v>
      </c>
    </row>
    <row r="140" spans="1:64" x14ac:dyDescent="0.35">
      <c r="A140" t="s">
        <v>277</v>
      </c>
      <c r="B140" t="s">
        <v>278</v>
      </c>
      <c r="C140" t="s">
        <v>9</v>
      </c>
      <c r="D140" t="s">
        <v>10</v>
      </c>
      <c r="L140">
        <v>123.07914515873399</v>
      </c>
      <c r="M140">
        <v>125.879865978022</v>
      </c>
      <c r="N140">
        <v>140.76318954457199</v>
      </c>
      <c r="O140">
        <v>142.20187634318299</v>
      </c>
      <c r="P140">
        <v>154.445904177926</v>
      </c>
      <c r="Q140">
        <v>164.39199837055301</v>
      </c>
      <c r="R140">
        <v>191.396444063942</v>
      </c>
      <c r="S140">
        <v>232.38664161039301</v>
      </c>
      <c r="T140">
        <v>267.43584142447099</v>
      </c>
      <c r="U140">
        <v>276.938595470319</v>
      </c>
      <c r="V140">
        <v>313.573738593271</v>
      </c>
      <c r="W140">
        <v>343.45157207527399</v>
      </c>
      <c r="X140">
        <v>363.11605764459603</v>
      </c>
      <c r="Y140">
        <v>376.39395468254401</v>
      </c>
      <c r="Z140">
        <v>378.96789259149</v>
      </c>
      <c r="AA140">
        <v>381.58916651454399</v>
      </c>
      <c r="AB140">
        <v>361.116338938311</v>
      </c>
      <c r="AC140">
        <v>342.38599078651998</v>
      </c>
      <c r="AD140">
        <v>349.67107522298699</v>
      </c>
      <c r="AE140">
        <v>364.65114670389499</v>
      </c>
      <c r="AF140">
        <v>381.60457775933202</v>
      </c>
      <c r="AG140">
        <v>366.308452667751</v>
      </c>
      <c r="AH140">
        <v>351.38103189109802</v>
      </c>
      <c r="AI140">
        <v>359.85514064924098</v>
      </c>
      <c r="AJ140">
        <v>351.99875519288202</v>
      </c>
      <c r="AK140">
        <v>299.59682541126898</v>
      </c>
      <c r="AL140">
        <v>291.78448332634798</v>
      </c>
      <c r="AM140">
        <v>244.32894798946401</v>
      </c>
      <c r="AN140">
        <v>267.53671012486399</v>
      </c>
      <c r="AO140">
        <v>274.15574421226802</v>
      </c>
      <c r="AP140">
        <v>284.92341785414999</v>
      </c>
      <c r="AQ140">
        <v>280.51836229383099</v>
      </c>
      <c r="AR140">
        <v>275.13587422380402</v>
      </c>
      <c r="AS140">
        <v>333.72670320485099</v>
      </c>
      <c r="AT140">
        <v>303.88079304784202</v>
      </c>
      <c r="AU140">
        <v>317.06456125334199</v>
      </c>
      <c r="AV140">
        <v>336.79810610513903</v>
      </c>
      <c r="AW140">
        <v>380.12271300021899</v>
      </c>
      <c r="AX140">
        <v>432.31543162893001</v>
      </c>
      <c r="AY140">
        <v>491.12572910560999</v>
      </c>
      <c r="AZ140">
        <v>584.29713901093396</v>
      </c>
      <c r="BA140">
        <v>689.48134036639897</v>
      </c>
      <c r="BB140">
        <v>691.49559221187405</v>
      </c>
      <c r="BC140">
        <v>738.04687016559399</v>
      </c>
      <c r="BD140">
        <v>784.35566702766403</v>
      </c>
      <c r="BE140">
        <v>803.90367104656798</v>
      </c>
      <c r="BF140">
        <v>859.27103924263497</v>
      </c>
      <c r="BG140">
        <v>896.71392378846895</v>
      </c>
      <c r="BH140">
        <v>884.78831009855696</v>
      </c>
      <c r="BI140">
        <v>790.16170848245395</v>
      </c>
      <c r="BJ140">
        <v>792.82629408664695</v>
      </c>
      <c r="BK140">
        <v>795.95711642611604</v>
      </c>
      <c r="BL140">
        <v>810.09485344651796</v>
      </c>
    </row>
    <row r="141" spans="1:64" x14ac:dyDescent="0.35">
      <c r="A141" t="s">
        <v>279</v>
      </c>
      <c r="B141" t="s">
        <v>280</v>
      </c>
      <c r="C141" t="s">
        <v>9</v>
      </c>
      <c r="D141" t="s">
        <v>10</v>
      </c>
      <c r="O141">
        <v>4236.7314335299097</v>
      </c>
      <c r="P141">
        <v>4827.3484983405797</v>
      </c>
      <c r="Q141">
        <v>5640.4643135963797</v>
      </c>
      <c r="R141">
        <v>7354.1023679927002</v>
      </c>
      <c r="S141">
        <v>8440.3132951254793</v>
      </c>
      <c r="T141">
        <v>10512.3081823176</v>
      </c>
      <c r="U141">
        <v>11386.6482395488</v>
      </c>
      <c r="V141">
        <v>12413.951090632399</v>
      </c>
      <c r="W141">
        <v>17494.221290641901</v>
      </c>
      <c r="X141">
        <v>19764.353273678698</v>
      </c>
      <c r="Y141">
        <v>20661.6142670642</v>
      </c>
      <c r="Z141">
        <v>19500.6742343564</v>
      </c>
      <c r="AA141">
        <v>19674.793920640099</v>
      </c>
      <c r="AB141">
        <v>19561.5405523388</v>
      </c>
      <c r="AC141">
        <v>18590.670047605901</v>
      </c>
      <c r="AD141">
        <v>19388.7054955979</v>
      </c>
      <c r="AE141">
        <v>28279.8783556161</v>
      </c>
      <c r="AF141">
        <v>37821.724598178102</v>
      </c>
      <c r="AG141">
        <v>41301.065484644401</v>
      </c>
      <c r="AH141">
        <v>39368.727087998297</v>
      </c>
      <c r="AI141">
        <v>49375.325282654398</v>
      </c>
      <c r="AJ141">
        <v>50898.591251935999</v>
      </c>
      <c r="AK141">
        <v>55195.679262985002</v>
      </c>
      <c r="AL141">
        <v>55816.663678855301</v>
      </c>
      <c r="AM141">
        <v>64028.075582774902</v>
      </c>
      <c r="AN141">
        <v>78641.884564405307</v>
      </c>
      <c r="AO141">
        <v>79878.5648981493</v>
      </c>
      <c r="AP141">
        <v>72208.934674339107</v>
      </c>
      <c r="AQ141">
        <v>76745.422329070701</v>
      </c>
      <c r="AR141">
        <v>81297.143491121999</v>
      </c>
      <c r="AS141">
        <v>74853.938729354006</v>
      </c>
      <c r="AT141">
        <v>74267.486492684795</v>
      </c>
      <c r="AU141">
        <v>79359.804673486302</v>
      </c>
      <c r="AV141">
        <v>89851.9771623056</v>
      </c>
      <c r="AW141">
        <v>100265.955125015</v>
      </c>
      <c r="AX141">
        <v>105414.442020548</v>
      </c>
      <c r="AY141">
        <v>114390.59973151999</v>
      </c>
      <c r="AZ141">
        <v>130655.63695973701</v>
      </c>
      <c r="BA141">
        <v>143255.98161919299</v>
      </c>
      <c r="BB141">
        <v>126082.49263096901</v>
      </c>
      <c r="BC141">
        <v>141200.38001027799</v>
      </c>
      <c r="BD141">
        <v>158156.59982579199</v>
      </c>
      <c r="BE141">
        <v>149010.22489866501</v>
      </c>
      <c r="BF141">
        <v>173058.317372602</v>
      </c>
      <c r="BG141">
        <v>178845.63101789699</v>
      </c>
      <c r="BH141">
        <v>167290.93998390701</v>
      </c>
      <c r="BI141">
        <v>165629.19048292501</v>
      </c>
      <c r="BJ141">
        <v>173356.051288416</v>
      </c>
      <c r="BK141">
        <v>181402.83002980999</v>
      </c>
    </row>
    <row r="142" spans="1:64" x14ac:dyDescent="0.35">
      <c r="A142" t="s">
        <v>281</v>
      </c>
      <c r="B142" t="s">
        <v>282</v>
      </c>
      <c r="C142" t="s">
        <v>9</v>
      </c>
      <c r="D142" t="s">
        <v>10</v>
      </c>
      <c r="E142">
        <v>142.779621883716</v>
      </c>
      <c r="F142">
        <v>142.83817062385</v>
      </c>
      <c r="G142">
        <v>138.53666736257401</v>
      </c>
      <c r="H142">
        <v>117.072043511685</v>
      </c>
      <c r="I142">
        <v>120.714370232159</v>
      </c>
      <c r="J142">
        <v>152.85274423769701</v>
      </c>
      <c r="K142">
        <v>153.89872373377801</v>
      </c>
      <c r="L142">
        <v>159.50599139415999</v>
      </c>
      <c r="M142">
        <v>150.896707697957</v>
      </c>
      <c r="N142">
        <v>160.913082166436</v>
      </c>
      <c r="O142">
        <v>183.927471518332</v>
      </c>
      <c r="P142">
        <v>185.85988933616699</v>
      </c>
      <c r="Q142">
        <v>196.42293298809301</v>
      </c>
      <c r="R142">
        <v>216.99495835960599</v>
      </c>
      <c r="S142">
        <v>264.74623571846701</v>
      </c>
      <c r="T142">
        <v>275.62761932926202</v>
      </c>
      <c r="U142">
        <v>256.28671535509699</v>
      </c>
      <c r="V142">
        <v>287.56163664635602</v>
      </c>
      <c r="W142">
        <v>188.05849419536599</v>
      </c>
      <c r="X142">
        <v>227.50982680354201</v>
      </c>
      <c r="Y142">
        <v>267.66868399694499</v>
      </c>
      <c r="Z142">
        <v>289.13068938195897</v>
      </c>
      <c r="AA142">
        <v>307.638303057229</v>
      </c>
      <c r="AB142">
        <v>328.650429327013</v>
      </c>
      <c r="AC142">
        <v>378.93718963857202</v>
      </c>
      <c r="AD142">
        <v>369.58194170833298</v>
      </c>
      <c r="AE142">
        <v>390.35075893350898</v>
      </c>
      <c r="AF142">
        <v>401.477192409905</v>
      </c>
      <c r="AG142">
        <v>413.45499693502398</v>
      </c>
      <c r="AH142">
        <v>408.45084299589399</v>
      </c>
      <c r="AI142">
        <v>463.61863180593099</v>
      </c>
      <c r="AJ142">
        <v>513.25853527850802</v>
      </c>
      <c r="AK142">
        <v>547.05471943736995</v>
      </c>
      <c r="AL142">
        <v>576.78001259825999</v>
      </c>
      <c r="AM142">
        <v>647.57904905581597</v>
      </c>
      <c r="AN142">
        <v>714.23342726071405</v>
      </c>
      <c r="AO142">
        <v>756.65707290313003</v>
      </c>
      <c r="AP142">
        <v>817.06434898727696</v>
      </c>
      <c r="AQ142">
        <v>850.81142055200598</v>
      </c>
      <c r="AR142">
        <v>838.88386736062398</v>
      </c>
      <c r="AS142">
        <v>869.69651660915702</v>
      </c>
      <c r="AT142">
        <v>832.803440237058</v>
      </c>
      <c r="AU142">
        <v>867.491213740342</v>
      </c>
      <c r="AV142">
        <v>982.19564585810394</v>
      </c>
      <c r="AW142">
        <v>1065.7844368019701</v>
      </c>
      <c r="AX142">
        <v>1248.6981851703399</v>
      </c>
      <c r="AY142">
        <v>1435.8171774712</v>
      </c>
      <c r="AZ142">
        <v>1630.38890604323</v>
      </c>
      <c r="BA142">
        <v>2037.32210302668</v>
      </c>
      <c r="BB142">
        <v>2090.4018261396</v>
      </c>
      <c r="BC142">
        <v>2799.6488761997198</v>
      </c>
      <c r="BD142">
        <v>3200.8338291401601</v>
      </c>
      <c r="BE142">
        <v>3350.52187589289</v>
      </c>
      <c r="BF142">
        <v>3610.2893630489798</v>
      </c>
      <c r="BG142">
        <v>3819.25352972265</v>
      </c>
      <c r="BH142">
        <v>3843.7806718444199</v>
      </c>
      <c r="BI142">
        <v>3886.2915016523898</v>
      </c>
      <c r="BJ142">
        <v>4077.0437212074698</v>
      </c>
      <c r="BK142">
        <v>4080.5671246955199</v>
      </c>
      <c r="BL142">
        <v>3853.08369288942</v>
      </c>
    </row>
    <row r="143" spans="1:64" x14ac:dyDescent="0.35">
      <c r="A143" t="s">
        <v>283</v>
      </c>
      <c r="B143" t="s">
        <v>284</v>
      </c>
      <c r="C143" t="s">
        <v>9</v>
      </c>
      <c r="D143" t="s">
        <v>10</v>
      </c>
      <c r="E143">
        <v>101.104679685967</v>
      </c>
      <c r="F143">
        <v>105.29534110095101</v>
      </c>
      <c r="G143">
        <v>105.480466153281</v>
      </c>
      <c r="H143">
        <v>115.166176479462</v>
      </c>
      <c r="I143">
        <v>127.040649151163</v>
      </c>
      <c r="J143">
        <v>133.72774294826201</v>
      </c>
      <c r="K143">
        <v>118.776399296188</v>
      </c>
      <c r="L143">
        <v>123.713109425894</v>
      </c>
      <c r="M143">
        <v>128.545204171362</v>
      </c>
      <c r="N143">
        <v>139.11451575635101</v>
      </c>
      <c r="O143">
        <v>150.726186964569</v>
      </c>
      <c r="P143">
        <v>153.197084096194</v>
      </c>
      <c r="Q143">
        <v>159.82433570728901</v>
      </c>
      <c r="R143">
        <v>183.36899607686101</v>
      </c>
      <c r="S143">
        <v>225.26325390925899</v>
      </c>
      <c r="T143">
        <v>241.97467309583499</v>
      </c>
      <c r="U143">
        <v>250.221507343171</v>
      </c>
      <c r="V143">
        <v>276.26323522327402</v>
      </c>
      <c r="W143">
        <v>306.38990102433002</v>
      </c>
      <c r="X143">
        <v>350.27270991070799</v>
      </c>
      <c r="Y143">
        <v>419.79175011433102</v>
      </c>
      <c r="Z143">
        <v>506.02730095175002</v>
      </c>
      <c r="AA143">
        <v>488.36577354519801</v>
      </c>
      <c r="AB143">
        <v>452.31737951944802</v>
      </c>
      <c r="AC143">
        <v>426.147482833688</v>
      </c>
      <c r="AD143">
        <v>440.90253035822201</v>
      </c>
      <c r="AE143">
        <v>452.33992337471199</v>
      </c>
      <c r="AF143">
        <v>483.48396626272802</v>
      </c>
      <c r="AG143">
        <v>485.77534950767102</v>
      </c>
      <c r="AH143">
        <v>469.72255487014098</v>
      </c>
      <c r="AI143">
        <v>493.63971884126403</v>
      </c>
      <c r="AJ143">
        <v>446.62802361220798</v>
      </c>
      <c r="AK143">
        <v>454.54703465526501</v>
      </c>
      <c r="AL143">
        <v>431.43103396748302</v>
      </c>
      <c r="AM143">
        <v>450.74774571853999</v>
      </c>
      <c r="AN143">
        <v>490.79217925935302</v>
      </c>
      <c r="AO143">
        <v>527.91831967997405</v>
      </c>
      <c r="AP143">
        <v>542.522174232672</v>
      </c>
      <c r="AQ143">
        <v>533.73901607320204</v>
      </c>
      <c r="AR143">
        <v>551.14297842562996</v>
      </c>
      <c r="AS143">
        <v>565.86108931133299</v>
      </c>
      <c r="AT143">
        <v>564.64214883000204</v>
      </c>
      <c r="AU143">
        <v>586.02413527534804</v>
      </c>
      <c r="AV143">
        <v>656.86375194006496</v>
      </c>
      <c r="AW143">
        <v>749.80523477007205</v>
      </c>
      <c r="AX143">
        <v>860.30115253334395</v>
      </c>
      <c r="AY143">
        <v>994.95489952641799</v>
      </c>
      <c r="AZ143">
        <v>1199.3220626544901</v>
      </c>
      <c r="BA143">
        <v>1321.73466803888</v>
      </c>
      <c r="BB143">
        <v>1312.44889147148</v>
      </c>
      <c r="BC143">
        <v>1542.7315712126101</v>
      </c>
      <c r="BD143">
        <v>1708.69758880976</v>
      </c>
      <c r="BE143">
        <v>1775.9668692364201</v>
      </c>
      <c r="BF143">
        <v>1842.8094478527801</v>
      </c>
      <c r="BG143">
        <v>1929.0819200214501</v>
      </c>
      <c r="BH143">
        <v>1884.5817571099601</v>
      </c>
      <c r="BI143">
        <v>1921.0741621771699</v>
      </c>
      <c r="BJ143">
        <v>2037.37364885081</v>
      </c>
      <c r="BK143">
        <v>2091.3890021073098</v>
      </c>
      <c r="BL143">
        <v>2174.4355710864502</v>
      </c>
    </row>
    <row r="144" spans="1:64" x14ac:dyDescent="0.35">
      <c r="A144" t="s">
        <v>285</v>
      </c>
      <c r="B144" t="s">
        <v>286</v>
      </c>
      <c r="C144" t="s">
        <v>9</v>
      </c>
      <c r="D144" t="s">
        <v>10</v>
      </c>
      <c r="E144">
        <v>144.34943285469001</v>
      </c>
      <c r="F144">
        <v>137.327824574424</v>
      </c>
      <c r="G144">
        <v>141.02176914051299</v>
      </c>
      <c r="H144">
        <v>148.42362351592001</v>
      </c>
      <c r="I144">
        <v>161.376984189376</v>
      </c>
      <c r="J144">
        <v>173.71038958197099</v>
      </c>
      <c r="K144">
        <v>175.524135887672</v>
      </c>
      <c r="L144">
        <v>176.12395599266301</v>
      </c>
      <c r="M144">
        <v>181.814515635135</v>
      </c>
      <c r="N144">
        <v>198.36077613224401</v>
      </c>
      <c r="O144">
        <v>212.42332381010701</v>
      </c>
      <c r="P144">
        <v>223.68891863617199</v>
      </c>
      <c r="Q144">
        <v>244.37255639951701</v>
      </c>
      <c r="R144">
        <v>302.04616963819097</v>
      </c>
      <c r="S144">
        <v>377.58815292009803</v>
      </c>
      <c r="T144">
        <v>408.67547199503099</v>
      </c>
      <c r="U144">
        <v>433.097876313857</v>
      </c>
      <c r="V144">
        <v>477.441302991996</v>
      </c>
      <c r="W144">
        <v>508.00428307040602</v>
      </c>
      <c r="X144">
        <v>592.26990327573299</v>
      </c>
      <c r="Y144">
        <v>681.92267558819594</v>
      </c>
      <c r="Z144">
        <v>753.75236073507097</v>
      </c>
      <c r="AA144">
        <v>730.30139024710002</v>
      </c>
      <c r="AB144">
        <v>692.40823720320702</v>
      </c>
      <c r="AC144">
        <v>685.71867039646202</v>
      </c>
      <c r="AD144">
        <v>708.00241094221599</v>
      </c>
      <c r="AE144">
        <v>717.73707481192196</v>
      </c>
      <c r="AF144">
        <v>720.29482110456502</v>
      </c>
      <c r="AG144">
        <v>759.08774192454405</v>
      </c>
      <c r="AH144">
        <v>767.87603040497697</v>
      </c>
      <c r="AI144">
        <v>859.19414890262794</v>
      </c>
      <c r="AJ144">
        <v>901.20318104438002</v>
      </c>
      <c r="AK144">
        <v>875.90134901572696</v>
      </c>
      <c r="AL144">
        <v>914.864318862853</v>
      </c>
      <c r="AM144">
        <v>973.45069625744804</v>
      </c>
      <c r="AN144">
        <v>1071.1305076147401</v>
      </c>
      <c r="AO144">
        <v>1151.36302281852</v>
      </c>
      <c r="AP144">
        <v>1200.1365676447399</v>
      </c>
      <c r="AQ144">
        <v>1146.2603485310799</v>
      </c>
      <c r="AR144">
        <v>1103.2552343872601</v>
      </c>
      <c r="AS144">
        <v>1189.5226650731099</v>
      </c>
      <c r="AT144">
        <v>1185.5088739517901</v>
      </c>
      <c r="AU144">
        <v>1191.98239763123</v>
      </c>
      <c r="AV144">
        <v>1323.33891148004</v>
      </c>
      <c r="AW144">
        <v>1549.2266458183001</v>
      </c>
      <c r="AX144">
        <v>1821.38157105562</v>
      </c>
      <c r="AY144">
        <v>2135.9375596713098</v>
      </c>
      <c r="AZ144">
        <v>2607.18562861483</v>
      </c>
      <c r="BA144">
        <v>3088.39035273736</v>
      </c>
      <c r="BB144">
        <v>2982.4273502769702</v>
      </c>
      <c r="BC144">
        <v>3577.5126061432102</v>
      </c>
      <c r="BD144">
        <v>4169.2881750605202</v>
      </c>
      <c r="BE144">
        <v>4396.1336057259696</v>
      </c>
      <c r="BF144">
        <v>4596.1878993444398</v>
      </c>
      <c r="BG144">
        <v>4708.9064976993204</v>
      </c>
      <c r="BH144">
        <v>4417.7892088561202</v>
      </c>
      <c r="BI144">
        <v>4383.4549214346198</v>
      </c>
      <c r="BJ144">
        <v>4753.2756993133598</v>
      </c>
      <c r="BK144">
        <v>5001.6879734778204</v>
      </c>
      <c r="BL144">
        <v>5070.6975968735696</v>
      </c>
    </row>
    <row r="145" spans="1:64" x14ac:dyDescent="0.35">
      <c r="A145" t="s">
        <v>287</v>
      </c>
      <c r="B145" t="s">
        <v>288</v>
      </c>
      <c r="C145" t="s">
        <v>9</v>
      </c>
      <c r="D145" t="s">
        <v>10</v>
      </c>
      <c r="E145">
        <v>41.300068572660798</v>
      </c>
      <c r="F145">
        <v>41.856846737890798</v>
      </c>
      <c r="G145">
        <v>48.161809908626097</v>
      </c>
      <c r="H145">
        <v>53.088073587608498</v>
      </c>
      <c r="I145">
        <v>57.469669836866103</v>
      </c>
      <c r="J145">
        <v>59.501838242352903</v>
      </c>
      <c r="K145">
        <v>60.203044426572603</v>
      </c>
      <c r="L145">
        <v>61.5842019714824</v>
      </c>
      <c r="M145">
        <v>62.463869129424502</v>
      </c>
      <c r="N145">
        <v>65.579173331172797</v>
      </c>
      <c r="O145">
        <v>66.806189393110301</v>
      </c>
      <c r="P145">
        <v>72.659211171690103</v>
      </c>
      <c r="Q145">
        <v>75.124136611930794</v>
      </c>
      <c r="R145">
        <v>109.877571404965</v>
      </c>
      <c r="S145">
        <v>133.41724822675701</v>
      </c>
      <c r="T145">
        <v>128.84350845002101</v>
      </c>
      <c r="U145">
        <v>123.713025440061</v>
      </c>
      <c r="V145">
        <v>157.34766234712799</v>
      </c>
      <c r="W145">
        <v>210.68520096118601</v>
      </c>
      <c r="X145">
        <v>222.72961379594801</v>
      </c>
      <c r="Y145">
        <v>321.999452698651</v>
      </c>
      <c r="Z145">
        <v>315.131622383261</v>
      </c>
      <c r="AA145">
        <v>246.40027824533601</v>
      </c>
      <c r="AB145">
        <v>266.18837721801202</v>
      </c>
      <c r="AC145">
        <v>223.64267236770601</v>
      </c>
      <c r="AD145">
        <v>176.01825305292701</v>
      </c>
      <c r="AE145">
        <v>204.17783301869099</v>
      </c>
      <c r="AF145">
        <v>252.30291059241</v>
      </c>
      <c r="AG145">
        <v>288.406090314697</v>
      </c>
      <c r="AH145">
        <v>297.26142251593501</v>
      </c>
      <c r="AI145">
        <v>350.06083916751999</v>
      </c>
      <c r="AJ145">
        <v>404.19708986227602</v>
      </c>
      <c r="AK145">
        <v>466.27444044805901</v>
      </c>
      <c r="AL145">
        <v>458.55355852745203</v>
      </c>
      <c r="AM145">
        <v>471.84179143592502</v>
      </c>
      <c r="AN145">
        <v>527.69983793856295</v>
      </c>
      <c r="AO145">
        <v>489.13181929819302</v>
      </c>
      <c r="AP145">
        <v>507.100465561661</v>
      </c>
      <c r="AQ145">
        <v>464.80639251872401</v>
      </c>
      <c r="AR145">
        <v>451.92715792993198</v>
      </c>
      <c r="AS145">
        <v>436.488351988266</v>
      </c>
      <c r="AT145">
        <v>405.60531366416598</v>
      </c>
      <c r="AU145">
        <v>382.19017349571101</v>
      </c>
      <c r="AV145">
        <v>573.65376761156699</v>
      </c>
      <c r="AW145">
        <v>753.38078682336698</v>
      </c>
      <c r="AX145">
        <v>842.81305318800401</v>
      </c>
      <c r="AY145">
        <v>904.60340221659305</v>
      </c>
      <c r="AZ145">
        <v>863.77963151143297</v>
      </c>
      <c r="BA145">
        <v>884.96267475135903</v>
      </c>
      <c r="BB145">
        <v>890.99638326858997</v>
      </c>
      <c r="BC145">
        <v>1137.27570035638</v>
      </c>
      <c r="BD145">
        <v>1308.6900692941999</v>
      </c>
      <c r="BE145">
        <v>1253.6962040379301</v>
      </c>
      <c r="BF145">
        <v>1193.71325496081</v>
      </c>
      <c r="BG145">
        <v>1223.3330336398799</v>
      </c>
      <c r="BH145">
        <v>1152.13982883937</v>
      </c>
      <c r="BI145">
        <v>1043.56979064916</v>
      </c>
      <c r="BJ145">
        <v>1150.07917350089</v>
      </c>
      <c r="BK145">
        <v>1221.8837632275599</v>
      </c>
      <c r="BL145">
        <v>1118.1312838019401</v>
      </c>
    </row>
    <row r="146" spans="1:64" x14ac:dyDescent="0.35">
      <c r="A146" t="s">
        <v>289</v>
      </c>
      <c r="B146" t="s">
        <v>290</v>
      </c>
      <c r="C146" t="s">
        <v>9</v>
      </c>
      <c r="D146" t="s">
        <v>10</v>
      </c>
      <c r="E146">
        <v>166.970633012435</v>
      </c>
      <c r="F146">
        <v>153.84916824820201</v>
      </c>
      <c r="G146">
        <v>159.28697780073099</v>
      </c>
      <c r="H146">
        <v>168.706749961687</v>
      </c>
      <c r="I146">
        <v>182.03008035913501</v>
      </c>
      <c r="J146">
        <v>198.55784824794799</v>
      </c>
      <c r="K146">
        <v>215.22820636248801</v>
      </c>
      <c r="L146">
        <v>212.517975105331</v>
      </c>
      <c r="M146">
        <v>212.025435942396</v>
      </c>
      <c r="N146">
        <v>231.43112097362999</v>
      </c>
      <c r="O146">
        <v>256.81082003031202</v>
      </c>
      <c r="P146">
        <v>279.34488474903401</v>
      </c>
      <c r="Q146">
        <v>313.70624765517903</v>
      </c>
      <c r="R146">
        <v>390.48656483144401</v>
      </c>
      <c r="S146">
        <v>451.17272049170998</v>
      </c>
      <c r="T146">
        <v>487.32729681523801</v>
      </c>
      <c r="U146">
        <v>523.31157054045502</v>
      </c>
      <c r="V146">
        <v>598.62145824888898</v>
      </c>
      <c r="W146">
        <v>614.76402211661105</v>
      </c>
      <c r="X146">
        <v>724.09544800403501</v>
      </c>
      <c r="Y146">
        <v>809.47602823377895</v>
      </c>
      <c r="Z146">
        <v>846.09365917190405</v>
      </c>
      <c r="AA146">
        <v>852.63693638814698</v>
      </c>
      <c r="AB146">
        <v>776.18176464275905</v>
      </c>
      <c r="AC146">
        <v>805.73890529531297</v>
      </c>
      <c r="AD146">
        <v>849.025918401387</v>
      </c>
      <c r="AE146">
        <v>889.52065364799398</v>
      </c>
      <c r="AF146">
        <v>923.08634522244404</v>
      </c>
      <c r="AG146">
        <v>1001.33375680937</v>
      </c>
      <c r="AH146">
        <v>1045.56448432203</v>
      </c>
      <c r="AI146">
        <v>1100.58622794337</v>
      </c>
      <c r="AJ146">
        <v>1196.2566574729401</v>
      </c>
      <c r="AK146">
        <v>1104.6078058687599</v>
      </c>
      <c r="AL146">
        <v>1133.26390527583</v>
      </c>
      <c r="AM146">
        <v>1276.9621023247801</v>
      </c>
      <c r="AN146">
        <v>1542.9739136816399</v>
      </c>
      <c r="AO146">
        <v>1684.82167786575</v>
      </c>
      <c r="AP146">
        <v>1747.1997532344001</v>
      </c>
      <c r="AQ146">
        <v>1666.5858934879</v>
      </c>
      <c r="AR146">
        <v>1526.82629291013</v>
      </c>
      <c r="AS146">
        <v>1663.9829594155301</v>
      </c>
      <c r="AT146">
        <v>1707.6039737437</v>
      </c>
      <c r="AU146">
        <v>1796.92469562209</v>
      </c>
      <c r="AV146">
        <v>2034.65078397459</v>
      </c>
      <c r="AW146">
        <v>2430.6614911341399</v>
      </c>
      <c r="AX146">
        <v>2915.2367256746202</v>
      </c>
      <c r="AY146">
        <v>3496.40621584565</v>
      </c>
      <c r="AZ146">
        <v>4378.0581740226398</v>
      </c>
      <c r="BA146">
        <v>5408.8823733876598</v>
      </c>
      <c r="BB146">
        <v>5194.6803465917101</v>
      </c>
      <c r="BC146">
        <v>6193.22803575937</v>
      </c>
      <c r="BD146">
        <v>7502.29884178456</v>
      </c>
      <c r="BE146">
        <v>7978.1217382915602</v>
      </c>
      <c r="BF146">
        <v>8547.2071489162408</v>
      </c>
      <c r="BG146">
        <v>8818.0979976770104</v>
      </c>
      <c r="BH146">
        <v>8218.9899037388896</v>
      </c>
      <c r="BI146">
        <v>8188.0478326689699</v>
      </c>
      <c r="BJ146">
        <v>9029.7116903086098</v>
      </c>
      <c r="BK146">
        <v>9838.4340425555092</v>
      </c>
      <c r="BL146">
        <v>9971.8571117233605</v>
      </c>
    </row>
    <row r="147" spans="1:64" x14ac:dyDescent="0.35">
      <c r="A147" t="s">
        <v>291</v>
      </c>
      <c r="B147" t="s">
        <v>292</v>
      </c>
      <c r="C147" t="s">
        <v>9</v>
      </c>
      <c r="D147" t="s">
        <v>10</v>
      </c>
      <c r="AN147">
        <v>2167.79258211454</v>
      </c>
      <c r="AO147">
        <v>2327.4348569549902</v>
      </c>
      <c r="AP147">
        <v>2830.2780708913101</v>
      </c>
      <c r="AQ147">
        <v>3166.6665326450898</v>
      </c>
      <c r="AR147">
        <v>3113.1790601985899</v>
      </c>
      <c r="AS147">
        <v>3293.22997867086</v>
      </c>
      <c r="AT147">
        <v>3525.7936318546099</v>
      </c>
      <c r="AU147">
        <v>4141.5927018010198</v>
      </c>
      <c r="AV147">
        <v>5499.4289891138696</v>
      </c>
      <c r="AW147">
        <v>6700.3271918938199</v>
      </c>
      <c r="AX147">
        <v>7854.7652786785502</v>
      </c>
      <c r="AY147">
        <v>9230.7079810252108</v>
      </c>
      <c r="AZ147">
        <v>12285.4470537014</v>
      </c>
      <c r="BA147">
        <v>14944.996652174999</v>
      </c>
      <c r="BB147">
        <v>11820.776159135899</v>
      </c>
      <c r="BC147">
        <v>11990.6630177633</v>
      </c>
      <c r="BD147">
        <v>14392.534256332499</v>
      </c>
      <c r="BE147">
        <v>14373.060522928001</v>
      </c>
      <c r="BF147">
        <v>15726.626829911</v>
      </c>
      <c r="BG147">
        <v>16564.956549407601</v>
      </c>
      <c r="BH147">
        <v>14258.2293345128</v>
      </c>
      <c r="BI147">
        <v>14998.125059513701</v>
      </c>
      <c r="BJ147">
        <v>16885.407394837301</v>
      </c>
      <c r="BK147">
        <v>19176.1765182085</v>
      </c>
      <c r="BL147">
        <v>19601.890834388501</v>
      </c>
    </row>
    <row r="148" spans="1:64" x14ac:dyDescent="0.35">
      <c r="A148" t="s">
        <v>293</v>
      </c>
      <c r="B148" t="s">
        <v>294</v>
      </c>
      <c r="C148" t="s">
        <v>9</v>
      </c>
      <c r="D148" t="s">
        <v>10</v>
      </c>
      <c r="E148">
        <v>2242.0158166161</v>
      </c>
      <c r="F148">
        <v>2222.3663663627699</v>
      </c>
      <c r="G148">
        <v>2311.7988489361901</v>
      </c>
      <c r="H148">
        <v>2441.0385553000801</v>
      </c>
      <c r="I148">
        <v>2755.6331165327902</v>
      </c>
      <c r="J148">
        <v>2780.0927188658402</v>
      </c>
      <c r="K148">
        <v>2900.4332184397799</v>
      </c>
      <c r="L148">
        <v>2909.66062936858</v>
      </c>
      <c r="M148">
        <v>3175.36736882691</v>
      </c>
      <c r="N148">
        <v>3658.9006829688801</v>
      </c>
      <c r="O148">
        <v>4449.5411003838499</v>
      </c>
      <c r="P148">
        <v>4591.7487084087898</v>
      </c>
      <c r="Q148">
        <v>5680.1309530401304</v>
      </c>
      <c r="R148">
        <v>7709.7285008874196</v>
      </c>
      <c r="S148">
        <v>9282.8069421357595</v>
      </c>
      <c r="T148">
        <v>9008.0291127356195</v>
      </c>
      <c r="U148">
        <v>9825.2397147581196</v>
      </c>
      <c r="V148">
        <v>10855.981857196301</v>
      </c>
      <c r="W148">
        <v>13493.851521020701</v>
      </c>
      <c r="X148">
        <v>15740.2893930132</v>
      </c>
      <c r="Y148">
        <v>17113.842630516599</v>
      </c>
      <c r="Z148">
        <v>14324.8928635462</v>
      </c>
      <c r="AA148">
        <v>13034.8121431776</v>
      </c>
      <c r="AB148">
        <v>12810.218833589801</v>
      </c>
      <c r="AC148">
        <v>12554.417756388801</v>
      </c>
      <c r="AD148">
        <v>12921.958421081699</v>
      </c>
      <c r="AE148">
        <v>18789.657321071099</v>
      </c>
      <c r="AF148">
        <v>23234.5651218036</v>
      </c>
      <c r="AG148">
        <v>26108.344551151498</v>
      </c>
      <c r="AH148">
        <v>27556.364131543101</v>
      </c>
      <c r="AI148">
        <v>34645.143244340099</v>
      </c>
      <c r="AJ148">
        <v>37007.437525851201</v>
      </c>
      <c r="AK148">
        <v>40965.7430382741</v>
      </c>
      <c r="AL148">
        <v>41479.088377847896</v>
      </c>
      <c r="AM148">
        <v>45481.891005037498</v>
      </c>
      <c r="AN148">
        <v>52831.252366067398</v>
      </c>
      <c r="AO148">
        <v>52571.934991820803</v>
      </c>
      <c r="AP148">
        <v>47042.347107788199</v>
      </c>
      <c r="AQ148">
        <v>47584.464391610898</v>
      </c>
      <c r="AR148">
        <v>51654.402795181901</v>
      </c>
      <c r="AS148">
        <v>48735.995492187001</v>
      </c>
      <c r="AT148">
        <v>48179.4208526047</v>
      </c>
      <c r="AU148">
        <v>52930.641152264099</v>
      </c>
      <c r="AV148">
        <v>65445.885030740697</v>
      </c>
      <c r="AW148">
        <v>75716.351078988402</v>
      </c>
      <c r="AX148">
        <v>80289.696409954006</v>
      </c>
      <c r="AY148">
        <v>89739.711696130107</v>
      </c>
      <c r="AZ148">
        <v>106018.492790674</v>
      </c>
      <c r="BA148">
        <v>114293.84332087</v>
      </c>
      <c r="BB148">
        <v>103198.669312625</v>
      </c>
      <c r="BC148">
        <v>104965.30607826701</v>
      </c>
      <c r="BD148">
        <v>115761.507705096</v>
      </c>
      <c r="BE148">
        <v>106749.013622989</v>
      </c>
      <c r="BF148">
        <v>113625.13289956001</v>
      </c>
      <c r="BG148">
        <v>118823.648368575</v>
      </c>
      <c r="BH148">
        <v>101376.49657433901</v>
      </c>
      <c r="BI148">
        <v>104278.390971905</v>
      </c>
      <c r="BJ148">
        <v>107627.151006695</v>
      </c>
      <c r="BK148">
        <v>116654.26106674</v>
      </c>
      <c r="BL148">
        <v>114704.594170863</v>
      </c>
    </row>
    <row r="149" spans="1:64" x14ac:dyDescent="0.35">
      <c r="A149" t="s">
        <v>295</v>
      </c>
      <c r="B149" t="s">
        <v>296</v>
      </c>
      <c r="C149" t="s">
        <v>9</v>
      </c>
      <c r="D149" t="s">
        <v>10</v>
      </c>
      <c r="AN149">
        <v>2328.2275380885499</v>
      </c>
      <c r="AO149">
        <v>2429.2124781778298</v>
      </c>
      <c r="AP149">
        <v>2680.6446431474301</v>
      </c>
      <c r="AQ149">
        <v>2970.5863505849002</v>
      </c>
      <c r="AR149">
        <v>3148.0715434612098</v>
      </c>
      <c r="AS149">
        <v>3357.5864357385499</v>
      </c>
      <c r="AT149">
        <v>3573.3027289880602</v>
      </c>
      <c r="AU149">
        <v>4131.8000019136398</v>
      </c>
      <c r="AV149">
        <v>5135.3529249598996</v>
      </c>
      <c r="AW149">
        <v>6363.7233869209003</v>
      </c>
      <c r="AX149">
        <v>7575.1833932391901</v>
      </c>
      <c r="AY149">
        <v>9699.7216623406603</v>
      </c>
      <c r="AZ149">
        <v>14091.0476501135</v>
      </c>
      <c r="BA149">
        <v>16422.111978842499</v>
      </c>
      <c r="BB149">
        <v>12288.2138312435</v>
      </c>
      <c r="BC149">
        <v>11383.522413472099</v>
      </c>
      <c r="BD149">
        <v>13895.162565073901</v>
      </c>
      <c r="BE149">
        <v>13926.347307652301</v>
      </c>
      <c r="BF149">
        <v>15120.781888579701</v>
      </c>
      <c r="BG149">
        <v>15713.536972819</v>
      </c>
      <c r="BH149">
        <v>13774.6052739114</v>
      </c>
      <c r="BI149">
        <v>14315.7928949778</v>
      </c>
      <c r="BJ149">
        <v>15682.2214493267</v>
      </c>
      <c r="BK149">
        <v>17858.279978448601</v>
      </c>
      <c r="BL149">
        <v>17828.894657185599</v>
      </c>
    </row>
    <row r="150" spans="1:64" x14ac:dyDescent="0.35">
      <c r="A150" t="s">
        <v>297</v>
      </c>
      <c r="B150" t="s">
        <v>298</v>
      </c>
      <c r="C150" t="s">
        <v>9</v>
      </c>
      <c r="D150" t="s">
        <v>10</v>
      </c>
      <c r="AA150">
        <v>4500.9799807586796</v>
      </c>
      <c r="AB150">
        <v>4298.0196393878796</v>
      </c>
      <c r="AC150">
        <v>4752.4682208697304</v>
      </c>
      <c r="AD150">
        <v>4757.7179927500401</v>
      </c>
      <c r="AE150">
        <v>5133.7697405645604</v>
      </c>
      <c r="AF150">
        <v>6299.0686367017297</v>
      </c>
      <c r="AG150">
        <v>7074.2663481048903</v>
      </c>
      <c r="AH150">
        <v>8063.0762634332696</v>
      </c>
      <c r="AI150">
        <v>9368.3686382441902</v>
      </c>
      <c r="AJ150">
        <v>10562.3381041305</v>
      </c>
      <c r="AK150">
        <v>13466.382753791901</v>
      </c>
      <c r="AL150">
        <v>15195.971383800999</v>
      </c>
      <c r="AM150">
        <v>16585.170519963202</v>
      </c>
      <c r="AN150">
        <v>18147.3362428736</v>
      </c>
      <c r="AO150">
        <v>18106.325717829401</v>
      </c>
      <c r="AP150">
        <v>17967.432029760101</v>
      </c>
      <c r="AQ150">
        <v>16460.214623633299</v>
      </c>
      <c r="AR150">
        <v>15513.469007703799</v>
      </c>
      <c r="AS150">
        <v>15710.086927070601</v>
      </c>
      <c r="AT150">
        <v>15552.9503784141</v>
      </c>
      <c r="AU150">
        <v>16315.363630714901</v>
      </c>
      <c r="AV150">
        <v>17808.901507329701</v>
      </c>
      <c r="AW150">
        <v>22446.336365430001</v>
      </c>
      <c r="AX150">
        <v>25043.0189453563</v>
      </c>
      <c r="AY150">
        <v>29950.7731064328</v>
      </c>
      <c r="AZ150">
        <v>36352.9184556869</v>
      </c>
      <c r="BA150">
        <v>40597.557482332297</v>
      </c>
      <c r="BB150">
        <v>40796.961833951696</v>
      </c>
      <c r="BC150">
        <v>52253.155311732502</v>
      </c>
      <c r="BD150">
        <v>66644.385344977301</v>
      </c>
      <c r="BE150">
        <v>76291.847490023094</v>
      </c>
      <c r="BF150">
        <v>89287.454018411503</v>
      </c>
      <c r="BG150">
        <v>93777.106795942498</v>
      </c>
      <c r="BH150">
        <v>75340.986981115202</v>
      </c>
      <c r="BI150">
        <v>74061.0860345658</v>
      </c>
      <c r="BJ150">
        <v>81516.674924807507</v>
      </c>
      <c r="BK150">
        <v>87208.535912642998</v>
      </c>
      <c r="BL150">
        <v>84096.396311206496</v>
      </c>
    </row>
    <row r="151" spans="1:64" x14ac:dyDescent="0.35">
      <c r="A151" t="s">
        <v>299</v>
      </c>
      <c r="B151" t="s">
        <v>300</v>
      </c>
      <c r="C151" t="s">
        <v>9</v>
      </c>
      <c r="D151" t="s">
        <v>10</v>
      </c>
    </row>
    <row r="152" spans="1:64" x14ac:dyDescent="0.35">
      <c r="A152" t="s">
        <v>301</v>
      </c>
      <c r="B152" t="s">
        <v>302</v>
      </c>
      <c r="C152" t="s">
        <v>9</v>
      </c>
      <c r="D152" t="s">
        <v>10</v>
      </c>
      <c r="E152">
        <v>164.80077903924601</v>
      </c>
      <c r="F152">
        <v>158.923667416326</v>
      </c>
      <c r="G152">
        <v>181.18273742578299</v>
      </c>
      <c r="H152">
        <v>196.53133601572301</v>
      </c>
      <c r="I152">
        <v>201.26202643070499</v>
      </c>
      <c r="J152">
        <v>206.44897462280801</v>
      </c>
      <c r="K152">
        <v>196.314518470526</v>
      </c>
      <c r="L152">
        <v>202.85727167887899</v>
      </c>
      <c r="M152">
        <v>212.75081410233301</v>
      </c>
      <c r="N152">
        <v>232.12597230585899</v>
      </c>
      <c r="O152">
        <v>246.01576932432201</v>
      </c>
      <c r="P152">
        <v>265.20768039345</v>
      </c>
      <c r="Q152">
        <v>302.56432800163901</v>
      </c>
      <c r="R152">
        <v>364.63614930539302</v>
      </c>
      <c r="S152">
        <v>439.01230893623699</v>
      </c>
      <c r="T152">
        <v>502.75669281593503</v>
      </c>
      <c r="U152">
        <v>524.17855034196896</v>
      </c>
      <c r="V152">
        <v>590.23193567004103</v>
      </c>
      <c r="W152">
        <v>690.17076427815698</v>
      </c>
      <c r="X152">
        <v>809.62777173375696</v>
      </c>
      <c r="Y152">
        <v>1078.83867764614</v>
      </c>
      <c r="Z152">
        <v>861.79758264161296</v>
      </c>
      <c r="AA152">
        <v>836.43557663311105</v>
      </c>
      <c r="AB152">
        <v>750.02167664692297</v>
      </c>
      <c r="AC152">
        <v>668.385242237184</v>
      </c>
      <c r="AD152">
        <v>660.94670662843703</v>
      </c>
      <c r="AE152">
        <v>840.01136011351105</v>
      </c>
      <c r="AF152">
        <v>920.59156727624895</v>
      </c>
      <c r="AG152">
        <v>1066.3302534839099</v>
      </c>
      <c r="AH152">
        <v>1071.1773431737399</v>
      </c>
      <c r="AI152">
        <v>1206.0118379718299</v>
      </c>
      <c r="AJ152">
        <v>1266.84944101357</v>
      </c>
      <c r="AK152">
        <v>1299.4216785914</v>
      </c>
      <c r="AL152">
        <v>1199.3193765979599</v>
      </c>
      <c r="AM152">
        <v>1326.94130374274</v>
      </c>
      <c r="AN152">
        <v>1432.31015105914</v>
      </c>
      <c r="AO152">
        <v>1561.12944124979</v>
      </c>
      <c r="AP152">
        <v>1396.7699166392399</v>
      </c>
      <c r="AQ152">
        <v>1472.3856198282001</v>
      </c>
      <c r="AR152">
        <v>1447.9687393054301</v>
      </c>
      <c r="AS152">
        <v>1334.9430510438399</v>
      </c>
      <c r="AT152">
        <v>1339.29357716301</v>
      </c>
      <c r="AU152">
        <v>1416.4881582619901</v>
      </c>
      <c r="AV152">
        <v>1725.45803790064</v>
      </c>
      <c r="AW152">
        <v>1952.9018302260399</v>
      </c>
      <c r="AX152">
        <v>2018.0257430782899</v>
      </c>
      <c r="AY152">
        <v>2196.0121896701598</v>
      </c>
      <c r="AZ152">
        <v>2499.2599375718701</v>
      </c>
      <c r="BA152">
        <v>2890.3600832273901</v>
      </c>
      <c r="BB152">
        <v>2866.92419864666</v>
      </c>
      <c r="BC152">
        <v>2839.9251680593302</v>
      </c>
      <c r="BD152">
        <v>3046.9491364495698</v>
      </c>
      <c r="BE152">
        <v>2912.6582749402901</v>
      </c>
      <c r="BF152">
        <v>3121.6811755049798</v>
      </c>
      <c r="BG152">
        <v>3171.6991922737602</v>
      </c>
      <c r="BH152">
        <v>2875.2579851678101</v>
      </c>
      <c r="BI152">
        <v>2896.7200026811702</v>
      </c>
      <c r="BJ152">
        <v>3036.3252548730102</v>
      </c>
      <c r="BK152">
        <v>3222.20063433213</v>
      </c>
      <c r="BL152">
        <v>3204.0950031329799</v>
      </c>
    </row>
    <row r="153" spans="1:64" x14ac:dyDescent="0.35">
      <c r="A153" t="s">
        <v>303</v>
      </c>
      <c r="B153" t="s">
        <v>304</v>
      </c>
      <c r="C153" t="s">
        <v>9</v>
      </c>
      <c r="D153" t="s">
        <v>10</v>
      </c>
      <c r="O153">
        <v>12479.725260740101</v>
      </c>
      <c r="P153">
        <v>13812.7181806314</v>
      </c>
      <c r="Q153">
        <v>16733.621605656201</v>
      </c>
      <c r="R153">
        <v>21422.841160404601</v>
      </c>
      <c r="S153">
        <v>22706.541742004301</v>
      </c>
      <c r="T153">
        <v>28253.1547831393</v>
      </c>
      <c r="U153">
        <v>28809.744238170599</v>
      </c>
      <c r="V153">
        <v>31432.869440466398</v>
      </c>
      <c r="W153">
        <v>38353.805933511401</v>
      </c>
      <c r="X153">
        <v>45839.898971876901</v>
      </c>
      <c r="Y153">
        <v>51528.547229729898</v>
      </c>
      <c r="Z153">
        <v>44369.561354683698</v>
      </c>
      <c r="AA153">
        <v>41380.861902466102</v>
      </c>
      <c r="AB153">
        <v>38884.997722705797</v>
      </c>
      <c r="AC153">
        <v>36384.249605430901</v>
      </c>
      <c r="AD153">
        <v>37557.265417646202</v>
      </c>
      <c r="AE153">
        <v>52174.842059081901</v>
      </c>
      <c r="AF153">
        <v>63051.823753995901</v>
      </c>
      <c r="AG153">
        <v>68448.276269547699</v>
      </c>
      <c r="AH153">
        <v>68592.965405317897</v>
      </c>
      <c r="AI153">
        <v>84289.559543894298</v>
      </c>
      <c r="AJ153">
        <v>83738.3545522903</v>
      </c>
      <c r="AK153">
        <v>91647.982647225203</v>
      </c>
      <c r="AL153">
        <v>85399.058680410002</v>
      </c>
      <c r="AM153">
        <v>89380.574775311907</v>
      </c>
      <c r="AN153">
        <v>101910.10857975901</v>
      </c>
      <c r="AO153">
        <v>101237.25765562399</v>
      </c>
      <c r="AP153">
        <v>90798.664353937798</v>
      </c>
      <c r="AQ153">
        <v>92995.906360419001</v>
      </c>
      <c r="AR153">
        <v>91257.672015610398</v>
      </c>
      <c r="AS153">
        <v>82367.991276935907</v>
      </c>
      <c r="AT153">
        <v>83734.779981857995</v>
      </c>
      <c r="AU153">
        <v>90501.341804266602</v>
      </c>
      <c r="AV153">
        <v>108627.30566020199</v>
      </c>
      <c r="AW153">
        <v>123519.805970149</v>
      </c>
      <c r="AX153">
        <v>124193.60557599099</v>
      </c>
      <c r="AY153">
        <v>134044.70116133499</v>
      </c>
      <c r="AZ153">
        <v>169961.38394578299</v>
      </c>
      <c r="BA153">
        <v>185721.79415410399</v>
      </c>
      <c r="BB153">
        <v>154762.19942685199</v>
      </c>
      <c r="BC153">
        <v>150725.19412420699</v>
      </c>
      <c r="BD153">
        <v>169020.88783177</v>
      </c>
      <c r="BE153">
        <v>157515.899069445</v>
      </c>
      <c r="BF153">
        <v>177664.115616089</v>
      </c>
      <c r="BG153">
        <v>189422.21876883999</v>
      </c>
      <c r="BH153">
        <v>166011.50913116001</v>
      </c>
      <c r="BI153">
        <v>170028.65571786399</v>
      </c>
      <c r="BJ153">
        <v>167517.05972785599</v>
      </c>
      <c r="BK153">
        <v>185829.01796040701</v>
      </c>
    </row>
    <row r="154" spans="1:64" x14ac:dyDescent="0.35">
      <c r="A154" t="s">
        <v>305</v>
      </c>
      <c r="B154" t="s">
        <v>306</v>
      </c>
      <c r="C154" t="s">
        <v>9</v>
      </c>
      <c r="D154" t="s">
        <v>10</v>
      </c>
      <c r="AN154">
        <v>593.76613828266795</v>
      </c>
      <c r="AO154">
        <v>575.31957595488302</v>
      </c>
      <c r="AP154">
        <v>657.491190271709</v>
      </c>
      <c r="AQ154">
        <v>578.90976627291298</v>
      </c>
      <c r="AR154">
        <v>399.62077026571802</v>
      </c>
      <c r="AS154">
        <v>440.67203065326902</v>
      </c>
      <c r="AT154">
        <v>507.55765839084899</v>
      </c>
      <c r="AU154">
        <v>570.97264543275105</v>
      </c>
      <c r="AV154">
        <v>682.52550882337698</v>
      </c>
      <c r="AW154">
        <v>897.44995881032605</v>
      </c>
      <c r="AX154">
        <v>1034.70705816743</v>
      </c>
      <c r="AY154">
        <v>1183.3792111718501</v>
      </c>
      <c r="AZ154">
        <v>1531.6854761821401</v>
      </c>
      <c r="BA154">
        <v>2111.2014950419698</v>
      </c>
      <c r="BB154">
        <v>1899.01011658378</v>
      </c>
      <c r="BC154">
        <v>2437.5299784242302</v>
      </c>
      <c r="BD154">
        <v>2942.25594861529</v>
      </c>
      <c r="BE154">
        <v>3045.7398742241699</v>
      </c>
      <c r="BF154">
        <v>3322.0384362615</v>
      </c>
      <c r="BG154">
        <v>3328.8014489212501</v>
      </c>
      <c r="BH154">
        <v>2732.4571129373298</v>
      </c>
      <c r="BI154">
        <v>2880.43928129296</v>
      </c>
      <c r="BJ154">
        <v>3509.6934502581398</v>
      </c>
      <c r="BK154">
        <v>4233.7434367411897</v>
      </c>
      <c r="BL154">
        <v>4503.5169853884699</v>
      </c>
    </row>
    <row r="155" spans="1:64" x14ac:dyDescent="0.35">
      <c r="A155" t="s">
        <v>307</v>
      </c>
      <c r="B155" t="s">
        <v>308</v>
      </c>
      <c r="C155" t="s">
        <v>9</v>
      </c>
      <c r="D155" t="s">
        <v>10</v>
      </c>
      <c r="E155">
        <v>131.99303602155001</v>
      </c>
      <c r="F155">
        <v>133.847581549068</v>
      </c>
      <c r="G155">
        <v>138.11984913442399</v>
      </c>
      <c r="H155">
        <v>138.40716571007499</v>
      </c>
      <c r="I155">
        <v>142.659339874214</v>
      </c>
      <c r="J155">
        <v>144.48465496751101</v>
      </c>
      <c r="K155">
        <v>152.10782013099501</v>
      </c>
      <c r="L155">
        <v>157.476387051335</v>
      </c>
      <c r="M155">
        <v>165.47845506569701</v>
      </c>
      <c r="N155">
        <v>165.01157301669301</v>
      </c>
      <c r="O155">
        <v>169.07056010502899</v>
      </c>
      <c r="P155">
        <v>177.498409996047</v>
      </c>
      <c r="Q155">
        <v>193.128554834597</v>
      </c>
      <c r="R155">
        <v>231.436185504653</v>
      </c>
      <c r="S155">
        <v>261.03534138606</v>
      </c>
      <c r="T155">
        <v>302.149467628563</v>
      </c>
      <c r="U155">
        <v>280.67903885719198</v>
      </c>
      <c r="V155">
        <v>294.93398815390202</v>
      </c>
      <c r="W155">
        <v>324.38449570906801</v>
      </c>
      <c r="X155">
        <v>408.93742773331297</v>
      </c>
      <c r="Y155">
        <v>596.77470543720801</v>
      </c>
      <c r="Z155">
        <v>530.50395117470202</v>
      </c>
      <c r="AA155">
        <v>518.18394013884995</v>
      </c>
      <c r="AB155">
        <v>493.08906302935497</v>
      </c>
      <c r="AC155">
        <v>399.34460657736003</v>
      </c>
      <c r="AD155">
        <v>377.85658907826098</v>
      </c>
      <c r="AE155">
        <v>420.00960178537002</v>
      </c>
      <c r="AF155">
        <v>301.74443932588201</v>
      </c>
      <c r="AG155">
        <v>291.21091425936697</v>
      </c>
      <c r="AH155">
        <v>281.81158151577603</v>
      </c>
      <c r="AI155">
        <v>338.94812179587399</v>
      </c>
      <c r="AJ155">
        <v>272.52469086416801</v>
      </c>
      <c r="AK155">
        <v>301.99703570295299</v>
      </c>
      <c r="AL155">
        <v>320.564217731491</v>
      </c>
      <c r="AM155">
        <v>269.56073253335802</v>
      </c>
      <c r="AN155">
        <v>284.82279206645597</v>
      </c>
      <c r="AO155">
        <v>354.74156070240798</v>
      </c>
      <c r="AP155">
        <v>297.115184025681</v>
      </c>
      <c r="AQ155">
        <v>297.25367177212098</v>
      </c>
      <c r="AR155">
        <v>279.92134153071402</v>
      </c>
      <c r="AS155">
        <v>293.607157402594</v>
      </c>
      <c r="AT155">
        <v>334.44163828393903</v>
      </c>
      <c r="AU155">
        <v>319.216473953508</v>
      </c>
      <c r="AV155">
        <v>368.79719424976798</v>
      </c>
      <c r="AW155">
        <v>284.48764641853001</v>
      </c>
      <c r="AX155">
        <v>319.53744022897598</v>
      </c>
      <c r="AY155">
        <v>338.751126492786</v>
      </c>
      <c r="AZ155">
        <v>438.65529007034399</v>
      </c>
      <c r="BA155">
        <v>536.35145947985495</v>
      </c>
      <c r="BB155">
        <v>467.53975489114799</v>
      </c>
      <c r="BC155">
        <v>471.95919702982297</v>
      </c>
      <c r="BD155">
        <v>531.26557184038302</v>
      </c>
      <c r="BE155">
        <v>518.15295430211995</v>
      </c>
      <c r="BF155">
        <v>541.06619995512301</v>
      </c>
      <c r="BG155">
        <v>530.86134567874501</v>
      </c>
      <c r="BH155">
        <v>467.23539943280798</v>
      </c>
      <c r="BI155">
        <v>475.95541718306498</v>
      </c>
      <c r="BJ155">
        <v>515.29272487783999</v>
      </c>
      <c r="BK155">
        <v>527.50132614180302</v>
      </c>
      <c r="BL155">
        <v>523.35906446084698</v>
      </c>
    </row>
    <row r="156" spans="1:64" x14ac:dyDescent="0.35">
      <c r="A156" t="s">
        <v>309</v>
      </c>
      <c r="B156" t="s">
        <v>310</v>
      </c>
      <c r="C156" t="s">
        <v>9</v>
      </c>
      <c r="D156" t="s">
        <v>10</v>
      </c>
      <c r="Y156">
        <v>268.29493630547699</v>
      </c>
      <c r="Z156">
        <v>273.35101666204201</v>
      </c>
      <c r="AA156">
        <v>282.222911808493</v>
      </c>
      <c r="AB156">
        <v>328.12343815416398</v>
      </c>
      <c r="AC156">
        <v>598.87091112546204</v>
      </c>
      <c r="AD156">
        <v>670.87127883982998</v>
      </c>
      <c r="AE156">
        <v>723.01643654515306</v>
      </c>
      <c r="AF156">
        <v>695.81033393041105</v>
      </c>
      <c r="AG156">
        <v>803.72990614156799</v>
      </c>
      <c r="AH156">
        <v>875.41175109735605</v>
      </c>
      <c r="AI156">
        <v>963.841785800205</v>
      </c>
      <c r="AJ156">
        <v>1064.0575783475499</v>
      </c>
      <c r="AK156">
        <v>1205.65195251928</v>
      </c>
      <c r="AL156">
        <v>1328.60675722168</v>
      </c>
      <c r="AM156">
        <v>1431.6233409853601</v>
      </c>
      <c r="AN156">
        <v>1569.9635041070601</v>
      </c>
      <c r="AO156">
        <v>1737.70011132066</v>
      </c>
      <c r="AP156">
        <v>1926.2422297395001</v>
      </c>
      <c r="AQ156">
        <v>2011.86939196912</v>
      </c>
      <c r="AR156">
        <v>2154.2288461865701</v>
      </c>
      <c r="AS156">
        <v>2234.5798655846602</v>
      </c>
      <c r="AT156">
        <v>3039.3346229631602</v>
      </c>
      <c r="AU156">
        <v>3049.1976164739299</v>
      </c>
      <c r="AV156">
        <v>3475.9833049345398</v>
      </c>
      <c r="AW156">
        <v>3941.4311358488699</v>
      </c>
      <c r="AX156">
        <v>3639.9665762434001</v>
      </c>
      <c r="AY156">
        <v>4809.9631149480701</v>
      </c>
      <c r="AZ156">
        <v>5574.45187632955</v>
      </c>
      <c r="BA156">
        <v>6614.1591474208899</v>
      </c>
      <c r="BB156">
        <v>6636.4124160295196</v>
      </c>
      <c r="BC156">
        <v>7076.6624232023796</v>
      </c>
      <c r="BD156">
        <v>7291.4276403970398</v>
      </c>
      <c r="BE156">
        <v>7265.6136555666899</v>
      </c>
      <c r="BF156">
        <v>7928.4573651482397</v>
      </c>
      <c r="BG156">
        <v>8499.3657557178194</v>
      </c>
      <c r="BH156">
        <v>9033.4398668038793</v>
      </c>
      <c r="BI156">
        <v>9209.2447269150907</v>
      </c>
      <c r="BJ156">
        <v>9577.6251937147699</v>
      </c>
      <c r="BK156">
        <v>10276.932815238901</v>
      </c>
      <c r="BL156">
        <v>10626.513402238999</v>
      </c>
    </row>
    <row r="157" spans="1:64" x14ac:dyDescent="0.35">
      <c r="A157" t="s">
        <v>311</v>
      </c>
      <c r="B157" t="s">
        <v>312</v>
      </c>
      <c r="C157" t="s">
        <v>9</v>
      </c>
      <c r="D157" t="s">
        <v>10</v>
      </c>
      <c r="M157">
        <v>247.62664922923199</v>
      </c>
      <c r="N157">
        <v>267.99610116054902</v>
      </c>
      <c r="O157">
        <v>300.04665177142402</v>
      </c>
      <c r="P157">
        <v>336.62684843826901</v>
      </c>
      <c r="Q157">
        <v>400.69542920226098</v>
      </c>
      <c r="R157">
        <v>523.81247871498897</v>
      </c>
      <c r="S157">
        <v>924.59162861562197</v>
      </c>
      <c r="T157">
        <v>981.44511972801695</v>
      </c>
      <c r="U157">
        <v>1184.4712675491301</v>
      </c>
      <c r="V157">
        <v>1333.7251343610201</v>
      </c>
      <c r="W157">
        <v>1375.3523508875701</v>
      </c>
      <c r="X157">
        <v>1742.6032270398</v>
      </c>
      <c r="Y157">
        <v>2174.7209564828199</v>
      </c>
      <c r="Z157">
        <v>2175.98926614635</v>
      </c>
      <c r="AA157">
        <v>2109.25620260703</v>
      </c>
      <c r="AB157">
        <v>2075.1679503441301</v>
      </c>
      <c r="AC157">
        <v>2036.4942916147199</v>
      </c>
      <c r="AD157">
        <v>2004.27823080744</v>
      </c>
      <c r="AE157">
        <v>1990.17566005358</v>
      </c>
      <c r="AF157">
        <v>1775.60427867407</v>
      </c>
      <c r="AG157">
        <v>1712.94615920403</v>
      </c>
      <c r="AH157">
        <v>1714.80380932001</v>
      </c>
      <c r="AI157">
        <v>2167.3139418196802</v>
      </c>
      <c r="AJ157">
        <v>2125.9054527346698</v>
      </c>
      <c r="AK157">
        <v>2273.7681613394102</v>
      </c>
      <c r="AL157">
        <v>2235.43176854271</v>
      </c>
      <c r="AM157">
        <v>2278.0113141631</v>
      </c>
      <c r="AN157">
        <v>2478.4617487027399</v>
      </c>
      <c r="AO157">
        <v>2748.5231128042701</v>
      </c>
      <c r="AP157">
        <v>2795.60486476187</v>
      </c>
      <c r="AQ157">
        <v>2665.6084406403302</v>
      </c>
      <c r="AR157">
        <v>2800.9818478877</v>
      </c>
      <c r="AS157">
        <v>3066.0062394237898</v>
      </c>
      <c r="AT157">
        <v>3017.2625609284701</v>
      </c>
      <c r="AU157">
        <v>2944.1844448751199</v>
      </c>
      <c r="AV157">
        <v>3256.7151190763402</v>
      </c>
      <c r="AW157">
        <v>3738.7338731682298</v>
      </c>
      <c r="AX157">
        <v>4410.72769104293</v>
      </c>
      <c r="AY157">
        <v>5056.7684812793896</v>
      </c>
      <c r="AZ157">
        <v>5868.5926421775303</v>
      </c>
      <c r="BA157">
        <v>7181.1073386757598</v>
      </c>
      <c r="BB157">
        <v>6278.5388518137597</v>
      </c>
      <c r="BC157">
        <v>7172.6434183277397</v>
      </c>
      <c r="BD157">
        <v>8327.3778948228992</v>
      </c>
      <c r="BE157">
        <v>8897.0373063327406</v>
      </c>
      <c r="BF157">
        <v>8655.9020465614794</v>
      </c>
      <c r="BG157">
        <v>8541.7674810757999</v>
      </c>
      <c r="BH157">
        <v>7383.2798935886103</v>
      </c>
      <c r="BI157">
        <v>7277.5320874382696</v>
      </c>
      <c r="BJ157">
        <v>7416.5858426978702</v>
      </c>
      <c r="BK157">
        <v>7943.9469072823103</v>
      </c>
      <c r="BL157">
        <v>7991.0921030633599</v>
      </c>
    </row>
    <row r="158" spans="1:64" x14ac:dyDescent="0.35">
      <c r="A158" t="s">
        <v>313</v>
      </c>
      <c r="B158" t="s">
        <v>314</v>
      </c>
      <c r="C158" t="s">
        <v>9</v>
      </c>
      <c r="D158" t="s">
        <v>10</v>
      </c>
      <c r="E158">
        <v>345.23055907838699</v>
      </c>
      <c r="F158">
        <v>363.39320561465098</v>
      </c>
      <c r="G158">
        <v>378.15348598178798</v>
      </c>
      <c r="H158">
        <v>409.04560952607397</v>
      </c>
      <c r="I158">
        <v>469.47611492335699</v>
      </c>
      <c r="J158">
        <v>494.970373507499</v>
      </c>
      <c r="K158">
        <v>534.27373712638098</v>
      </c>
      <c r="L158">
        <v>565.633408898776</v>
      </c>
      <c r="M158">
        <v>606.21112020794897</v>
      </c>
      <c r="N158">
        <v>650.31171414619598</v>
      </c>
      <c r="O158">
        <v>689.79492874497998</v>
      </c>
      <c r="P158">
        <v>738.55837888546</v>
      </c>
      <c r="Q158">
        <v>826.47736531742203</v>
      </c>
      <c r="R158">
        <v>981.45910478466101</v>
      </c>
      <c r="S158">
        <v>1242.09021425435</v>
      </c>
      <c r="T158">
        <v>1476.31306849272</v>
      </c>
      <c r="U158">
        <v>1453.6706480609901</v>
      </c>
      <c r="V158">
        <v>1301.3247259509101</v>
      </c>
      <c r="W158">
        <v>1589.2737141616601</v>
      </c>
      <c r="X158">
        <v>2034.9890072082701</v>
      </c>
      <c r="Y158">
        <v>3027.3750501468799</v>
      </c>
      <c r="Z158">
        <v>3803.0308707108902</v>
      </c>
      <c r="AA158">
        <v>2597.9827566311401</v>
      </c>
      <c r="AB158">
        <v>2147.7197653152002</v>
      </c>
      <c r="AC158">
        <v>2478.21083598733</v>
      </c>
      <c r="AD158">
        <v>2569.2397473145502</v>
      </c>
      <c r="AE158">
        <v>1733.91314982481</v>
      </c>
      <c r="AF158">
        <v>1862.88620439437</v>
      </c>
      <c r="AG158">
        <v>2247.9814970186699</v>
      </c>
      <c r="AH158">
        <v>2687.9148123652299</v>
      </c>
      <c r="AI158">
        <v>3112.2687059847199</v>
      </c>
      <c r="AJ158">
        <v>3661.9478793614498</v>
      </c>
      <c r="AK158">
        <v>4170.6232867787103</v>
      </c>
      <c r="AL158">
        <v>5650.0262859664299</v>
      </c>
      <c r="AM158">
        <v>5854.4178574818598</v>
      </c>
      <c r="AN158">
        <v>3928.2239256846901</v>
      </c>
      <c r="AO158">
        <v>4412.1163448853604</v>
      </c>
      <c r="AP158">
        <v>5289.16798819206</v>
      </c>
      <c r="AQ158">
        <v>5481.1814974496401</v>
      </c>
      <c r="AR158">
        <v>6157.1924752655596</v>
      </c>
      <c r="AS158">
        <v>7157.8144998573398</v>
      </c>
      <c r="AT158">
        <v>7544.5686481364301</v>
      </c>
      <c r="AU158">
        <v>7593.1377929362498</v>
      </c>
      <c r="AV158">
        <v>7075.3696429997399</v>
      </c>
      <c r="AW158">
        <v>7484.4865419302896</v>
      </c>
      <c r="AX158">
        <v>8277.6712514960309</v>
      </c>
      <c r="AY158">
        <v>9068.2943870123509</v>
      </c>
      <c r="AZ158">
        <v>9642.6806050491105</v>
      </c>
      <c r="BA158">
        <v>10016.571304388401</v>
      </c>
      <c r="BB158">
        <v>8002.9721064980704</v>
      </c>
      <c r="BC158">
        <v>9271.3982332463893</v>
      </c>
      <c r="BD158">
        <v>10203.4208543113</v>
      </c>
      <c r="BE158">
        <v>10241.7279153745</v>
      </c>
      <c r="BF158">
        <v>10725.183316603599</v>
      </c>
      <c r="BG158">
        <v>10928.9168262489</v>
      </c>
      <c r="BH158">
        <v>9616.6450056895192</v>
      </c>
      <c r="BI158">
        <v>8744.5157718322207</v>
      </c>
      <c r="BJ158">
        <v>9287.8497361938207</v>
      </c>
      <c r="BK158">
        <v>9686.5137832659802</v>
      </c>
      <c r="BL158">
        <v>9946.0338287919803</v>
      </c>
    </row>
    <row r="159" spans="1:64" x14ac:dyDescent="0.35">
      <c r="A159" t="s">
        <v>315</v>
      </c>
      <c r="B159" t="s">
        <v>316</v>
      </c>
      <c r="C159" t="s">
        <v>9</v>
      </c>
      <c r="D159" t="s">
        <v>10</v>
      </c>
      <c r="Z159">
        <v>972.62722227448</v>
      </c>
      <c r="AA159">
        <v>1047.7076332213201</v>
      </c>
      <c r="AB159">
        <v>1196.6235776319199</v>
      </c>
      <c r="AC159">
        <v>1234.8934540580501</v>
      </c>
      <c r="AD159">
        <v>1144.67951895234</v>
      </c>
      <c r="AE159">
        <v>1392.3801944741499</v>
      </c>
      <c r="AF159">
        <v>1493.4436724918801</v>
      </c>
      <c r="AG159">
        <v>1603.5206315359701</v>
      </c>
      <c r="AH159">
        <v>1588.7821911828901</v>
      </c>
      <c r="AI159">
        <v>1660.12988936134</v>
      </c>
      <c r="AJ159">
        <v>1704.54921080902</v>
      </c>
      <c r="AK159">
        <v>1849.18265813788</v>
      </c>
      <c r="AL159">
        <v>1995.96636631816</v>
      </c>
      <c r="AM159">
        <v>2152.1656875435601</v>
      </c>
      <c r="AN159">
        <v>2382.8210159145401</v>
      </c>
      <c r="AO159">
        <v>2193.7743652662598</v>
      </c>
      <c r="AP159">
        <v>2194.36273538157</v>
      </c>
      <c r="AQ159">
        <v>2229.7124473746899</v>
      </c>
      <c r="AR159">
        <v>2267.3442674969801</v>
      </c>
      <c r="AS159">
        <v>2272.7227947116398</v>
      </c>
      <c r="AT159">
        <v>2388.5496480105799</v>
      </c>
      <c r="AU159">
        <v>2515.5279740309302</v>
      </c>
      <c r="AV159">
        <v>2458.0683178689001</v>
      </c>
      <c r="AW159">
        <v>2456.2449519054298</v>
      </c>
      <c r="AX159">
        <v>2568.36114227804</v>
      </c>
      <c r="AY159">
        <v>2608.6054476661802</v>
      </c>
      <c r="AZ159">
        <v>2745.438975219</v>
      </c>
      <c r="BA159">
        <v>2726.0974828212302</v>
      </c>
      <c r="BB159">
        <v>2698.17955555556</v>
      </c>
      <c r="BC159">
        <v>2876.994996984</v>
      </c>
      <c r="BD159">
        <v>3083.8318798535302</v>
      </c>
      <c r="BE159">
        <v>3224.33838179029</v>
      </c>
      <c r="BF159">
        <v>3296.69816291405</v>
      </c>
      <c r="BG159">
        <v>3230.02326028787</v>
      </c>
      <c r="BH159">
        <v>3213.83728825363</v>
      </c>
      <c r="BI159">
        <v>3473.7750064951902</v>
      </c>
      <c r="BJ159">
        <v>3666.6953735919301</v>
      </c>
      <c r="BK159">
        <v>3788.1635937205801</v>
      </c>
    </row>
    <row r="160" spans="1:64" x14ac:dyDescent="0.35">
      <c r="A160" t="s">
        <v>317</v>
      </c>
      <c r="B160" t="s">
        <v>318</v>
      </c>
      <c r="C160" t="s">
        <v>9</v>
      </c>
      <c r="D160" t="s">
        <v>10</v>
      </c>
      <c r="E160">
        <v>148.042147042241</v>
      </c>
      <c r="F160">
        <v>140.60253992917899</v>
      </c>
      <c r="G160">
        <v>143.912272053918</v>
      </c>
      <c r="H160">
        <v>150.172990835017</v>
      </c>
      <c r="I160">
        <v>165.84685104119001</v>
      </c>
      <c r="J160">
        <v>178.01511970940399</v>
      </c>
      <c r="K160">
        <v>179.557082982835</v>
      </c>
      <c r="L160">
        <v>180.57771222989001</v>
      </c>
      <c r="M160">
        <v>186.49389697414301</v>
      </c>
      <c r="N160">
        <v>203.26652135836099</v>
      </c>
      <c r="O160">
        <v>218.206652434669</v>
      </c>
      <c r="P160">
        <v>229.50349428914799</v>
      </c>
      <c r="Q160">
        <v>251.003379351874</v>
      </c>
      <c r="R160">
        <v>310.98395859706199</v>
      </c>
      <c r="S160">
        <v>389.22193926748099</v>
      </c>
      <c r="T160">
        <v>420.34797655198798</v>
      </c>
      <c r="U160">
        <v>445.934702663775</v>
      </c>
      <c r="V160">
        <v>491.163993727753</v>
      </c>
      <c r="W160">
        <v>522.08101198347799</v>
      </c>
      <c r="X160">
        <v>611.11556215681901</v>
      </c>
      <c r="Y160">
        <v>706.36691778623799</v>
      </c>
      <c r="Z160">
        <v>783.21429772817805</v>
      </c>
      <c r="AA160">
        <v>757.99909809696896</v>
      </c>
      <c r="AB160">
        <v>718.81762768895396</v>
      </c>
      <c r="AC160">
        <v>713.01725127888801</v>
      </c>
      <c r="AD160">
        <v>736.59737821958299</v>
      </c>
      <c r="AE160">
        <v>746.21044827679702</v>
      </c>
      <c r="AF160">
        <v>747.95750966560695</v>
      </c>
      <c r="AG160">
        <v>790.87521287642301</v>
      </c>
      <c r="AH160">
        <v>801.40601959262096</v>
      </c>
      <c r="AI160">
        <v>898.98142496836203</v>
      </c>
      <c r="AJ160">
        <v>945.09197976440601</v>
      </c>
      <c r="AK160">
        <v>922.04215866312802</v>
      </c>
      <c r="AL160">
        <v>965.20284959106698</v>
      </c>
      <c r="AM160">
        <v>1032.3823474793301</v>
      </c>
      <c r="AN160">
        <v>1136.94381693173</v>
      </c>
      <c r="AO160">
        <v>1223.9810427351899</v>
      </c>
      <c r="AP160">
        <v>1276.8436842953699</v>
      </c>
      <c r="AQ160">
        <v>1219.8432733842801</v>
      </c>
      <c r="AR160">
        <v>1174.65234731993</v>
      </c>
      <c r="AS160">
        <v>1264.82625991548</v>
      </c>
      <c r="AT160">
        <v>1263.91297096113</v>
      </c>
      <c r="AU160">
        <v>1271.18078469236</v>
      </c>
      <c r="AV160">
        <v>1413.94838420466</v>
      </c>
      <c r="AW160">
        <v>1658.2415711013</v>
      </c>
      <c r="AX160">
        <v>1952.90886880073</v>
      </c>
      <c r="AY160">
        <v>2294.1209021220602</v>
      </c>
      <c r="AZ160">
        <v>2804.8365435313699</v>
      </c>
      <c r="BA160">
        <v>3326.7314068138699</v>
      </c>
      <c r="BB160">
        <v>3214.3290341785701</v>
      </c>
      <c r="BC160">
        <v>3867.4850542286099</v>
      </c>
      <c r="BD160">
        <v>4518.53570807298</v>
      </c>
      <c r="BE160">
        <v>4771.64240326442</v>
      </c>
      <c r="BF160">
        <v>4992.7702794197403</v>
      </c>
      <c r="BG160">
        <v>5119.5813078620804</v>
      </c>
      <c r="BH160">
        <v>4804.8042931024002</v>
      </c>
      <c r="BI160">
        <v>4780.8258777388901</v>
      </c>
      <c r="BJ160">
        <v>5196.3512074156397</v>
      </c>
      <c r="BK160">
        <v>5478.7035408410502</v>
      </c>
      <c r="BL160">
        <v>5561.9275761198796</v>
      </c>
    </row>
    <row r="161" spans="1:64" x14ac:dyDescent="0.35">
      <c r="A161" t="s">
        <v>319</v>
      </c>
      <c r="B161" t="s">
        <v>320</v>
      </c>
      <c r="C161" t="s">
        <v>9</v>
      </c>
      <c r="D161" t="s">
        <v>10</v>
      </c>
      <c r="AI161">
        <v>2354.2634624449402</v>
      </c>
      <c r="AJ161">
        <v>2477.6855239216502</v>
      </c>
      <c r="AK161">
        <v>1225.3731494318699</v>
      </c>
      <c r="AL161">
        <v>1352.0257257214701</v>
      </c>
      <c r="AM161">
        <v>1794.70989656028</v>
      </c>
      <c r="AN161">
        <v>2359.8003381100698</v>
      </c>
      <c r="AO161">
        <v>2338.06831062022</v>
      </c>
      <c r="AP161">
        <v>1964.88289326878</v>
      </c>
      <c r="AQ161">
        <v>1866.8500898378099</v>
      </c>
      <c r="AR161">
        <v>1908.5926007932901</v>
      </c>
      <c r="AS161">
        <v>1854.1459561010699</v>
      </c>
      <c r="AT161">
        <v>1815.9200907112099</v>
      </c>
      <c r="AU161">
        <v>1961.2037355360601</v>
      </c>
      <c r="AV161">
        <v>2408.8001100553201</v>
      </c>
      <c r="AW161">
        <v>2762.5603583758402</v>
      </c>
      <c r="AX161">
        <v>3037.7531103044498</v>
      </c>
      <c r="AY161">
        <v>3325.6358088571001</v>
      </c>
      <c r="AZ161">
        <v>4036.2027698347601</v>
      </c>
      <c r="BA161">
        <v>4793.4436685820901</v>
      </c>
      <c r="BB161">
        <v>4544.0088348825802</v>
      </c>
      <c r="BC161">
        <v>4542.8997167831703</v>
      </c>
      <c r="BD161">
        <v>5063.7869860635801</v>
      </c>
      <c r="BE161">
        <v>4698.1412935059398</v>
      </c>
      <c r="BF161">
        <v>5210.6758302815397</v>
      </c>
      <c r="BG161">
        <v>5468.4808691421204</v>
      </c>
      <c r="BH161">
        <v>4840.2731228678304</v>
      </c>
      <c r="BI161">
        <v>5129.1589602370304</v>
      </c>
      <c r="BJ161">
        <v>5430.8742102979704</v>
      </c>
      <c r="BK161">
        <v>6088.9724450087597</v>
      </c>
      <c r="BL161">
        <v>6022.2161793957403</v>
      </c>
    </row>
    <row r="162" spans="1:64" x14ac:dyDescent="0.35">
      <c r="A162" t="s">
        <v>321</v>
      </c>
      <c r="B162" t="s">
        <v>322</v>
      </c>
      <c r="C162" t="s">
        <v>9</v>
      </c>
      <c r="D162" t="s">
        <v>10</v>
      </c>
      <c r="L162">
        <v>48.279865483485501</v>
      </c>
      <c r="M162">
        <v>59.467527556515101</v>
      </c>
      <c r="N162">
        <v>57.991800115099601</v>
      </c>
      <c r="O162">
        <v>60.475650001337399</v>
      </c>
      <c r="P162">
        <v>71.1547032389973</v>
      </c>
      <c r="Q162">
        <v>79.157487922228199</v>
      </c>
      <c r="R162">
        <v>90.100193666196304</v>
      </c>
      <c r="S162">
        <v>84.597648924549404</v>
      </c>
      <c r="T162">
        <v>128.151031964373</v>
      </c>
      <c r="U162">
        <v>142.37785666833</v>
      </c>
      <c r="V162">
        <v>156.40594936965201</v>
      </c>
      <c r="W162">
        <v>178.99094449995201</v>
      </c>
      <c r="X162">
        <v>229.34604493049599</v>
      </c>
      <c r="Y162">
        <v>248.188933681431</v>
      </c>
      <c r="Z162">
        <v>212.72011306827301</v>
      </c>
      <c r="AA162">
        <v>180.51346118608799</v>
      </c>
      <c r="AB162">
        <v>171.99958867770201</v>
      </c>
      <c r="AC162">
        <v>160.228101522016</v>
      </c>
      <c r="AD162">
        <v>177.75991632921699</v>
      </c>
      <c r="AE162">
        <v>232.89260845577499</v>
      </c>
      <c r="AF162">
        <v>259.31194905969602</v>
      </c>
      <c r="AG162">
        <v>265.43901387758098</v>
      </c>
      <c r="AH162">
        <v>262.96785039252899</v>
      </c>
      <c r="AI162">
        <v>317.38930690692803</v>
      </c>
      <c r="AJ162">
        <v>315.456317277403</v>
      </c>
      <c r="AK162">
        <v>319.838029708742</v>
      </c>
      <c r="AL162">
        <v>310.13825153998903</v>
      </c>
      <c r="AM162">
        <v>223.01802302201099</v>
      </c>
      <c r="AN162">
        <v>282.34125503689501</v>
      </c>
      <c r="AO162">
        <v>282.63300079561799</v>
      </c>
      <c r="AP162">
        <v>267.18915875462</v>
      </c>
      <c r="AQ162">
        <v>281.87263090795398</v>
      </c>
      <c r="AR162">
        <v>323.16863883757401</v>
      </c>
      <c r="AS162">
        <v>269.87113769170298</v>
      </c>
      <c r="AT162">
        <v>307.43692053282899</v>
      </c>
      <c r="AU162">
        <v>334.83652063904799</v>
      </c>
      <c r="AV162">
        <v>392.52475895718402</v>
      </c>
      <c r="AW162">
        <v>440.16844180079102</v>
      </c>
      <c r="AX162">
        <v>489.02106899593099</v>
      </c>
      <c r="AY162">
        <v>523.03860310240805</v>
      </c>
      <c r="AZ162">
        <v>596.69018882396301</v>
      </c>
      <c r="BA162">
        <v>694.277650085098</v>
      </c>
      <c r="BB162">
        <v>698.89892186143197</v>
      </c>
      <c r="BC162">
        <v>710.27420217583699</v>
      </c>
      <c r="BD162">
        <v>837.60344059737099</v>
      </c>
      <c r="BE162">
        <v>778.61928577371305</v>
      </c>
      <c r="BF162">
        <v>805.03283824085599</v>
      </c>
      <c r="BG162">
        <v>848.27405371399698</v>
      </c>
      <c r="BH162">
        <v>751.47478889885804</v>
      </c>
      <c r="BI162">
        <v>780.71859850264798</v>
      </c>
      <c r="BJ162">
        <v>830.01836742922796</v>
      </c>
      <c r="BK162">
        <v>894.80218685800605</v>
      </c>
      <c r="BL162">
        <v>879.00801044665502</v>
      </c>
    </row>
    <row r="163" spans="1:64" x14ac:dyDescent="0.35">
      <c r="A163" t="s">
        <v>323</v>
      </c>
      <c r="B163" t="s">
        <v>324</v>
      </c>
      <c r="C163" t="s">
        <v>9</v>
      </c>
      <c r="D163" t="s">
        <v>10</v>
      </c>
      <c r="O163">
        <v>828.42168033595897</v>
      </c>
      <c r="P163">
        <v>874.06633559589795</v>
      </c>
      <c r="Q163">
        <v>975.75880087595499</v>
      </c>
      <c r="R163">
        <v>1143.62020309528</v>
      </c>
      <c r="S163">
        <v>1245.36122490143</v>
      </c>
      <c r="T163">
        <v>1560.11215357522</v>
      </c>
      <c r="U163">
        <v>1726.55944845303</v>
      </c>
      <c r="V163">
        <v>2037.8973369781199</v>
      </c>
      <c r="W163">
        <v>2558.74025532938</v>
      </c>
      <c r="X163">
        <v>3195.55258574769</v>
      </c>
      <c r="Y163">
        <v>3948.4031261497598</v>
      </c>
      <c r="Z163">
        <v>3898.2430374390501</v>
      </c>
      <c r="AA163">
        <v>3788.05063240646</v>
      </c>
      <c r="AB163">
        <v>3527.0400001399398</v>
      </c>
      <c r="AC163">
        <v>3332.88535682256</v>
      </c>
      <c r="AD163">
        <v>3322.4212829917001</v>
      </c>
      <c r="AE163">
        <v>4194.6539392483201</v>
      </c>
      <c r="AF163">
        <v>5083.6691392063003</v>
      </c>
      <c r="AG163">
        <v>5814.3647713052296</v>
      </c>
      <c r="AH163">
        <v>6040.60986225945</v>
      </c>
      <c r="AI163">
        <v>7191.92360259617</v>
      </c>
      <c r="AJ163">
        <v>7558.27738257485</v>
      </c>
      <c r="AK163">
        <v>8220.2455176793992</v>
      </c>
      <c r="AL163">
        <v>7296.3101435538902</v>
      </c>
      <c r="AM163">
        <v>8000.5180045223196</v>
      </c>
      <c r="AN163">
        <v>9857.4806676783792</v>
      </c>
      <c r="AO163">
        <v>10062.733681559799</v>
      </c>
      <c r="AP163">
        <v>9909.8946218777692</v>
      </c>
      <c r="AQ163">
        <v>10409.308570924301</v>
      </c>
      <c r="AR163">
        <v>10633.6034524364</v>
      </c>
      <c r="AS163">
        <v>10432.328062168001</v>
      </c>
      <c r="AT163">
        <v>10402.2333313615</v>
      </c>
      <c r="AU163">
        <v>11289.8897447166</v>
      </c>
      <c r="AV163">
        <v>13669.497217166099</v>
      </c>
      <c r="AW163">
        <v>15197.056610121001</v>
      </c>
      <c r="AX163">
        <v>15888.172456599499</v>
      </c>
      <c r="AY163">
        <v>16723.884273535601</v>
      </c>
      <c r="AZ163">
        <v>19485.871152932399</v>
      </c>
      <c r="BA163">
        <v>22205.356770930401</v>
      </c>
      <c r="BB163">
        <v>21083.2770528363</v>
      </c>
      <c r="BC163">
        <v>21799.174389347401</v>
      </c>
      <c r="BD163">
        <v>23155.5547679706</v>
      </c>
      <c r="BE163">
        <v>22527.636864634002</v>
      </c>
      <c r="BF163">
        <v>24771.0766800739</v>
      </c>
      <c r="BG163">
        <v>26754.268589212301</v>
      </c>
      <c r="BH163">
        <v>24921.603573584602</v>
      </c>
      <c r="BI163">
        <v>25617.826914097699</v>
      </c>
      <c r="BJ163">
        <v>28091.8616473935</v>
      </c>
      <c r="BK163">
        <v>30437.221505896199</v>
      </c>
      <c r="BL163">
        <v>29820.603247409901</v>
      </c>
    </row>
    <row r="164" spans="1:64" x14ac:dyDescent="0.35">
      <c r="A164" t="s">
        <v>325</v>
      </c>
      <c r="B164" t="s">
        <v>326</v>
      </c>
      <c r="C164" t="s">
        <v>9</v>
      </c>
      <c r="D164" t="s">
        <v>10</v>
      </c>
      <c r="AS164">
        <v>190.606231910312</v>
      </c>
      <c r="AT164">
        <v>137.16832669198999</v>
      </c>
      <c r="AU164">
        <v>142.08226523019499</v>
      </c>
      <c r="AV164">
        <v>217.39041894811399</v>
      </c>
      <c r="AW164">
        <v>217.59428261206099</v>
      </c>
      <c r="AX164">
        <v>244.88234994012001</v>
      </c>
      <c r="AY164">
        <v>294.16318130811197</v>
      </c>
      <c r="AZ164">
        <v>406.728689152252</v>
      </c>
      <c r="BA164">
        <v>638.14905986984297</v>
      </c>
      <c r="BB164">
        <v>734.44600674881997</v>
      </c>
      <c r="BC164">
        <v>979.05163000494201</v>
      </c>
      <c r="BD164">
        <v>1176.2424533610899</v>
      </c>
      <c r="BE164">
        <v>1165.7943289613099</v>
      </c>
      <c r="BF164">
        <v>1162.33144011893</v>
      </c>
      <c r="BG164">
        <v>1251.82076450814</v>
      </c>
      <c r="BH164">
        <v>1287.4304865711899</v>
      </c>
      <c r="BI164">
        <v>1266.54633814868</v>
      </c>
      <c r="BJ164">
        <v>1291.54241301307</v>
      </c>
      <c r="BK164">
        <v>1418.17762347196</v>
      </c>
      <c r="BL164">
        <v>1407.81314341043</v>
      </c>
    </row>
    <row r="165" spans="1:64" x14ac:dyDescent="0.35">
      <c r="A165" t="s">
        <v>327</v>
      </c>
      <c r="B165" t="s">
        <v>328</v>
      </c>
      <c r="C165" t="s">
        <v>9</v>
      </c>
      <c r="D165" t="s">
        <v>10</v>
      </c>
      <c r="AL165">
        <v>1199.4107038192899</v>
      </c>
      <c r="AM165">
        <v>1201.17116795674</v>
      </c>
      <c r="AN165">
        <v>1341.01495406411</v>
      </c>
      <c r="AO165">
        <v>1523.84378729222</v>
      </c>
      <c r="AP165">
        <v>1535.1475685513899</v>
      </c>
      <c r="AQ165">
        <v>1529.60180191582</v>
      </c>
      <c r="AR165">
        <v>1588.73535478604</v>
      </c>
      <c r="AS165">
        <v>1617.2463064820399</v>
      </c>
      <c r="AT165">
        <v>1640.59263821278</v>
      </c>
      <c r="AU165">
        <v>1558.3460621475299</v>
      </c>
      <c r="AV165">
        <v>1729.0904559535099</v>
      </c>
      <c r="AW165">
        <v>1981.1028755130201</v>
      </c>
      <c r="AX165">
        <v>2293.1285018161102</v>
      </c>
      <c r="AY165">
        <v>2618.35706894327</v>
      </c>
      <c r="AZ165">
        <v>3179.0742116148199</v>
      </c>
      <c r="BA165">
        <v>3870.83809466401</v>
      </c>
      <c r="BB165">
        <v>3670.9514328988298</v>
      </c>
      <c r="BC165">
        <v>4161.3353946110601</v>
      </c>
      <c r="BD165">
        <v>4624.7000432774603</v>
      </c>
      <c r="BE165">
        <v>5013.4013579396196</v>
      </c>
      <c r="BF165">
        <v>4609.2917067644703</v>
      </c>
      <c r="BG165">
        <v>4472.1388242769899</v>
      </c>
      <c r="BH165">
        <v>3956.8940831117402</v>
      </c>
      <c r="BI165">
        <v>3942.9618441982602</v>
      </c>
      <c r="BJ165">
        <v>3815.06235567043</v>
      </c>
      <c r="BK165">
        <v>3970.84824480407</v>
      </c>
    </row>
    <row r="166" spans="1:64" x14ac:dyDescent="0.35">
      <c r="A166" t="s">
        <v>329</v>
      </c>
      <c r="B166" t="s">
        <v>330</v>
      </c>
      <c r="C166" t="s">
        <v>9</v>
      </c>
      <c r="D166" t="s">
        <v>10</v>
      </c>
      <c r="AS166">
        <v>1627.07263304394</v>
      </c>
      <c r="AT166">
        <v>1909.59870186179</v>
      </c>
      <c r="AU166">
        <v>2106.6350684522999</v>
      </c>
      <c r="AV166">
        <v>2789.1590648350898</v>
      </c>
      <c r="AW166">
        <v>3380.1651213585901</v>
      </c>
      <c r="AX166">
        <v>3674.6179242797002</v>
      </c>
      <c r="AY166">
        <v>4425.6788730780299</v>
      </c>
      <c r="AZ166">
        <v>5976.3941445459604</v>
      </c>
      <c r="BA166">
        <v>7367.7519091088197</v>
      </c>
      <c r="BB166">
        <v>6727.10776676969</v>
      </c>
      <c r="BC166">
        <v>6688.31859841187</v>
      </c>
      <c r="BD166">
        <v>7329.0260627846701</v>
      </c>
      <c r="BE166">
        <v>6586.4567564544104</v>
      </c>
      <c r="BF166">
        <v>7186.8192624269795</v>
      </c>
      <c r="BG166">
        <v>7378.0444044103397</v>
      </c>
      <c r="BH166">
        <v>6514.5691880182203</v>
      </c>
      <c r="BI166">
        <v>7028.66345418521</v>
      </c>
      <c r="BJ166">
        <v>7784.0879115390599</v>
      </c>
      <c r="BK166">
        <v>8846.0565253174609</v>
      </c>
      <c r="BL166">
        <v>8908.9347924676695</v>
      </c>
    </row>
    <row r="167" spans="1:64" x14ac:dyDescent="0.35">
      <c r="A167" t="s">
        <v>331</v>
      </c>
      <c r="B167" t="s">
        <v>332</v>
      </c>
      <c r="C167" t="s">
        <v>9</v>
      </c>
      <c r="D167" t="s">
        <v>10</v>
      </c>
      <c r="Z167">
        <v>1332.64056303091</v>
      </c>
      <c r="AA167">
        <v>1435.7670965976999</v>
      </c>
      <c r="AB167">
        <v>1495.0157487282499</v>
      </c>
      <c r="AC167">
        <v>1121.66416366931</v>
      </c>
      <c r="AD167">
        <v>1137.6903538772699</v>
      </c>
      <c r="AE167">
        <v>1465.4476608764101</v>
      </c>
      <c r="AF167">
        <v>1485.53889553366</v>
      </c>
      <c r="AG167">
        <v>1533.4443054036899</v>
      </c>
      <c r="AH167">
        <v>1670.6905289136801</v>
      </c>
      <c r="AI167">
        <v>1172.4430658220999</v>
      </c>
      <c r="AJ167">
        <v>1072.63631881436</v>
      </c>
      <c r="AK167">
        <v>587.30323172093802</v>
      </c>
      <c r="AL167">
        <v>339.52208707307898</v>
      </c>
      <c r="AM167">
        <v>405.97483783778898</v>
      </c>
      <c r="AN167">
        <v>631.92009000722499</v>
      </c>
      <c r="AO167">
        <v>580.91084412753298</v>
      </c>
      <c r="AP167">
        <v>505.59447387331397</v>
      </c>
      <c r="AQ167">
        <v>477.33473406152098</v>
      </c>
      <c r="AR167">
        <v>444.995145107339</v>
      </c>
      <c r="AS167">
        <v>474.216896516578</v>
      </c>
      <c r="AT167">
        <v>524.05530789229601</v>
      </c>
      <c r="AU167">
        <v>571.59263952876597</v>
      </c>
      <c r="AV167">
        <v>646.19325628938202</v>
      </c>
      <c r="AW167">
        <v>797.978685268444</v>
      </c>
      <c r="AX167">
        <v>998.83136481082795</v>
      </c>
      <c r="AY167">
        <v>1334.21168135831</v>
      </c>
      <c r="AZ167">
        <v>1632.72695225898</v>
      </c>
      <c r="BA167">
        <v>2136.5632136460099</v>
      </c>
      <c r="BB167">
        <v>1714.36054504148</v>
      </c>
      <c r="BC167">
        <v>2643.29291416763</v>
      </c>
      <c r="BD167">
        <v>3757.5586328813001</v>
      </c>
      <c r="BE167">
        <v>4351.8869200565096</v>
      </c>
      <c r="BF167">
        <v>4366.0759014502501</v>
      </c>
      <c r="BG167">
        <v>4158.5257147309103</v>
      </c>
      <c r="BH167">
        <v>3918.5791738955299</v>
      </c>
      <c r="BI167">
        <v>3660.1507461606102</v>
      </c>
      <c r="BJ167">
        <v>3669.4175404032999</v>
      </c>
      <c r="BK167">
        <v>4134.9871982351096</v>
      </c>
      <c r="BL167">
        <v>4339.8432792502699</v>
      </c>
    </row>
    <row r="168" spans="1:64" x14ac:dyDescent="0.35">
      <c r="A168" t="s">
        <v>333</v>
      </c>
      <c r="B168" t="s">
        <v>334</v>
      </c>
      <c r="C168" t="s">
        <v>9</v>
      </c>
      <c r="D168" t="s">
        <v>10</v>
      </c>
      <c r="AU168">
        <v>21978.774392331401</v>
      </c>
      <c r="AV168">
        <v>21381.6073308368</v>
      </c>
      <c r="AW168">
        <v>21136.847989379199</v>
      </c>
      <c r="AX168">
        <v>18764.811998160701</v>
      </c>
      <c r="AY168">
        <v>17715.9013635876</v>
      </c>
      <c r="AZ168">
        <v>16986.906680671502</v>
      </c>
      <c r="BA168">
        <v>17189.931350114399</v>
      </c>
      <c r="BB168">
        <v>14669.7913014596</v>
      </c>
      <c r="BC168">
        <v>14804.2467250931</v>
      </c>
      <c r="BD168">
        <v>13571.0582833444</v>
      </c>
      <c r="BE168">
        <v>13827.7696967465</v>
      </c>
      <c r="BF168">
        <v>14274.2406542056</v>
      </c>
      <c r="BG168">
        <v>15278.9078745141</v>
      </c>
      <c r="BH168">
        <v>16690.5700968089</v>
      </c>
      <c r="BI168">
        <v>22246.7430768136</v>
      </c>
      <c r="BJ168">
        <v>28305.222587602999</v>
      </c>
      <c r="BK168">
        <v>23258.675855279402</v>
      </c>
    </row>
    <row r="169" spans="1:64" x14ac:dyDescent="0.35">
      <c r="A169" t="s">
        <v>335</v>
      </c>
      <c r="B169" t="s">
        <v>336</v>
      </c>
      <c r="C169" t="s">
        <v>9</v>
      </c>
      <c r="D169" t="s">
        <v>10</v>
      </c>
      <c r="AJ169">
        <v>272.61384612754199</v>
      </c>
      <c r="AK169">
        <v>187.49999312172099</v>
      </c>
      <c r="AL169">
        <v>186.2386461593</v>
      </c>
      <c r="AM169">
        <v>183.44524977005599</v>
      </c>
      <c r="AN169">
        <v>183.64898540608201</v>
      </c>
      <c r="AO169">
        <v>241.64743333304301</v>
      </c>
      <c r="AP169">
        <v>283.51407580603097</v>
      </c>
      <c r="AQ169">
        <v>313.06610482075803</v>
      </c>
      <c r="AR169">
        <v>346.57520805112102</v>
      </c>
      <c r="AS169">
        <v>319.35958478213399</v>
      </c>
      <c r="AT169">
        <v>296.26834187735801</v>
      </c>
      <c r="AU169">
        <v>302.54510471128901</v>
      </c>
      <c r="AV169">
        <v>326.07514025760901</v>
      </c>
      <c r="AW169">
        <v>383.27016415022899</v>
      </c>
      <c r="AX169">
        <v>416.80986486039302</v>
      </c>
      <c r="AY169">
        <v>435.33402199623202</v>
      </c>
      <c r="AZ169">
        <v>482.198630393847</v>
      </c>
      <c r="BA169">
        <v>563.64963428865701</v>
      </c>
      <c r="BB169">
        <v>520.40281345119297</v>
      </c>
      <c r="BC169">
        <v>471.90420296583397</v>
      </c>
      <c r="BD169">
        <v>594.58646666970401</v>
      </c>
      <c r="BE169">
        <v>657.64533781966804</v>
      </c>
      <c r="BF169">
        <v>664.07821182776695</v>
      </c>
      <c r="BG169">
        <v>673.96995550810595</v>
      </c>
      <c r="BH169">
        <v>589.85902814983103</v>
      </c>
      <c r="BI169">
        <v>428.92648799552398</v>
      </c>
      <c r="BJ169">
        <v>461.415094120589</v>
      </c>
      <c r="BK169">
        <v>503.31872717727401</v>
      </c>
      <c r="BL169">
        <v>503.57077267520202</v>
      </c>
    </row>
    <row r="170" spans="1:64" x14ac:dyDescent="0.35">
      <c r="A170" t="s">
        <v>337</v>
      </c>
      <c r="B170" t="s">
        <v>338</v>
      </c>
      <c r="C170" t="s">
        <v>9</v>
      </c>
      <c r="D170" t="s">
        <v>10</v>
      </c>
      <c r="F170">
        <v>181.83750274799101</v>
      </c>
      <c r="G170">
        <v>182.18270089095901</v>
      </c>
      <c r="H170">
        <v>181.092036332536</v>
      </c>
      <c r="I170">
        <v>234.632132000008</v>
      </c>
      <c r="J170">
        <v>258.98969149851598</v>
      </c>
      <c r="K170">
        <v>262.31046074423398</v>
      </c>
      <c r="L170">
        <v>269.840059679418</v>
      </c>
      <c r="M170">
        <v>288.441801738717</v>
      </c>
      <c r="N170">
        <v>265.16599766149301</v>
      </c>
      <c r="O170">
        <v>269.80355086324801</v>
      </c>
      <c r="P170">
        <v>283.977720350818</v>
      </c>
      <c r="Q170">
        <v>321.71402202107498</v>
      </c>
      <c r="R170">
        <v>393.28213640950401</v>
      </c>
      <c r="S170">
        <v>474.51994081842798</v>
      </c>
      <c r="T170">
        <v>528.61845076426403</v>
      </c>
      <c r="U170">
        <v>565.57990187356495</v>
      </c>
      <c r="V170">
        <v>566.22990390134601</v>
      </c>
      <c r="W170">
        <v>553.75922675531103</v>
      </c>
      <c r="X170">
        <v>636.21874647873301</v>
      </c>
      <c r="Y170">
        <v>680.18787589429996</v>
      </c>
      <c r="Z170">
        <v>696.81704765256598</v>
      </c>
      <c r="AA170">
        <v>678.71003754517301</v>
      </c>
      <c r="AB170">
        <v>692.78569399504602</v>
      </c>
      <c r="AC170">
        <v>620.76047065061903</v>
      </c>
      <c r="AD170">
        <v>567.25073527835104</v>
      </c>
      <c r="AE170">
        <v>648.546205480406</v>
      </c>
      <c r="AF170">
        <v>715.33766261419805</v>
      </c>
      <c r="AG170">
        <v>732.97123187204204</v>
      </c>
      <c r="AH170">
        <v>731.94800502199701</v>
      </c>
      <c r="AI170">
        <v>740.73653538941198</v>
      </c>
      <c r="AJ170">
        <v>1021.92691927828</v>
      </c>
      <c r="AK170">
        <v>1010.10303067717</v>
      </c>
      <c r="AL170">
        <v>840.26550976951103</v>
      </c>
      <c r="AM170">
        <v>862.275751981844</v>
      </c>
      <c r="AN170">
        <v>904.09072353368094</v>
      </c>
      <c r="AO170">
        <v>898.51278326149202</v>
      </c>
      <c r="AP170">
        <v>851.42692702888803</v>
      </c>
      <c r="AQ170">
        <v>814.17066144518196</v>
      </c>
      <c r="AR170">
        <v>775.27171142651105</v>
      </c>
      <c r="AS170">
        <v>676.56765840132698</v>
      </c>
      <c r="AT170">
        <v>646.11631097975396</v>
      </c>
      <c r="AU170">
        <v>639.66712236969397</v>
      </c>
      <c r="AV170">
        <v>717.90037013723997</v>
      </c>
      <c r="AW170">
        <v>803.77764211122496</v>
      </c>
      <c r="AX170">
        <v>970.84364481987905</v>
      </c>
      <c r="AY170">
        <v>1288.1442973936801</v>
      </c>
      <c r="AZ170">
        <v>1351.4568419575101</v>
      </c>
      <c r="BA170">
        <v>1558.8897434487401</v>
      </c>
      <c r="BB170">
        <v>1392.46414374343</v>
      </c>
      <c r="BC170">
        <v>1610.92390847611</v>
      </c>
      <c r="BD170">
        <v>1879.77142715638</v>
      </c>
      <c r="BE170">
        <v>1815.21942921145</v>
      </c>
      <c r="BF170">
        <v>1892.09548717758</v>
      </c>
      <c r="BG170">
        <v>1677.1081661318899</v>
      </c>
      <c r="BH170">
        <v>1524.0728825221199</v>
      </c>
      <c r="BI170">
        <v>1536.85414964338</v>
      </c>
      <c r="BJ170">
        <v>1578.1141735594899</v>
      </c>
      <c r="BK170">
        <v>1600.8764686056099</v>
      </c>
      <c r="BL170">
        <v>1679.4448730040799</v>
      </c>
    </row>
    <row r="171" spans="1:64" x14ac:dyDescent="0.35">
      <c r="A171" t="s">
        <v>339</v>
      </c>
      <c r="B171" t="s">
        <v>340</v>
      </c>
      <c r="C171" t="s">
        <v>9</v>
      </c>
      <c r="D171" t="s">
        <v>10</v>
      </c>
      <c r="U171">
        <v>776.64433413748804</v>
      </c>
      <c r="V171">
        <v>893.914952381185</v>
      </c>
      <c r="W171">
        <v>1087.6981606788399</v>
      </c>
      <c r="X171">
        <v>1275.0358264506399</v>
      </c>
      <c r="Y171">
        <v>1171.5760869978899</v>
      </c>
      <c r="Z171">
        <v>1165.15841972823</v>
      </c>
      <c r="AA171">
        <v>1086.5350250684901</v>
      </c>
      <c r="AB171">
        <v>1088.4364013041099</v>
      </c>
      <c r="AC171">
        <v>1027.99397497052</v>
      </c>
      <c r="AD171">
        <v>1054.4748349701199</v>
      </c>
      <c r="AE171">
        <v>1422.5565516459201</v>
      </c>
      <c r="AF171">
        <v>1815.3514048377899</v>
      </c>
      <c r="AG171">
        <v>2046.04799825634</v>
      </c>
      <c r="AH171">
        <v>2075.53816831518</v>
      </c>
      <c r="AI171">
        <v>2506.1793122670801</v>
      </c>
      <c r="AJ171">
        <v>2669.3277004061101</v>
      </c>
      <c r="AK171">
        <v>2973.2069774243901</v>
      </c>
      <c r="AL171">
        <v>2973.7978209964299</v>
      </c>
      <c r="AM171">
        <v>3197.3310236795701</v>
      </c>
      <c r="AN171">
        <v>3599.5552019296101</v>
      </c>
      <c r="AO171">
        <v>3899.4351924499601</v>
      </c>
      <c r="AP171">
        <v>3646.6306259900098</v>
      </c>
      <c r="AQ171">
        <v>3593.23408089547</v>
      </c>
      <c r="AR171">
        <v>3695.9349090943401</v>
      </c>
      <c r="AS171">
        <v>3929.07549503364</v>
      </c>
      <c r="AT171">
        <v>3856.6252268686399</v>
      </c>
      <c r="AU171">
        <v>4018.9488973186399</v>
      </c>
      <c r="AV171">
        <v>4793.7181790016102</v>
      </c>
      <c r="AW171">
        <v>5388.06578367365</v>
      </c>
      <c r="AX171">
        <v>5282.9060215563504</v>
      </c>
      <c r="AY171">
        <v>5695.9693270492799</v>
      </c>
      <c r="AZ171">
        <v>6574.6543381149304</v>
      </c>
      <c r="BA171">
        <v>8030.0630053730401</v>
      </c>
      <c r="BB171">
        <v>7318.1264097242201</v>
      </c>
      <c r="BC171">
        <v>8000.3764318215399</v>
      </c>
      <c r="BD171">
        <v>9197.0269715206105</v>
      </c>
      <c r="BE171">
        <v>9291.2276186189902</v>
      </c>
      <c r="BF171">
        <v>9637.0026500095792</v>
      </c>
      <c r="BG171">
        <v>10153.938218486701</v>
      </c>
      <c r="BH171">
        <v>9260.4473025063508</v>
      </c>
      <c r="BI171">
        <v>9681.6185668967391</v>
      </c>
      <c r="BJ171">
        <v>10484.9083620411</v>
      </c>
      <c r="BK171">
        <v>11208.3438184474</v>
      </c>
      <c r="BL171">
        <v>11099.240283568801</v>
      </c>
    </row>
    <row r="172" spans="1:64" x14ac:dyDescent="0.35">
      <c r="A172" t="s">
        <v>341</v>
      </c>
      <c r="B172" t="s">
        <v>342</v>
      </c>
      <c r="C172" t="s">
        <v>9</v>
      </c>
      <c r="D172" t="s">
        <v>10</v>
      </c>
      <c r="E172">
        <v>44.523894329915798</v>
      </c>
      <c r="F172">
        <v>46.581647315025997</v>
      </c>
      <c r="G172">
        <v>47.698433613076602</v>
      </c>
      <c r="H172">
        <v>48.505502334148801</v>
      </c>
      <c r="I172">
        <v>48.293201512929798</v>
      </c>
      <c r="J172">
        <v>55.498278104463999</v>
      </c>
      <c r="K172">
        <v>61.4076528823282</v>
      </c>
      <c r="L172">
        <v>62.019985105183899</v>
      </c>
      <c r="M172">
        <v>54.916347933937203</v>
      </c>
      <c r="N172">
        <v>58.009416534444199</v>
      </c>
      <c r="O172">
        <v>61.765537022092097</v>
      </c>
      <c r="P172">
        <v>75.663723358876794</v>
      </c>
      <c r="Q172">
        <v>81.891471527557201</v>
      </c>
      <c r="R172">
        <v>87.227575158803305</v>
      </c>
      <c r="S172">
        <v>104.797204851568</v>
      </c>
      <c r="T172">
        <v>113.880036831285</v>
      </c>
      <c r="U172">
        <v>120.872668361759</v>
      </c>
      <c r="V172">
        <v>141.01040015975201</v>
      </c>
      <c r="W172">
        <v>160.93873894529199</v>
      </c>
      <c r="X172">
        <v>174.186476325163</v>
      </c>
      <c r="Y172">
        <v>198.010933814276</v>
      </c>
      <c r="Z172">
        <v>193.01490552450301</v>
      </c>
      <c r="AA172">
        <v>179.729959177697</v>
      </c>
      <c r="AB172">
        <v>181.53764279817401</v>
      </c>
      <c r="AC172">
        <v>173.44969865854799</v>
      </c>
      <c r="AD172">
        <v>155.655784008284</v>
      </c>
      <c r="AE172">
        <v>154.395311664904</v>
      </c>
      <c r="AF172">
        <v>145.32279948885099</v>
      </c>
      <c r="AG172">
        <v>159.77466566626001</v>
      </c>
      <c r="AH172">
        <v>175.21932309424301</v>
      </c>
      <c r="AI172">
        <v>199.986342315353</v>
      </c>
      <c r="AJ172">
        <v>229.527538999227</v>
      </c>
      <c r="AK172">
        <v>185.785886618115</v>
      </c>
      <c r="AL172">
        <v>213.24061307348299</v>
      </c>
      <c r="AM172">
        <v>121.264127633342</v>
      </c>
      <c r="AN172">
        <v>141.95439061711301</v>
      </c>
      <c r="AO172">
        <v>227.58477020367599</v>
      </c>
      <c r="AP172">
        <v>259.45049412996701</v>
      </c>
      <c r="AQ172">
        <v>165.89539354098901</v>
      </c>
      <c r="AR172">
        <v>163.614246758604</v>
      </c>
      <c r="AS172">
        <v>156.385718599912</v>
      </c>
      <c r="AT172">
        <v>150.14895576411899</v>
      </c>
      <c r="AU172">
        <v>298.43338494515899</v>
      </c>
      <c r="AV172">
        <v>267.39905650178798</v>
      </c>
      <c r="AW172">
        <v>282.56708459948601</v>
      </c>
      <c r="AX172">
        <v>289.55516892051401</v>
      </c>
      <c r="AY172">
        <v>308.16347571141</v>
      </c>
      <c r="AZ172">
        <v>332.25914436163799</v>
      </c>
      <c r="BA172">
        <v>387.60597530546801</v>
      </c>
      <c r="BB172">
        <v>438.21204291687798</v>
      </c>
      <c r="BC172">
        <v>478.668589704525</v>
      </c>
      <c r="BD172">
        <v>534.95126472166305</v>
      </c>
      <c r="BE172">
        <v>391.561832360636</v>
      </c>
      <c r="BF172">
        <v>348.43026964057202</v>
      </c>
      <c r="BG172">
        <v>371.26974962571302</v>
      </c>
      <c r="BH172">
        <v>380.59703314093798</v>
      </c>
      <c r="BI172">
        <v>315.77732637257498</v>
      </c>
      <c r="BJ172">
        <v>356.71757315336902</v>
      </c>
      <c r="BK172">
        <v>381.25898760108402</v>
      </c>
      <c r="BL172">
        <v>411.552340423602</v>
      </c>
    </row>
    <row r="173" spans="1:64" x14ac:dyDescent="0.35">
      <c r="A173" t="s">
        <v>343</v>
      </c>
      <c r="B173" t="s">
        <v>344</v>
      </c>
      <c r="C173" t="s">
        <v>9</v>
      </c>
      <c r="D173" t="s">
        <v>10</v>
      </c>
      <c r="E173">
        <v>234.93875341530199</v>
      </c>
      <c r="F173">
        <v>225.93351301734501</v>
      </c>
      <c r="G173">
        <v>230.26046129893399</v>
      </c>
      <c r="H173">
        <v>279.71763403377099</v>
      </c>
      <c r="I173">
        <v>289.00875933813899</v>
      </c>
      <c r="J173">
        <v>310.327925803759</v>
      </c>
      <c r="K173">
        <v>321.09412765418398</v>
      </c>
      <c r="L173">
        <v>317.42408408687697</v>
      </c>
      <c r="M173">
        <v>323.40248666298498</v>
      </c>
      <c r="N173">
        <v>347.37296250473901</v>
      </c>
      <c r="O173">
        <v>357.656799363809</v>
      </c>
      <c r="P173">
        <v>383.671506396376</v>
      </c>
      <c r="Q173">
        <v>445.35015778316898</v>
      </c>
      <c r="R173">
        <v>661.02269101028003</v>
      </c>
      <c r="S173">
        <v>799.931844087895</v>
      </c>
      <c r="T173">
        <v>764.56650431925004</v>
      </c>
      <c r="U173">
        <v>886.22997212792495</v>
      </c>
      <c r="V173">
        <v>1027.2929916932101</v>
      </c>
      <c r="W173">
        <v>1246.5577388571401</v>
      </c>
      <c r="X173">
        <v>1576.0492742696899</v>
      </c>
      <c r="Y173">
        <v>1774.7414544881101</v>
      </c>
      <c r="Z173">
        <v>1769.09965233453</v>
      </c>
      <c r="AA173">
        <v>1852.2569960133101</v>
      </c>
      <c r="AB173">
        <v>2047.7711169822401</v>
      </c>
      <c r="AC173">
        <v>2234.25749795714</v>
      </c>
      <c r="AD173">
        <v>2000.1479009068401</v>
      </c>
      <c r="AE173">
        <v>1728.6853438534799</v>
      </c>
      <c r="AF173">
        <v>1947.8087100365201</v>
      </c>
      <c r="AG173">
        <v>2072.0782948002202</v>
      </c>
      <c r="AH173">
        <v>2216.2504458435101</v>
      </c>
      <c r="AI173">
        <v>2441.7419905489501</v>
      </c>
      <c r="AJ173">
        <v>2653.5267422490801</v>
      </c>
      <c r="AK173">
        <v>3113.64633254193</v>
      </c>
      <c r="AL173">
        <v>3433.1633160419101</v>
      </c>
      <c r="AM173">
        <v>3728.1119738596299</v>
      </c>
      <c r="AN173">
        <v>4329.70736419882</v>
      </c>
      <c r="AO173">
        <v>4798.6131398691996</v>
      </c>
      <c r="AP173">
        <v>4637.8650159961499</v>
      </c>
      <c r="AQ173">
        <v>3263.3338500724399</v>
      </c>
      <c r="AR173">
        <v>3492.6693542722701</v>
      </c>
      <c r="AS173">
        <v>4043.6620514339102</v>
      </c>
      <c r="AT173">
        <v>3913.4287262390899</v>
      </c>
      <c r="AU173">
        <v>4165.7261036385898</v>
      </c>
      <c r="AV173">
        <v>4461.8476867680502</v>
      </c>
      <c r="AW173">
        <v>4952.2129750436998</v>
      </c>
      <c r="AX173">
        <v>5587.0256496233897</v>
      </c>
      <c r="AY173">
        <v>6209.12450825631</v>
      </c>
      <c r="AZ173">
        <v>7243.4559874470297</v>
      </c>
      <c r="BA173">
        <v>8474.5868287622798</v>
      </c>
      <c r="BB173">
        <v>7292.4944472790803</v>
      </c>
      <c r="BC173">
        <v>9040.5662511717201</v>
      </c>
      <c r="BD173">
        <v>10399.372753345</v>
      </c>
      <c r="BE173">
        <v>10817.4428742856</v>
      </c>
      <c r="BF173">
        <v>10970.1232849014</v>
      </c>
      <c r="BG173">
        <v>11319.0797572756</v>
      </c>
      <c r="BH173">
        <v>9955.2437082893794</v>
      </c>
      <c r="BI173">
        <v>9817.7384569983806</v>
      </c>
      <c r="BJ173">
        <v>10259.1817806895</v>
      </c>
      <c r="BK173">
        <v>11377.4550023015</v>
      </c>
      <c r="BL173">
        <v>11414.2069765208</v>
      </c>
    </row>
    <row r="174" spans="1:64" x14ac:dyDescent="0.35">
      <c r="A174" t="s">
        <v>345</v>
      </c>
      <c r="B174" t="s">
        <v>346</v>
      </c>
      <c r="C174" t="s">
        <v>9</v>
      </c>
      <c r="D174" t="s">
        <v>10</v>
      </c>
      <c r="E174">
        <v>2939.44833510733</v>
      </c>
      <c r="F174">
        <v>2991.5928965540802</v>
      </c>
      <c r="G174">
        <v>3155.0975377896698</v>
      </c>
      <c r="H174">
        <v>3283.14145301389</v>
      </c>
      <c r="I174">
        <v>3480.4269445668901</v>
      </c>
      <c r="J174">
        <v>3729.9697036069902</v>
      </c>
      <c r="K174">
        <v>4044.24721525731</v>
      </c>
      <c r="L174">
        <v>4231.8673508310503</v>
      </c>
      <c r="M174">
        <v>4579.9822599237696</v>
      </c>
      <c r="N174">
        <v>4912.48759451772</v>
      </c>
      <c r="O174">
        <v>5129.0918439618499</v>
      </c>
      <c r="P174">
        <v>5504.8158184363801</v>
      </c>
      <c r="Q174">
        <v>5997.4856317577996</v>
      </c>
      <c r="R174">
        <v>6640.8059878230397</v>
      </c>
      <c r="S174">
        <v>7206.8167966800402</v>
      </c>
      <c r="T174">
        <v>7773.08468944994</v>
      </c>
      <c r="U174">
        <v>8613.0289892459605</v>
      </c>
      <c r="V174">
        <v>9400.4658374197006</v>
      </c>
      <c r="W174">
        <v>10424.5290839884</v>
      </c>
      <c r="X174">
        <v>11515.4600348723</v>
      </c>
      <c r="Y174">
        <v>12437.776504638199</v>
      </c>
      <c r="Z174">
        <v>13816.083318143401</v>
      </c>
      <c r="AA174">
        <v>14242.8454584504</v>
      </c>
      <c r="AB174">
        <v>15336.6302303339</v>
      </c>
      <c r="AC174">
        <v>16803.689880664599</v>
      </c>
      <c r="AD174">
        <v>17833.072741268701</v>
      </c>
      <c r="AE174">
        <v>18619.663293275</v>
      </c>
      <c r="AF174">
        <v>19672.459436974601</v>
      </c>
      <c r="AG174">
        <v>21172.753394983702</v>
      </c>
      <c r="AH174">
        <v>22644.6565007219</v>
      </c>
      <c r="AI174">
        <v>23645.614314815899</v>
      </c>
      <c r="AJ174">
        <v>24086.216451797001</v>
      </c>
      <c r="AK174">
        <v>24967.706320187499</v>
      </c>
      <c r="AL174">
        <v>25765.5415533788</v>
      </c>
      <c r="AM174">
        <v>26925.461511744099</v>
      </c>
      <c r="AN174">
        <v>27891.387442918101</v>
      </c>
      <c r="AO174">
        <v>29105.3208625103</v>
      </c>
      <c r="AP174">
        <v>30510.8918585795</v>
      </c>
      <c r="AQ174">
        <v>31684.773267465302</v>
      </c>
      <c r="AR174">
        <v>33311.751183507004</v>
      </c>
      <c r="AS174">
        <v>35147.876594431102</v>
      </c>
      <c r="AT174">
        <v>35822.803614153498</v>
      </c>
      <c r="AU174">
        <v>36666.2703231263</v>
      </c>
      <c r="AV174">
        <v>38391.006749187502</v>
      </c>
      <c r="AW174">
        <v>40766.673246152401</v>
      </c>
      <c r="AX174">
        <v>43349.005598332697</v>
      </c>
      <c r="AY174">
        <v>45726.4557921835</v>
      </c>
      <c r="AZ174">
        <v>47649.048067148397</v>
      </c>
      <c r="BA174">
        <v>48217.690495372597</v>
      </c>
      <c r="BB174">
        <v>46485.520553756302</v>
      </c>
      <c r="BC174">
        <v>48376.686715845397</v>
      </c>
      <c r="BD174">
        <v>50114.184627073497</v>
      </c>
      <c r="BE174">
        <v>51725.637099029402</v>
      </c>
      <c r="BF174">
        <v>53079.782511017103</v>
      </c>
      <c r="BG174">
        <v>54654.932655542099</v>
      </c>
      <c r="BH174">
        <v>55519.935032191701</v>
      </c>
      <c r="BI174">
        <v>56388.855419865402</v>
      </c>
      <c r="BJ174">
        <v>58563.838607921898</v>
      </c>
      <c r="BK174">
        <v>61304.643019001502</v>
      </c>
      <c r="BL174">
        <v>63343.345048417301</v>
      </c>
    </row>
    <row r="175" spans="1:64" x14ac:dyDescent="0.35">
      <c r="A175" t="s">
        <v>347</v>
      </c>
      <c r="B175" t="s">
        <v>348</v>
      </c>
      <c r="C175" t="s">
        <v>9</v>
      </c>
      <c r="D175" t="s">
        <v>10</v>
      </c>
      <c r="Y175">
        <v>2289.9066343059999</v>
      </c>
      <c r="Z175">
        <v>2078.51990669515</v>
      </c>
      <c r="AA175">
        <v>1914.8146905348201</v>
      </c>
      <c r="AB175">
        <v>2027.1528168796301</v>
      </c>
      <c r="AC175">
        <v>1675.9899184824701</v>
      </c>
      <c r="AD175">
        <v>1340.3283283921401</v>
      </c>
      <c r="AE175">
        <v>1456.71608455865</v>
      </c>
      <c r="AF175">
        <v>1784.5696212079199</v>
      </c>
      <c r="AG175">
        <v>1864.0817275284201</v>
      </c>
      <c r="AH175">
        <v>1826.48029337664</v>
      </c>
      <c r="AI175">
        <v>1944.1376211391901</v>
      </c>
      <c r="AJ175">
        <v>2027.0081133794599</v>
      </c>
      <c r="AK175">
        <v>2257.6323934720699</v>
      </c>
      <c r="AL175">
        <v>2069.6249957272598</v>
      </c>
      <c r="AM175">
        <v>2284.58081071167</v>
      </c>
      <c r="AN175">
        <v>2421.8704903226599</v>
      </c>
      <c r="AO175">
        <v>2371.8846686715001</v>
      </c>
      <c r="AP175">
        <v>2416.1197902148201</v>
      </c>
      <c r="AQ175">
        <v>2209.7721468247701</v>
      </c>
      <c r="AR175">
        <v>2165.1132250315</v>
      </c>
      <c r="AS175">
        <v>2136.4402428148901</v>
      </c>
      <c r="AT175">
        <v>1906.29260427331</v>
      </c>
      <c r="AU175">
        <v>1769.1759103703</v>
      </c>
      <c r="AV175">
        <v>2560.77403635788</v>
      </c>
      <c r="AW175">
        <v>3396.9119322870902</v>
      </c>
      <c r="AX175">
        <v>3663.7471883599801</v>
      </c>
      <c r="AY175">
        <v>3977.1066783985102</v>
      </c>
      <c r="AZ175">
        <v>4350.6868171757196</v>
      </c>
      <c r="BA175">
        <v>4158.0294805877402</v>
      </c>
      <c r="BB175">
        <v>4240.6865151955999</v>
      </c>
      <c r="BC175">
        <v>5318.00693967195</v>
      </c>
      <c r="BD175">
        <v>5723.3254902831604</v>
      </c>
      <c r="BE175">
        <v>5942.2186039643102</v>
      </c>
      <c r="BF175">
        <v>5377.7273177460902</v>
      </c>
      <c r="BG175">
        <v>5435.1719599320404</v>
      </c>
      <c r="BH175">
        <v>4869.3783727637901</v>
      </c>
      <c r="BI175">
        <v>4523.0912813126997</v>
      </c>
      <c r="BJ175">
        <v>5303.3091708714301</v>
      </c>
      <c r="BK175">
        <v>5495.4289253345196</v>
      </c>
      <c r="BL175">
        <v>4957.4582222640802</v>
      </c>
    </row>
    <row r="176" spans="1:64" x14ac:dyDescent="0.35">
      <c r="A176" t="s">
        <v>349</v>
      </c>
      <c r="B176" t="s">
        <v>350</v>
      </c>
      <c r="C176" t="s">
        <v>9</v>
      </c>
      <c r="D176" t="s">
        <v>10</v>
      </c>
      <c r="J176">
        <v>1763.4750668376601</v>
      </c>
      <c r="K176">
        <v>1756.2196530660401</v>
      </c>
      <c r="L176">
        <v>1865.66599868404</v>
      </c>
      <c r="M176">
        <v>2165.9011460729398</v>
      </c>
      <c r="N176">
        <v>2529.89263977581</v>
      </c>
      <c r="O176">
        <v>3203.71144556442</v>
      </c>
      <c r="P176">
        <v>3446.95279391748</v>
      </c>
      <c r="Q176">
        <v>4031.0160387404599</v>
      </c>
      <c r="R176">
        <v>4220.1935004858296</v>
      </c>
      <c r="S176">
        <v>4865.6503748892301</v>
      </c>
      <c r="T176">
        <v>6163.38011948249</v>
      </c>
      <c r="U176">
        <v>5957.5411167718903</v>
      </c>
      <c r="V176">
        <v>6158.9467392186498</v>
      </c>
      <c r="W176">
        <v>6152.7825288756103</v>
      </c>
      <c r="X176">
        <v>7561.1922761251499</v>
      </c>
      <c r="Y176">
        <v>8443.1070518134893</v>
      </c>
      <c r="Z176">
        <v>6817.8325287790103</v>
      </c>
      <c r="AA176">
        <v>6208.7826341610698</v>
      </c>
      <c r="AB176">
        <v>5540.23497276739</v>
      </c>
      <c r="AC176">
        <v>5249.0536002064</v>
      </c>
      <c r="AD176">
        <v>5534.6314129049997</v>
      </c>
      <c r="AE176">
        <v>7634.3344002315898</v>
      </c>
      <c r="AF176">
        <v>9271.7354036501001</v>
      </c>
      <c r="AG176">
        <v>12665.663228339699</v>
      </c>
      <c r="AH176">
        <v>13092.2647265506</v>
      </c>
      <c r="AI176">
        <v>14800.028694352101</v>
      </c>
      <c r="AJ176">
        <v>15133.1622384558</v>
      </c>
      <c r="AK176">
        <v>16261.2969282208</v>
      </c>
      <c r="AL176">
        <v>16640.802353679799</v>
      </c>
      <c r="AM176">
        <v>16037.0252427091</v>
      </c>
      <c r="AN176">
        <v>18721.0564384262</v>
      </c>
      <c r="AO176">
        <v>18257.215048930098</v>
      </c>
      <c r="AP176">
        <v>16341.5873485558</v>
      </c>
      <c r="AQ176">
        <v>15387.869583645001</v>
      </c>
      <c r="AR176">
        <v>14611.832803213299</v>
      </c>
      <c r="AS176">
        <v>12579.595105586401</v>
      </c>
    </row>
    <row r="177" spans="1:64" x14ac:dyDescent="0.35">
      <c r="A177" t="s">
        <v>351</v>
      </c>
      <c r="B177" t="s">
        <v>352</v>
      </c>
      <c r="C177" t="s">
        <v>9</v>
      </c>
      <c r="D177" t="s">
        <v>10</v>
      </c>
      <c r="E177">
        <v>132.65216243018401</v>
      </c>
      <c r="F177">
        <v>139.34016352468899</v>
      </c>
      <c r="G177">
        <v>148.18915991658801</v>
      </c>
      <c r="H177">
        <v>158.71627932298401</v>
      </c>
      <c r="I177">
        <v>153.259676703514</v>
      </c>
      <c r="J177">
        <v>172.03972294103201</v>
      </c>
      <c r="K177">
        <v>174.35517266701399</v>
      </c>
      <c r="L177">
        <v>160.59167587263201</v>
      </c>
      <c r="M177">
        <v>150.381141766491</v>
      </c>
      <c r="N177">
        <v>142.699119861665</v>
      </c>
      <c r="O177">
        <v>144.085125814056</v>
      </c>
      <c r="P177">
        <v>149.541912424304</v>
      </c>
      <c r="Q177">
        <v>155.77692513244699</v>
      </c>
      <c r="R177">
        <v>193.05505542606099</v>
      </c>
      <c r="S177">
        <v>203.566374704038</v>
      </c>
      <c r="T177">
        <v>202.25706198205</v>
      </c>
      <c r="U177">
        <v>199.531511599238</v>
      </c>
      <c r="V177">
        <v>235.18885252790599</v>
      </c>
      <c r="W177">
        <v>313.89961299267299</v>
      </c>
      <c r="X177">
        <v>362.49596383092103</v>
      </c>
      <c r="Y177">
        <v>418.854985976553</v>
      </c>
      <c r="Z177">
        <v>352.20586301591902</v>
      </c>
      <c r="AA177">
        <v>318.05858154903899</v>
      </c>
      <c r="AB177">
        <v>276.18301137136598</v>
      </c>
      <c r="AC177">
        <v>217.469268406639</v>
      </c>
      <c r="AD177">
        <v>208.29701542039399</v>
      </c>
      <c r="AE177">
        <v>267.471318224127</v>
      </c>
      <c r="AF177">
        <v>304.68320228242101</v>
      </c>
      <c r="AG177">
        <v>302.09665214338798</v>
      </c>
      <c r="AH177">
        <v>280.141191890691</v>
      </c>
      <c r="AI177">
        <v>437.59004950916199</v>
      </c>
      <c r="AJ177">
        <v>396.41718305596402</v>
      </c>
      <c r="AK177">
        <v>395.27530119500602</v>
      </c>
      <c r="AL177">
        <v>249.26353543712901</v>
      </c>
      <c r="AM177">
        <v>211.386584711685</v>
      </c>
      <c r="AN177">
        <v>242.62042228647701</v>
      </c>
      <c r="AO177">
        <v>244.813828868135</v>
      </c>
      <c r="AP177">
        <v>225.02196609544001</v>
      </c>
      <c r="AQ177">
        <v>250.657556772498</v>
      </c>
      <c r="AR177">
        <v>232.10231950096801</v>
      </c>
      <c r="AS177">
        <v>197.34140594084701</v>
      </c>
      <c r="AT177">
        <v>208.37704220422199</v>
      </c>
      <c r="AU177">
        <v>228.23600221244999</v>
      </c>
      <c r="AV177">
        <v>268.34987177964302</v>
      </c>
      <c r="AW177">
        <v>286.49002216148301</v>
      </c>
      <c r="AX177">
        <v>321.72382648003401</v>
      </c>
      <c r="AY177">
        <v>336.28190272652103</v>
      </c>
      <c r="AZ177">
        <v>390.284613127292</v>
      </c>
      <c r="BA177">
        <v>478.502715829181</v>
      </c>
      <c r="BB177">
        <v>464.05794038932203</v>
      </c>
      <c r="BC177">
        <v>476.86953216730399</v>
      </c>
      <c r="BD177">
        <v>512.59560456719601</v>
      </c>
      <c r="BE177">
        <v>529.744993983104</v>
      </c>
      <c r="BF177">
        <v>552.57009453890203</v>
      </c>
      <c r="BG177">
        <v>564.59748241966599</v>
      </c>
      <c r="BH177">
        <v>484.23863260929602</v>
      </c>
      <c r="BI177">
        <v>498.10416388358999</v>
      </c>
      <c r="BJ177">
        <v>517.97503005199906</v>
      </c>
      <c r="BK177">
        <v>572.42715426002803</v>
      </c>
      <c r="BL177">
        <v>553.89505038137997</v>
      </c>
    </row>
    <row r="178" spans="1:64" x14ac:dyDescent="0.35">
      <c r="A178" t="s">
        <v>353</v>
      </c>
      <c r="B178" t="s">
        <v>354</v>
      </c>
      <c r="C178" t="s">
        <v>9</v>
      </c>
      <c r="D178" t="s">
        <v>10</v>
      </c>
      <c r="E178">
        <v>92.960469720849503</v>
      </c>
      <c r="F178">
        <v>96.979044716824902</v>
      </c>
      <c r="G178">
        <v>104.387019664691</v>
      </c>
      <c r="H178">
        <v>107.54056810728601</v>
      </c>
      <c r="I178">
        <v>113.168721218811</v>
      </c>
      <c r="J178">
        <v>117.18863248986101</v>
      </c>
      <c r="K178">
        <v>124.30778281965</v>
      </c>
      <c r="L178">
        <v>99.406074962091395</v>
      </c>
      <c r="M178">
        <v>97.201751776193504</v>
      </c>
      <c r="N178">
        <v>121.24536410410801</v>
      </c>
      <c r="O178">
        <v>224.10447665274</v>
      </c>
      <c r="P178">
        <v>160.24875012187701</v>
      </c>
      <c r="Q178">
        <v>209.226062612102</v>
      </c>
      <c r="R178">
        <v>252.232651989906</v>
      </c>
      <c r="S178">
        <v>402.84984700457699</v>
      </c>
      <c r="T178">
        <v>438.33123997203597</v>
      </c>
      <c r="U178">
        <v>556.70217898080898</v>
      </c>
      <c r="V178">
        <v>536.21622680006601</v>
      </c>
      <c r="W178">
        <v>527.31126538209196</v>
      </c>
      <c r="X178">
        <v>662.26405372237105</v>
      </c>
      <c r="Y178">
        <v>874.40222581474995</v>
      </c>
      <c r="Z178">
        <v>2180.1977075283799</v>
      </c>
      <c r="AA178">
        <v>1843.9091859294599</v>
      </c>
      <c r="AB178">
        <v>1222.6293195414701</v>
      </c>
      <c r="AC178">
        <v>902.21587206703998</v>
      </c>
      <c r="AD178">
        <v>882.51990591624701</v>
      </c>
      <c r="AE178">
        <v>639.01310093655195</v>
      </c>
      <c r="AF178">
        <v>598.26484174659504</v>
      </c>
      <c r="AG178">
        <v>549.23747548471101</v>
      </c>
      <c r="AH178">
        <v>474.23210225534501</v>
      </c>
      <c r="AI178">
        <v>567.52867285834498</v>
      </c>
      <c r="AJ178">
        <v>502.91413891893899</v>
      </c>
      <c r="AK178">
        <v>477.17761422759099</v>
      </c>
      <c r="AL178">
        <v>270.22396145516399</v>
      </c>
      <c r="AM178">
        <v>321.32067718921701</v>
      </c>
      <c r="AN178">
        <v>408.18105995030498</v>
      </c>
      <c r="AO178">
        <v>461.51957789022299</v>
      </c>
      <c r="AP178">
        <v>479.983755645423</v>
      </c>
      <c r="AQ178">
        <v>469.43056482933201</v>
      </c>
      <c r="AR178">
        <v>497.84154051350498</v>
      </c>
      <c r="AS178">
        <v>567.93073600956495</v>
      </c>
      <c r="AT178">
        <v>590.38181503490705</v>
      </c>
      <c r="AU178">
        <v>741.74751118046299</v>
      </c>
      <c r="AV178">
        <v>795.38624674298705</v>
      </c>
      <c r="AW178">
        <v>1007.87432751604</v>
      </c>
      <c r="AX178">
        <v>1268.38344331693</v>
      </c>
      <c r="AY178">
        <v>1656.42475868056</v>
      </c>
      <c r="AZ178">
        <v>1883.46131124932</v>
      </c>
      <c r="BA178">
        <v>2242.8718855369402</v>
      </c>
      <c r="BB178">
        <v>1891.33537046421</v>
      </c>
      <c r="BC178">
        <v>2280.4374237052202</v>
      </c>
      <c r="BD178">
        <v>2487.5981543202802</v>
      </c>
      <c r="BE178">
        <v>2723.8227773066001</v>
      </c>
      <c r="BF178">
        <v>2961.5502838490002</v>
      </c>
      <c r="BG178">
        <v>3098.9863000956798</v>
      </c>
      <c r="BH178">
        <v>2687.4801454522499</v>
      </c>
      <c r="BI178">
        <v>2176.0022454504401</v>
      </c>
      <c r="BJ178">
        <v>1968.56473841262</v>
      </c>
      <c r="BK178">
        <v>2027.77797925505</v>
      </c>
      <c r="BL178">
        <v>2229.8586962446302</v>
      </c>
    </row>
    <row r="179" spans="1:64" x14ac:dyDescent="0.35">
      <c r="A179" t="s">
        <v>355</v>
      </c>
      <c r="B179" t="s">
        <v>356</v>
      </c>
      <c r="C179" t="s">
        <v>9</v>
      </c>
      <c r="D179" t="s">
        <v>10</v>
      </c>
      <c r="E179">
        <v>126.248381627432</v>
      </c>
      <c r="F179">
        <v>131.45022151789499</v>
      </c>
      <c r="G179">
        <v>140.55742011823901</v>
      </c>
      <c r="H179">
        <v>150.50412290755199</v>
      </c>
      <c r="I179">
        <v>170.43458615214499</v>
      </c>
      <c r="J179">
        <v>273.90643810649101</v>
      </c>
      <c r="K179">
        <v>284.55828958674999</v>
      </c>
      <c r="L179">
        <v>299.08161601853101</v>
      </c>
      <c r="M179">
        <v>307.29175691873297</v>
      </c>
      <c r="N179">
        <v>320.42932724469898</v>
      </c>
      <c r="O179">
        <v>322.70163554962198</v>
      </c>
      <c r="P179">
        <v>333.11480100017297</v>
      </c>
      <c r="Q179">
        <v>344.25420499692598</v>
      </c>
      <c r="R179">
        <v>414.43584186752599</v>
      </c>
      <c r="S179">
        <v>558.86369596068801</v>
      </c>
      <c r="T179">
        <v>566.62256846104299</v>
      </c>
      <c r="U179">
        <v>638.30371130162405</v>
      </c>
      <c r="V179">
        <v>750.24796961952597</v>
      </c>
      <c r="W179">
        <v>695.97851361486005</v>
      </c>
      <c r="X179">
        <v>481.75846047925103</v>
      </c>
      <c r="Y179">
        <v>670.44392255145794</v>
      </c>
      <c r="Z179">
        <v>728.62741125369803</v>
      </c>
      <c r="AA179">
        <v>713.48116396888099</v>
      </c>
      <c r="AB179">
        <v>772.83523196207602</v>
      </c>
      <c r="AC179">
        <v>852.467074011411</v>
      </c>
      <c r="AD179">
        <v>718.68538218408503</v>
      </c>
      <c r="AE179">
        <v>754.80316099133302</v>
      </c>
      <c r="AF179">
        <v>985.04803285968899</v>
      </c>
      <c r="AG179">
        <v>658.46140222905603</v>
      </c>
      <c r="AH179">
        <v>248.149686013707</v>
      </c>
      <c r="AI179">
        <v>241.87647004145001</v>
      </c>
      <c r="AJ179">
        <v>348.86476881243402</v>
      </c>
      <c r="AK179">
        <v>410.76757264042402</v>
      </c>
      <c r="AL179">
        <v>393.60345751851798</v>
      </c>
      <c r="AM179">
        <v>847.37443184931499</v>
      </c>
      <c r="AN179">
        <v>890.00544905243498</v>
      </c>
      <c r="AO179">
        <v>908.63250647485097</v>
      </c>
      <c r="AP179">
        <v>909.33592705978697</v>
      </c>
      <c r="AQ179">
        <v>943.92189559582505</v>
      </c>
      <c r="AR179">
        <v>972.88698841974303</v>
      </c>
      <c r="AS179">
        <v>1007.50142861723</v>
      </c>
      <c r="AT179">
        <v>1034.55158791486</v>
      </c>
      <c r="AU179">
        <v>1000.93594760549</v>
      </c>
      <c r="AV179">
        <v>1005.73247343454</v>
      </c>
      <c r="AW179">
        <v>1080.2681122223</v>
      </c>
      <c r="AX179">
        <v>1162.29011254959</v>
      </c>
      <c r="AY179">
        <v>1226.6326523074799</v>
      </c>
      <c r="AZ179">
        <v>1327.95969869275</v>
      </c>
      <c r="BA179">
        <v>1499.25867804528</v>
      </c>
      <c r="BB179">
        <v>1444.3810843375099</v>
      </c>
      <c r="BC179">
        <v>1503.8704232313601</v>
      </c>
      <c r="BD179">
        <v>1655.80182373144</v>
      </c>
      <c r="BE179">
        <v>1760.4685841634</v>
      </c>
      <c r="BF179">
        <v>1811.6325213683001</v>
      </c>
      <c r="BG179">
        <v>1934.0632371260699</v>
      </c>
      <c r="BH179">
        <v>2049.84968976149</v>
      </c>
      <c r="BI179">
        <v>2107.5727223614999</v>
      </c>
      <c r="BJ179">
        <v>2159.1578675149999</v>
      </c>
      <c r="BK179">
        <v>2020.5519299638099</v>
      </c>
      <c r="BL179">
        <v>1912.90374537869</v>
      </c>
    </row>
    <row r="180" spans="1:64" x14ac:dyDescent="0.35">
      <c r="A180" t="s">
        <v>357</v>
      </c>
      <c r="B180" t="s">
        <v>358</v>
      </c>
      <c r="C180" t="s">
        <v>9</v>
      </c>
      <c r="D180" t="s">
        <v>10</v>
      </c>
      <c r="E180">
        <v>1068.78458723735</v>
      </c>
      <c r="F180">
        <v>1159.3923571607399</v>
      </c>
      <c r="G180">
        <v>1240.67789437294</v>
      </c>
      <c r="H180">
        <v>1328.0366487996801</v>
      </c>
      <c r="I180">
        <v>1541.9473651902899</v>
      </c>
      <c r="J180">
        <v>1708.0963564886199</v>
      </c>
      <c r="K180">
        <v>1835.8014235103401</v>
      </c>
      <c r="L180">
        <v>1991.36068565042</v>
      </c>
      <c r="M180">
        <v>2185.24865888657</v>
      </c>
      <c r="N180">
        <v>2642.95611830093</v>
      </c>
      <c r="O180">
        <v>2927.0729394617501</v>
      </c>
      <c r="P180">
        <v>3378.61479729144</v>
      </c>
      <c r="Q180">
        <v>4104.4510297889501</v>
      </c>
      <c r="R180">
        <v>5345.5754437758696</v>
      </c>
      <c r="S180">
        <v>6440.97842006268</v>
      </c>
      <c r="T180">
        <v>7335.5089973343001</v>
      </c>
      <c r="U180">
        <v>7925.6880622654999</v>
      </c>
      <c r="V180">
        <v>9166.8081952430693</v>
      </c>
      <c r="W180">
        <v>11179.3895620565</v>
      </c>
      <c r="X180">
        <v>12798.5432457441</v>
      </c>
      <c r="Y180">
        <v>13791.862263945801</v>
      </c>
      <c r="Z180">
        <v>11520.4478716306</v>
      </c>
      <c r="AA180">
        <v>11072.658454557301</v>
      </c>
      <c r="AB180">
        <v>10680.3590423923</v>
      </c>
      <c r="AC180">
        <v>9977.1602168292993</v>
      </c>
      <c r="AD180">
        <v>9926.1299705666006</v>
      </c>
      <c r="AE180">
        <v>13783.8501091364</v>
      </c>
      <c r="AF180">
        <v>16709.559677383801</v>
      </c>
      <c r="AG180">
        <v>17744.5013844684</v>
      </c>
      <c r="AH180">
        <v>17397.6916825595</v>
      </c>
      <c r="AI180">
        <v>21290.860382704501</v>
      </c>
      <c r="AJ180">
        <v>21732.230762192299</v>
      </c>
      <c r="AK180">
        <v>23904.037415057999</v>
      </c>
      <c r="AL180">
        <v>23122.410766864501</v>
      </c>
      <c r="AM180">
        <v>24646.314309626901</v>
      </c>
      <c r="AN180">
        <v>29258.134348621101</v>
      </c>
      <c r="AO180">
        <v>29006.809445417101</v>
      </c>
      <c r="AP180">
        <v>26700.537133592599</v>
      </c>
      <c r="AQ180">
        <v>27885.808382346499</v>
      </c>
      <c r="AR180">
        <v>28263.096710680202</v>
      </c>
      <c r="AS180">
        <v>26149.411078289999</v>
      </c>
      <c r="AT180">
        <v>26873.275933511399</v>
      </c>
      <c r="AU180">
        <v>29204.039831025399</v>
      </c>
      <c r="AV180">
        <v>35672.206597845303</v>
      </c>
      <c r="AW180">
        <v>40362.3947822685</v>
      </c>
      <c r="AX180">
        <v>41979.055845788098</v>
      </c>
      <c r="AY180">
        <v>44863.350631428701</v>
      </c>
      <c r="AZ180">
        <v>51733.442131796503</v>
      </c>
      <c r="BA180">
        <v>57644.479974935297</v>
      </c>
      <c r="BB180">
        <v>52514.027116532299</v>
      </c>
      <c r="BC180">
        <v>50950.034343518098</v>
      </c>
      <c r="BD180">
        <v>54159.346612614201</v>
      </c>
      <c r="BE180">
        <v>50073.0056559308</v>
      </c>
      <c r="BF180">
        <v>52184.061850493097</v>
      </c>
      <c r="BG180">
        <v>52830.174232805497</v>
      </c>
      <c r="BH180">
        <v>45175.231893379801</v>
      </c>
      <c r="BI180">
        <v>46007.852920654703</v>
      </c>
      <c r="BJ180">
        <v>48675.222335021303</v>
      </c>
      <c r="BK180">
        <v>53044.532435225301</v>
      </c>
      <c r="BL180">
        <v>52331.316727779697</v>
      </c>
    </row>
    <row r="181" spans="1:64" x14ac:dyDescent="0.35">
      <c r="A181" t="s">
        <v>359</v>
      </c>
      <c r="B181" t="s">
        <v>360</v>
      </c>
      <c r="C181" t="s">
        <v>9</v>
      </c>
      <c r="D181" t="s">
        <v>10</v>
      </c>
      <c r="E181">
        <v>1441.7556600263299</v>
      </c>
      <c r="F181">
        <v>1560.3249311723</v>
      </c>
      <c r="G181">
        <v>1667.2474297782001</v>
      </c>
      <c r="H181">
        <v>1775.5826554497901</v>
      </c>
      <c r="I181">
        <v>1937.8846138592801</v>
      </c>
      <c r="J181">
        <v>2164.4688233673601</v>
      </c>
      <c r="K181">
        <v>2317.1948838265598</v>
      </c>
      <c r="L181">
        <v>2514.0437721470498</v>
      </c>
      <c r="M181">
        <v>2662.1174915311699</v>
      </c>
      <c r="N181">
        <v>2875.23584396858</v>
      </c>
      <c r="O181">
        <v>3306.2194760776902</v>
      </c>
      <c r="P181">
        <v>3736.3487374999099</v>
      </c>
      <c r="Q181">
        <v>4413.5756916852797</v>
      </c>
      <c r="R181">
        <v>5689.5888066967</v>
      </c>
      <c r="S181">
        <v>6811.5273365323201</v>
      </c>
      <c r="T181">
        <v>8204.4515115297909</v>
      </c>
      <c r="U181">
        <v>8927.2016273447698</v>
      </c>
      <c r="V181">
        <v>10266.120671869799</v>
      </c>
      <c r="W181">
        <v>11462.6415912182</v>
      </c>
      <c r="X181">
        <v>13046.5372210653</v>
      </c>
      <c r="Y181">
        <v>15772.2409073814</v>
      </c>
      <c r="Z181">
        <v>15512.5067043575</v>
      </c>
      <c r="AA181">
        <v>15224.893910098201</v>
      </c>
      <c r="AB181">
        <v>14927.517476633901</v>
      </c>
      <c r="AC181">
        <v>14989.4857665906</v>
      </c>
      <c r="AD181">
        <v>15753.5527652129</v>
      </c>
      <c r="AE181">
        <v>18883.265802712001</v>
      </c>
      <c r="AF181">
        <v>22505.897711705202</v>
      </c>
      <c r="AG181">
        <v>24207.281468962999</v>
      </c>
      <c r="AH181">
        <v>24281.096140537698</v>
      </c>
      <c r="AI181">
        <v>28242.943738532998</v>
      </c>
      <c r="AJ181">
        <v>28596.933003644401</v>
      </c>
      <c r="AK181">
        <v>30523.985055897399</v>
      </c>
      <c r="AL181">
        <v>27963.6652188271</v>
      </c>
      <c r="AM181">
        <v>29315.841907019902</v>
      </c>
      <c r="AN181">
        <v>34875.704334753602</v>
      </c>
      <c r="AO181">
        <v>37321.9741993473</v>
      </c>
      <c r="AP181">
        <v>36629.030903662097</v>
      </c>
      <c r="AQ181">
        <v>34788.359851881898</v>
      </c>
      <c r="AR181">
        <v>36371.050953557598</v>
      </c>
      <c r="AS181">
        <v>38131.460611624199</v>
      </c>
      <c r="AT181">
        <v>38542.715099708999</v>
      </c>
      <c r="AU181">
        <v>43084.472465071703</v>
      </c>
      <c r="AV181">
        <v>50134.890773494699</v>
      </c>
      <c r="AW181">
        <v>57603.836021825999</v>
      </c>
      <c r="AX181">
        <v>66810.478520867997</v>
      </c>
      <c r="AY181">
        <v>74148.320075718701</v>
      </c>
      <c r="AZ181">
        <v>85139.960446954501</v>
      </c>
      <c r="BA181">
        <v>96944.095606487303</v>
      </c>
      <c r="BB181">
        <v>79977.697081749197</v>
      </c>
      <c r="BC181">
        <v>87693.790065809895</v>
      </c>
      <c r="BD181">
        <v>100600.56240758899</v>
      </c>
      <c r="BE181">
        <v>101524.141851985</v>
      </c>
      <c r="BF181">
        <v>102913.450843674</v>
      </c>
      <c r="BG181">
        <v>97019.182752746201</v>
      </c>
      <c r="BH181">
        <v>74355.5158575643</v>
      </c>
      <c r="BI181">
        <v>70459.182504102893</v>
      </c>
      <c r="BJ181">
        <v>75496.754058199804</v>
      </c>
      <c r="BK181">
        <v>81734.465573610199</v>
      </c>
      <c r="BL181">
        <v>75419.634868808906</v>
      </c>
    </row>
    <row r="182" spans="1:64" x14ac:dyDescent="0.35">
      <c r="A182" t="s">
        <v>361</v>
      </c>
      <c r="B182" t="s">
        <v>362</v>
      </c>
      <c r="C182" t="s">
        <v>9</v>
      </c>
      <c r="D182" t="s">
        <v>10</v>
      </c>
      <c r="E182">
        <v>50.304987502791903</v>
      </c>
      <c r="F182">
        <v>51.8112285436763</v>
      </c>
      <c r="G182">
        <v>55.025699460170699</v>
      </c>
      <c r="H182">
        <v>46.861448838485899</v>
      </c>
      <c r="I182">
        <v>46.003365487732097</v>
      </c>
      <c r="J182">
        <v>67.007470969808594</v>
      </c>
      <c r="K182">
        <v>81.164429631343907</v>
      </c>
      <c r="L182">
        <v>73.967887762712394</v>
      </c>
      <c r="M182">
        <v>66.5488999419359</v>
      </c>
      <c r="N182">
        <v>66.638362678967994</v>
      </c>
      <c r="O182">
        <v>71.718603014451602</v>
      </c>
      <c r="P182">
        <v>71.629889722732301</v>
      </c>
      <c r="Q182">
        <v>81.386585934692903</v>
      </c>
      <c r="R182">
        <v>75.636954853926895</v>
      </c>
      <c r="S182">
        <v>92.7522223287054</v>
      </c>
      <c r="T182">
        <v>117.41772930903601</v>
      </c>
      <c r="U182">
        <v>105.892784722432</v>
      </c>
      <c r="V182">
        <v>98.542000391202606</v>
      </c>
      <c r="W182">
        <v>111.806707280971</v>
      </c>
      <c r="X182">
        <v>126.133335409154</v>
      </c>
      <c r="Y182">
        <v>129.58607416965401</v>
      </c>
      <c r="Z182">
        <v>148.08025367399799</v>
      </c>
      <c r="AA182">
        <v>152.28966975542599</v>
      </c>
      <c r="AB182">
        <v>151.992610182449</v>
      </c>
      <c r="AC182">
        <v>156.650682285876</v>
      </c>
      <c r="AD182">
        <v>155.407864460647</v>
      </c>
      <c r="AE182">
        <v>165.36186755845699</v>
      </c>
      <c r="AF182">
        <v>167.79998264513301</v>
      </c>
      <c r="AG182">
        <v>193.49966942870699</v>
      </c>
      <c r="AH182">
        <v>191.12078079651701</v>
      </c>
      <c r="AI182">
        <v>191.87890423401501</v>
      </c>
      <c r="AJ182">
        <v>202.080609959459</v>
      </c>
      <c r="AK182">
        <v>170.58666834977899</v>
      </c>
      <c r="AL182">
        <v>178.62597034240699</v>
      </c>
      <c r="AM182">
        <v>193.27950501575799</v>
      </c>
      <c r="AN182">
        <v>203.980809002282</v>
      </c>
      <c r="AO182">
        <v>204.685755187214</v>
      </c>
      <c r="AP182">
        <v>217.78795301414999</v>
      </c>
      <c r="AQ182">
        <v>210.611487810509</v>
      </c>
      <c r="AR182">
        <v>214.10676699062401</v>
      </c>
      <c r="AS182">
        <v>229.4902871214</v>
      </c>
      <c r="AT182">
        <v>246.725628999885</v>
      </c>
      <c r="AU182">
        <v>244.72082372932499</v>
      </c>
      <c r="AV182">
        <v>252.40243228149001</v>
      </c>
      <c r="AW182">
        <v>286.15759378841102</v>
      </c>
      <c r="AX182">
        <v>315.805629997361</v>
      </c>
      <c r="AY182">
        <v>346.94525139372701</v>
      </c>
      <c r="AZ182">
        <v>391.38013135936097</v>
      </c>
      <c r="BA182">
        <v>470.45554725120599</v>
      </c>
      <c r="BB182">
        <v>478.17318161753798</v>
      </c>
      <c r="BC182">
        <v>592.401097450929</v>
      </c>
      <c r="BD182">
        <v>699.42933767758097</v>
      </c>
      <c r="BE182">
        <v>698.46647941608603</v>
      </c>
      <c r="BF182">
        <v>715.92374304606096</v>
      </c>
      <c r="BG182">
        <v>743.41338129621897</v>
      </c>
      <c r="BH182">
        <v>792.55289059338099</v>
      </c>
      <c r="BI182">
        <v>777.14759551216503</v>
      </c>
      <c r="BJ182">
        <v>911.44426652125901</v>
      </c>
      <c r="BK182">
        <v>1038.6516470296799</v>
      </c>
      <c r="BL182">
        <v>1071.0507605540399</v>
      </c>
    </row>
    <row r="183" spans="1:64" x14ac:dyDescent="0.35">
      <c r="A183" t="s">
        <v>363</v>
      </c>
      <c r="B183" t="s">
        <v>364</v>
      </c>
      <c r="C183" t="s">
        <v>9</v>
      </c>
      <c r="D183" t="s">
        <v>10</v>
      </c>
      <c r="BC183">
        <v>4754.0750016078</v>
      </c>
      <c r="BD183">
        <v>6568.10258231227</v>
      </c>
      <c r="BE183">
        <v>9429.6333772587095</v>
      </c>
      <c r="BF183">
        <v>9101.9169803343702</v>
      </c>
      <c r="BG183">
        <v>8829.3567188604793</v>
      </c>
      <c r="BH183">
        <v>6956.25380055393</v>
      </c>
      <c r="BI183">
        <v>7670.1164042525497</v>
      </c>
      <c r="BJ183">
        <v>8510.8684082445598</v>
      </c>
      <c r="BK183">
        <v>9762.3893018271101</v>
      </c>
      <c r="BL183">
        <v>9396.9819668107193</v>
      </c>
    </row>
    <row r="184" spans="1:64" x14ac:dyDescent="0.35">
      <c r="A184" t="s">
        <v>365</v>
      </c>
      <c r="B184" t="s">
        <v>366</v>
      </c>
      <c r="C184" t="s">
        <v>9</v>
      </c>
      <c r="D184" t="s">
        <v>10</v>
      </c>
      <c r="E184">
        <v>2312.94999239859</v>
      </c>
      <c r="F184">
        <v>2343.2922131742498</v>
      </c>
      <c r="G184">
        <v>2448.62863326468</v>
      </c>
      <c r="H184">
        <v>2622.2202714035998</v>
      </c>
      <c r="I184">
        <v>2813.54697563939</v>
      </c>
      <c r="J184">
        <v>2151.29492695315</v>
      </c>
      <c r="K184">
        <v>2191.3125419395901</v>
      </c>
      <c r="L184">
        <v>2188.3991386256098</v>
      </c>
      <c r="M184">
        <v>1885.15615175625</v>
      </c>
      <c r="N184">
        <v>2077.8955430230099</v>
      </c>
      <c r="O184">
        <v>2356.5403033636198</v>
      </c>
      <c r="P184">
        <v>2772.9185969395999</v>
      </c>
      <c r="Q184">
        <v>3294.6489426830399</v>
      </c>
      <c r="R184">
        <v>4323.1965345865501</v>
      </c>
      <c r="S184">
        <v>4610.5704263401303</v>
      </c>
      <c r="T184">
        <v>4171.7697396747499</v>
      </c>
      <c r="U184">
        <v>4373.8409979123098</v>
      </c>
      <c r="V184">
        <v>4950.5882053892701</v>
      </c>
      <c r="W184">
        <v>5936.9852603642303</v>
      </c>
      <c r="X184">
        <v>6668.1386662246996</v>
      </c>
      <c r="Y184">
        <v>7467.1680377380499</v>
      </c>
      <c r="Z184">
        <v>7813.88754336067</v>
      </c>
      <c r="AA184">
        <v>7656.4757323896301</v>
      </c>
      <c r="AB184">
        <v>7598.3120387500603</v>
      </c>
      <c r="AC184">
        <v>6713.7601310415403</v>
      </c>
      <c r="AD184">
        <v>7600.5652417293704</v>
      </c>
      <c r="AE184">
        <v>9427.5539403534804</v>
      </c>
      <c r="AF184">
        <v>12330.9168305483</v>
      </c>
      <c r="AG184">
        <v>13759.1556295922</v>
      </c>
      <c r="AH184">
        <v>13312.3855858113</v>
      </c>
      <c r="AI184">
        <v>13663.021618429801</v>
      </c>
      <c r="AJ184">
        <v>12230.073454883401</v>
      </c>
      <c r="AK184">
        <v>11793.1392416214</v>
      </c>
      <c r="AL184">
        <v>13094.3454502639</v>
      </c>
      <c r="AM184">
        <v>15280.3127842922</v>
      </c>
      <c r="AN184">
        <v>17400.420184817202</v>
      </c>
      <c r="AO184">
        <v>18794.436039393</v>
      </c>
      <c r="AP184">
        <v>17474.187029723998</v>
      </c>
      <c r="AQ184">
        <v>14738.445570391799</v>
      </c>
      <c r="AR184">
        <v>15322.223834026699</v>
      </c>
      <c r="AS184">
        <v>13641.102718382201</v>
      </c>
      <c r="AT184">
        <v>13882.8568268586</v>
      </c>
      <c r="AU184">
        <v>16874.187491819601</v>
      </c>
      <c r="AV184">
        <v>21913.708171996099</v>
      </c>
      <c r="AW184">
        <v>25420.234882944002</v>
      </c>
      <c r="AX184">
        <v>27751.0654708859</v>
      </c>
      <c r="AY184">
        <v>26671.329417717901</v>
      </c>
      <c r="AZ184">
        <v>32511.126663931998</v>
      </c>
      <c r="BA184">
        <v>31290.253724534701</v>
      </c>
      <c r="BB184">
        <v>28205.732843582999</v>
      </c>
      <c r="BC184">
        <v>33700.126039246003</v>
      </c>
      <c r="BD184">
        <v>38437.543157275002</v>
      </c>
      <c r="BE184">
        <v>39982.7543013783</v>
      </c>
      <c r="BF184">
        <v>42962.988214980302</v>
      </c>
      <c r="BG184">
        <v>44553.282210838501</v>
      </c>
      <c r="BH184">
        <v>38615.995184909298</v>
      </c>
      <c r="BI184">
        <v>40105.613386713499</v>
      </c>
      <c r="BJ184">
        <v>42849.426324701002</v>
      </c>
      <c r="BK184">
        <v>42949.930584951202</v>
      </c>
      <c r="BL184">
        <v>42084.353374808801</v>
      </c>
    </row>
    <row r="185" spans="1:64" x14ac:dyDescent="0.35">
      <c r="A185" t="s">
        <v>367</v>
      </c>
      <c r="B185" t="s">
        <v>368</v>
      </c>
      <c r="C185" t="s">
        <v>9</v>
      </c>
      <c r="D185" t="s">
        <v>10</v>
      </c>
      <c r="E185">
        <v>1329.4649314057999</v>
      </c>
      <c r="F185">
        <v>1376.18521700422</v>
      </c>
      <c r="G185">
        <v>1465.0514441483101</v>
      </c>
      <c r="H185">
        <v>1557.6871752259401</v>
      </c>
      <c r="I185">
        <v>1679.69114129797</v>
      </c>
      <c r="J185">
        <v>1799.6281256003899</v>
      </c>
      <c r="K185">
        <v>1951.2183641209399</v>
      </c>
      <c r="L185">
        <v>2070.3864789720401</v>
      </c>
      <c r="M185">
        <v>2222.42130029788</v>
      </c>
      <c r="N185">
        <v>2414.83162612672</v>
      </c>
      <c r="O185">
        <v>2607.28160007011</v>
      </c>
      <c r="P185">
        <v>2855.1897161607699</v>
      </c>
      <c r="Q185">
        <v>3277.2507449824898</v>
      </c>
      <c r="R185">
        <v>3924.44481900869</v>
      </c>
      <c r="S185">
        <v>4352.79259339893</v>
      </c>
      <c r="T185">
        <v>4824.7575717083901</v>
      </c>
      <c r="U185">
        <v>5179.8169964079198</v>
      </c>
      <c r="V185">
        <v>5784.5822737824101</v>
      </c>
      <c r="W185">
        <v>6894.75233098437</v>
      </c>
      <c r="X185">
        <v>7888.1238909512103</v>
      </c>
      <c r="Y185">
        <v>8680.5244037136308</v>
      </c>
      <c r="Z185">
        <v>8760.0249075095307</v>
      </c>
      <c r="AA185">
        <v>8557.0702549159396</v>
      </c>
      <c r="AB185">
        <v>8766.4688277282894</v>
      </c>
      <c r="AC185">
        <v>9093.2365594291605</v>
      </c>
      <c r="AD185">
        <v>9499.4331117664697</v>
      </c>
      <c r="AE185">
        <v>11414.0806054062</v>
      </c>
      <c r="AF185">
        <v>13115.912038856201</v>
      </c>
      <c r="AG185">
        <v>14670.805336630199</v>
      </c>
      <c r="AH185">
        <v>15223.194033251601</v>
      </c>
      <c r="AI185">
        <v>17002.096757071798</v>
      </c>
      <c r="AJ185">
        <v>17825.084416339101</v>
      </c>
      <c r="AK185">
        <v>18997.162611755899</v>
      </c>
      <c r="AL185">
        <v>19088.515524434901</v>
      </c>
      <c r="AM185">
        <v>20238.469981320399</v>
      </c>
      <c r="AN185">
        <v>22139.857215229</v>
      </c>
      <c r="AO185">
        <v>22159.961752161398</v>
      </c>
      <c r="AP185">
        <v>21667.7891174291</v>
      </c>
      <c r="AQ185">
        <v>21737.6437309914</v>
      </c>
      <c r="AR185">
        <v>22659.4095487786</v>
      </c>
      <c r="AS185">
        <v>22978.4515129639</v>
      </c>
      <c r="AT185">
        <v>22605.548469630099</v>
      </c>
      <c r="AU185">
        <v>23407.6147784977</v>
      </c>
      <c r="AV185">
        <v>26003.036952303599</v>
      </c>
      <c r="AW185">
        <v>28740.8723818738</v>
      </c>
      <c r="AX185">
        <v>30188.137619718898</v>
      </c>
      <c r="AY185">
        <v>31621.348107134301</v>
      </c>
      <c r="AZ185">
        <v>34352.619922047503</v>
      </c>
      <c r="BA185">
        <v>36117.908220090801</v>
      </c>
      <c r="BB185">
        <v>33573.883490678803</v>
      </c>
      <c r="BC185">
        <v>34989.899704822303</v>
      </c>
      <c r="BD185">
        <v>37440.995356621199</v>
      </c>
      <c r="BE185">
        <v>37190.154620926398</v>
      </c>
      <c r="BF185">
        <v>37452.626236306503</v>
      </c>
      <c r="BG185">
        <v>37987.763492382299</v>
      </c>
      <c r="BH185">
        <v>35611.708278308201</v>
      </c>
      <c r="BI185">
        <v>36044.183956815403</v>
      </c>
      <c r="BJ185">
        <v>37415.712005760899</v>
      </c>
      <c r="BK185">
        <v>39329.585760454102</v>
      </c>
      <c r="BL185">
        <v>39482.138567283902</v>
      </c>
    </row>
    <row r="186" spans="1:64" x14ac:dyDescent="0.35">
      <c r="A186" t="s">
        <v>369</v>
      </c>
      <c r="B186" t="s">
        <v>370</v>
      </c>
      <c r="C186" t="s">
        <v>9</v>
      </c>
      <c r="D186" t="s">
        <v>10</v>
      </c>
      <c r="J186">
        <v>101.258693092966</v>
      </c>
      <c r="K186">
        <v>105.557673860105</v>
      </c>
      <c r="L186">
        <v>162.32456854880601</v>
      </c>
      <c r="M186">
        <v>277.90800522183798</v>
      </c>
      <c r="N186">
        <v>342.47305525513701</v>
      </c>
      <c r="O186">
        <v>354.07769836653802</v>
      </c>
      <c r="P186">
        <v>401.90046450980998</v>
      </c>
      <c r="Q186">
        <v>472.523427194698</v>
      </c>
      <c r="R186">
        <v>598.56544244352301</v>
      </c>
      <c r="S186">
        <v>1954.8877920197499</v>
      </c>
      <c r="T186">
        <v>2377.0832952730302</v>
      </c>
      <c r="U186">
        <v>2760.5355353278601</v>
      </c>
      <c r="V186">
        <v>2803.3940829517001</v>
      </c>
      <c r="W186">
        <v>2653.2765714268799</v>
      </c>
      <c r="X186">
        <v>3419.2845134931499</v>
      </c>
      <c r="Y186">
        <v>5181.8082636249901</v>
      </c>
      <c r="Z186">
        <v>5947.2467305022501</v>
      </c>
      <c r="AA186">
        <v>5855.8677940917696</v>
      </c>
      <c r="AB186">
        <v>5828.09305414958</v>
      </c>
      <c r="AC186">
        <v>6164.1754292645501</v>
      </c>
      <c r="AD186">
        <v>6677.3761253794301</v>
      </c>
      <c r="AE186">
        <v>4691.19435000266</v>
      </c>
      <c r="AF186">
        <v>4822.1257568871397</v>
      </c>
      <c r="AG186">
        <v>4997.4172520033999</v>
      </c>
      <c r="AH186">
        <v>5382.7294346373601</v>
      </c>
      <c r="AI186">
        <v>6448.1276849320202</v>
      </c>
      <c r="AJ186">
        <v>5988.8446973089704</v>
      </c>
      <c r="AK186">
        <v>6278.6429933845802</v>
      </c>
      <c r="AL186">
        <v>6029.1896219396904</v>
      </c>
      <c r="AM186">
        <v>6013.1918665292997</v>
      </c>
      <c r="AN186">
        <v>6261.7360614088302</v>
      </c>
      <c r="AO186">
        <v>6830.6333161046396</v>
      </c>
      <c r="AP186">
        <v>7039.6118502182098</v>
      </c>
      <c r="AQ186">
        <v>6215.7015681835701</v>
      </c>
      <c r="AR186">
        <v>6915.3525482652904</v>
      </c>
      <c r="AS186">
        <v>8601.2719322785506</v>
      </c>
      <c r="AT186">
        <v>8475.9575433572609</v>
      </c>
      <c r="AU186">
        <v>8626.9726787329291</v>
      </c>
      <c r="AV186">
        <v>9066.3047834925401</v>
      </c>
      <c r="AW186">
        <v>10126.166778068</v>
      </c>
      <c r="AX186">
        <v>12377.094812420301</v>
      </c>
      <c r="AY186">
        <v>14420.484080876</v>
      </c>
      <c r="AZ186">
        <v>15838.4934162928</v>
      </c>
      <c r="BA186">
        <v>22139.6843425113</v>
      </c>
      <c r="BB186">
        <v>16823.794954994999</v>
      </c>
      <c r="BC186">
        <v>18712.5762976474</v>
      </c>
      <c r="BD186">
        <v>20876.788031109299</v>
      </c>
      <c r="BE186">
        <v>21872.620248699899</v>
      </c>
      <c r="BF186">
        <v>20865.7918179638</v>
      </c>
      <c r="BG186">
        <v>20035.173975012101</v>
      </c>
      <c r="BH186">
        <v>16028.6115221739</v>
      </c>
      <c r="BI186">
        <v>14618.733125302801</v>
      </c>
      <c r="BJ186">
        <v>15130.5207386726</v>
      </c>
      <c r="BK186">
        <v>16521.182281612499</v>
      </c>
      <c r="BL186">
        <v>15343.062004310599</v>
      </c>
    </row>
    <row r="187" spans="1:64" x14ac:dyDescent="0.35">
      <c r="A187" t="s">
        <v>371</v>
      </c>
      <c r="B187" t="s">
        <v>372</v>
      </c>
      <c r="C187" t="s">
        <v>9</v>
      </c>
      <c r="D187" t="s">
        <v>10</v>
      </c>
      <c r="O187">
        <v>285.92211558630498</v>
      </c>
      <c r="P187">
        <v>332.553531348989</v>
      </c>
      <c r="Q187">
        <v>394.526999612498</v>
      </c>
      <c r="R187">
        <v>559.89007813862702</v>
      </c>
      <c r="S187">
        <v>1011.13092590223</v>
      </c>
      <c r="T187">
        <v>1105.4289533267399</v>
      </c>
      <c r="U187">
        <v>1346.0462319263499</v>
      </c>
      <c r="V187">
        <v>1484.5358712505099</v>
      </c>
      <c r="W187">
        <v>1603.79206771137</v>
      </c>
      <c r="X187">
        <v>2037.5631848764799</v>
      </c>
      <c r="Y187">
        <v>2766.00710004643</v>
      </c>
      <c r="Z187">
        <v>2716.8224795852202</v>
      </c>
      <c r="AA187">
        <v>2509.1621506391998</v>
      </c>
      <c r="AB187">
        <v>2314.04392385958</v>
      </c>
      <c r="AC187">
        <v>2274.31585346562</v>
      </c>
      <c r="AD187">
        <v>2107.2689052021801</v>
      </c>
      <c r="AE187">
        <v>2078.85277400829</v>
      </c>
      <c r="AF187">
        <v>2402.30616894583</v>
      </c>
      <c r="AG187">
        <v>2629.1545466334701</v>
      </c>
      <c r="AH187">
        <v>2684.6652274468802</v>
      </c>
      <c r="AI187">
        <v>3139.2985711318802</v>
      </c>
      <c r="AJ187">
        <v>3162.94480809278</v>
      </c>
      <c r="AK187">
        <v>3385.0622281165502</v>
      </c>
      <c r="AL187">
        <v>3166.0252849069102</v>
      </c>
      <c r="AM187">
        <v>3250.8267581576501</v>
      </c>
      <c r="AN187">
        <v>3671.4339241574899</v>
      </c>
      <c r="AO187">
        <v>3801.1030452350201</v>
      </c>
      <c r="AP187">
        <v>3878.4213564423499</v>
      </c>
      <c r="AQ187">
        <v>3731.5350979193399</v>
      </c>
      <c r="AR187">
        <v>3939.34304169403</v>
      </c>
      <c r="AS187">
        <v>4364.48229707674</v>
      </c>
      <c r="AT187">
        <v>4269.3316415434301</v>
      </c>
      <c r="AU187">
        <v>4529.8253935921202</v>
      </c>
      <c r="AV187">
        <v>5541.6767710620197</v>
      </c>
      <c r="AW187">
        <v>6748.5857006551196</v>
      </c>
      <c r="AX187">
        <v>7999.92706629647</v>
      </c>
      <c r="AY187">
        <v>9169.8372650646907</v>
      </c>
      <c r="AZ187">
        <v>10945.557379986099</v>
      </c>
      <c r="BA187">
        <v>13034.590291533499</v>
      </c>
      <c r="BB187">
        <v>10907.264821507601</v>
      </c>
      <c r="BC187">
        <v>12377.4895605651</v>
      </c>
      <c r="BD187">
        <v>14896.2793528698</v>
      </c>
      <c r="BE187">
        <v>15219.440597311101</v>
      </c>
      <c r="BF187">
        <v>15556.073723147099</v>
      </c>
      <c r="BG187">
        <v>15753.512938129799</v>
      </c>
      <c r="BH187">
        <v>12807.906127578801</v>
      </c>
      <c r="BI187">
        <v>12402.3569740925</v>
      </c>
      <c r="BJ187">
        <v>13230.8250084338</v>
      </c>
      <c r="BK187">
        <v>14382.7979768801</v>
      </c>
      <c r="BL187">
        <v>13777.916558831501</v>
      </c>
    </row>
    <row r="188" spans="1:64" x14ac:dyDescent="0.35">
      <c r="A188" t="s">
        <v>373</v>
      </c>
      <c r="B188" t="s">
        <v>374</v>
      </c>
      <c r="C188" t="s">
        <v>9</v>
      </c>
      <c r="D188" t="s">
        <v>10</v>
      </c>
      <c r="E188">
        <v>83.337945930404004</v>
      </c>
      <c r="F188">
        <v>89.409030143525399</v>
      </c>
      <c r="G188">
        <v>91.319200357348905</v>
      </c>
      <c r="H188">
        <v>95.703361992691697</v>
      </c>
      <c r="I188">
        <v>104.880217633675</v>
      </c>
      <c r="J188">
        <v>116.44672466593001</v>
      </c>
      <c r="K188">
        <v>125.546977601333</v>
      </c>
      <c r="L188">
        <v>139.11845951581901</v>
      </c>
      <c r="M188">
        <v>145.94568859870401</v>
      </c>
      <c r="N188">
        <v>153.41698020474399</v>
      </c>
      <c r="O188">
        <v>172.465672007683</v>
      </c>
      <c r="P188">
        <v>178.55510759466301</v>
      </c>
      <c r="Q188">
        <v>153.38402713431299</v>
      </c>
      <c r="R188">
        <v>101.164652646824</v>
      </c>
      <c r="S188">
        <v>137.10892973546001</v>
      </c>
      <c r="T188">
        <v>168.08037976103</v>
      </c>
      <c r="U188">
        <v>191.301078593852</v>
      </c>
      <c r="V188">
        <v>213.168699520144</v>
      </c>
      <c r="W188">
        <v>243.33582484080401</v>
      </c>
      <c r="X188">
        <v>260.56232321858499</v>
      </c>
      <c r="Y188">
        <v>303.05097109643799</v>
      </c>
      <c r="Z188">
        <v>348.29506932535003</v>
      </c>
      <c r="AA188">
        <v>368.27736400349801</v>
      </c>
      <c r="AB188">
        <v>332.52105066462502</v>
      </c>
      <c r="AC188">
        <v>349.18205805168299</v>
      </c>
      <c r="AD188">
        <v>337.82851419102701</v>
      </c>
      <c r="AE188">
        <v>335.02014827685298</v>
      </c>
      <c r="AF188">
        <v>339.33227937951801</v>
      </c>
      <c r="AG188">
        <v>379.45451673498201</v>
      </c>
      <c r="AH188">
        <v>384.36427973956199</v>
      </c>
      <c r="AI188">
        <v>371.67855727058202</v>
      </c>
      <c r="AJ188">
        <v>411.85946499102698</v>
      </c>
      <c r="AK188">
        <v>429.14690219221001</v>
      </c>
      <c r="AL188">
        <v>442.492238414979</v>
      </c>
      <c r="AM188">
        <v>434.46541137255201</v>
      </c>
      <c r="AN188">
        <v>489.88181401705998</v>
      </c>
      <c r="AO188">
        <v>497.21614315338797</v>
      </c>
      <c r="AP188">
        <v>476.38123120309001</v>
      </c>
      <c r="AQ188">
        <v>461.21673613645697</v>
      </c>
      <c r="AR188">
        <v>454.27612544302201</v>
      </c>
      <c r="AS188">
        <v>576.19560059312403</v>
      </c>
      <c r="AT188">
        <v>544.49427378226096</v>
      </c>
      <c r="AU188">
        <v>534.30388282199999</v>
      </c>
      <c r="AV188">
        <v>599.37632271040002</v>
      </c>
      <c r="AW188">
        <v>687.83641705267598</v>
      </c>
      <c r="AX188">
        <v>748.92258459899301</v>
      </c>
      <c r="AY188">
        <v>836.86052111604999</v>
      </c>
      <c r="AZ188">
        <v>908.09509059122297</v>
      </c>
      <c r="BA188">
        <v>990.84659961990599</v>
      </c>
      <c r="BB188">
        <v>957.99568075010404</v>
      </c>
      <c r="BC188">
        <v>987.40972304392301</v>
      </c>
      <c r="BD188">
        <v>1164.97612914872</v>
      </c>
      <c r="BE188">
        <v>1198.10900052752</v>
      </c>
      <c r="BF188">
        <v>1208.9043102964399</v>
      </c>
      <c r="BG188">
        <v>1251.16410422834</v>
      </c>
      <c r="BH188">
        <v>1356.6677558264901</v>
      </c>
      <c r="BI188">
        <v>1368.45432627629</v>
      </c>
      <c r="BJ188">
        <v>1464.99330546855</v>
      </c>
      <c r="BK188">
        <v>1482.3056668433801</v>
      </c>
      <c r="BL188">
        <v>1284.7020409003901</v>
      </c>
    </row>
    <row r="189" spans="1:64" x14ac:dyDescent="0.35">
      <c r="A189" t="s">
        <v>375</v>
      </c>
      <c r="B189" t="s">
        <v>376</v>
      </c>
      <c r="C189" t="s">
        <v>9</v>
      </c>
      <c r="D189" t="s">
        <v>10</v>
      </c>
      <c r="E189">
        <v>474.094017901195</v>
      </c>
      <c r="F189">
        <v>513.25475767984801</v>
      </c>
      <c r="G189">
        <v>542.327283735111</v>
      </c>
      <c r="H189">
        <v>583.41344543377204</v>
      </c>
      <c r="I189">
        <v>608.10048490556096</v>
      </c>
      <c r="J189">
        <v>648.43706857273696</v>
      </c>
      <c r="K189">
        <v>686.07193453888999</v>
      </c>
      <c r="L189">
        <v>742.11353649131001</v>
      </c>
      <c r="M189">
        <v>775.64309258790695</v>
      </c>
      <c r="N189">
        <v>827.17332630761905</v>
      </c>
      <c r="O189">
        <v>889.23829301283195</v>
      </c>
      <c r="P189">
        <v>974.93699990979405</v>
      </c>
      <c r="Q189">
        <v>1040.8109610920801</v>
      </c>
      <c r="R189">
        <v>1157.6212851104401</v>
      </c>
      <c r="S189">
        <v>1287.95647460293</v>
      </c>
      <c r="T189">
        <v>1395.4793832923201</v>
      </c>
      <c r="U189">
        <v>1444.7554399401599</v>
      </c>
      <c r="V189">
        <v>1489.96729785613</v>
      </c>
      <c r="W189">
        <v>1721.7773706978901</v>
      </c>
      <c r="X189">
        <v>1918.1607867016301</v>
      </c>
      <c r="Y189">
        <v>2332.1287428221699</v>
      </c>
      <c r="Z189">
        <v>2577.73753918491</v>
      </c>
      <c r="AA189">
        <v>2782.2777210637501</v>
      </c>
      <c r="AB189">
        <v>2791.7750935499998</v>
      </c>
      <c r="AC189">
        <v>2849.06044025664</v>
      </c>
      <c r="AD189">
        <v>2947.6902272484599</v>
      </c>
      <c r="AE189">
        <v>2996.6207626184701</v>
      </c>
      <c r="AF189">
        <v>2945.16297539883</v>
      </c>
      <c r="AG189">
        <v>2492.1495885036902</v>
      </c>
      <c r="AH189">
        <v>2446.22889892065</v>
      </c>
      <c r="AI189">
        <v>2603.8466223678602</v>
      </c>
      <c r="AJ189">
        <v>2803.94159131678</v>
      </c>
      <c r="AK189">
        <v>3122.0812561093899</v>
      </c>
      <c r="AL189">
        <v>3339.9194548178798</v>
      </c>
      <c r="AM189">
        <v>3489.1524062298299</v>
      </c>
      <c r="AN189">
        <v>3494.5160143491798</v>
      </c>
      <c r="AO189">
        <v>3529.8522221042099</v>
      </c>
      <c r="AP189">
        <v>3741.2794643705001</v>
      </c>
      <c r="AQ189">
        <v>3974.66703475859</v>
      </c>
      <c r="AR189">
        <v>4082.6159566719898</v>
      </c>
      <c r="AS189">
        <v>4060.32449292618</v>
      </c>
      <c r="AT189">
        <v>4046.4199805285298</v>
      </c>
      <c r="AU189">
        <v>4126.2415581413397</v>
      </c>
      <c r="AV189">
        <v>4267.3033248489901</v>
      </c>
      <c r="AW189">
        <v>4592.15261354224</v>
      </c>
      <c r="AX189">
        <v>4916.9149938277296</v>
      </c>
      <c r="AY189">
        <v>5348.8952921661503</v>
      </c>
      <c r="AZ189">
        <v>6166.1807205368204</v>
      </c>
      <c r="BA189">
        <v>7154.2744960190003</v>
      </c>
      <c r="BB189">
        <v>7576.1404665548198</v>
      </c>
      <c r="BC189">
        <v>8082.0284586625203</v>
      </c>
      <c r="BD189">
        <v>9358.2514745110093</v>
      </c>
      <c r="BE189">
        <v>10722.2836326295</v>
      </c>
      <c r="BF189">
        <v>11889.1276274385</v>
      </c>
      <c r="BG189">
        <v>12796.0700430496</v>
      </c>
      <c r="BH189">
        <v>13630.307973794501</v>
      </c>
      <c r="BI189">
        <v>14343.9636291397</v>
      </c>
      <c r="BJ189">
        <v>15150.345612161</v>
      </c>
      <c r="BK189">
        <v>15592.573678922001</v>
      </c>
      <c r="BL189">
        <v>15731.0160348471</v>
      </c>
    </row>
    <row r="190" spans="1:64" x14ac:dyDescent="0.35">
      <c r="A190" t="s">
        <v>377</v>
      </c>
      <c r="B190" t="s">
        <v>378</v>
      </c>
      <c r="C190" t="s">
        <v>9</v>
      </c>
      <c r="D190" t="s">
        <v>10</v>
      </c>
      <c r="E190">
        <v>253.26482157603101</v>
      </c>
      <c r="F190">
        <v>277.56871029727</v>
      </c>
      <c r="G190">
        <v>305.76153158462603</v>
      </c>
      <c r="H190">
        <v>325.51619203538002</v>
      </c>
      <c r="I190">
        <v>382.74366220232599</v>
      </c>
      <c r="J190">
        <v>441.182488676123</v>
      </c>
      <c r="K190">
        <v>507.53078467656098</v>
      </c>
      <c r="L190">
        <v>500.87304143167597</v>
      </c>
      <c r="M190">
        <v>450.40164428941398</v>
      </c>
      <c r="N190">
        <v>490.41337896725997</v>
      </c>
      <c r="O190">
        <v>552.17956357821004</v>
      </c>
      <c r="P190">
        <v>599.11556866779301</v>
      </c>
      <c r="Q190">
        <v>646.142498141636</v>
      </c>
      <c r="R190">
        <v>752.22348723583502</v>
      </c>
      <c r="S190">
        <v>922.84680393190501</v>
      </c>
      <c r="T190">
        <v>1094.1616789314901</v>
      </c>
      <c r="U190">
        <v>1006.89060728775</v>
      </c>
      <c r="V190">
        <v>899.25562878567905</v>
      </c>
      <c r="W190">
        <v>748.99227246866701</v>
      </c>
      <c r="X190">
        <v>932.74689075107904</v>
      </c>
      <c r="Y190">
        <v>1033.4187493134</v>
      </c>
      <c r="Z190">
        <v>1203.7066757621301</v>
      </c>
      <c r="AA190">
        <v>1182.73124855474</v>
      </c>
      <c r="AB190">
        <v>919.168612573362</v>
      </c>
      <c r="AC190">
        <v>910.96746583966706</v>
      </c>
      <c r="AD190">
        <v>836.94604497956595</v>
      </c>
      <c r="AE190">
        <v>753.53156706644597</v>
      </c>
      <c r="AF190">
        <v>1000.53236896773</v>
      </c>
      <c r="AG190">
        <v>729.87630284147804</v>
      </c>
      <c r="AH190">
        <v>1040.9622550346601</v>
      </c>
      <c r="AI190">
        <v>1196.58685819634</v>
      </c>
      <c r="AJ190">
        <v>1524.77087446984</v>
      </c>
      <c r="AK190">
        <v>1566.0115521124001</v>
      </c>
      <c r="AL190">
        <v>1488.0332488250999</v>
      </c>
      <c r="AM190">
        <v>1881.73711870139</v>
      </c>
      <c r="AN190">
        <v>2194.0179696493101</v>
      </c>
      <c r="AO190">
        <v>2232.0759059409102</v>
      </c>
      <c r="AP190">
        <v>2306.43880126561</v>
      </c>
      <c r="AQ190">
        <v>2163.12003133288</v>
      </c>
      <c r="AR190">
        <v>1924.4865669652099</v>
      </c>
      <c r="AS190">
        <v>1955.5880062789599</v>
      </c>
      <c r="AT190">
        <v>1941.4756317344099</v>
      </c>
      <c r="AU190">
        <v>2021.23974003736</v>
      </c>
      <c r="AV190">
        <v>2145.6431830523102</v>
      </c>
      <c r="AW190">
        <v>2417.0355006156601</v>
      </c>
      <c r="AX190">
        <v>2729.4986823834502</v>
      </c>
      <c r="AY190">
        <v>3154.3312368941301</v>
      </c>
      <c r="AZ190">
        <v>3606.0704347747501</v>
      </c>
      <c r="BA190">
        <v>4220.6169693950696</v>
      </c>
      <c r="BB190">
        <v>4196.3127930188903</v>
      </c>
      <c r="BC190">
        <v>5082.3547566635098</v>
      </c>
      <c r="BD190">
        <v>5869.32307961474</v>
      </c>
      <c r="BE190">
        <v>6528.9722178531201</v>
      </c>
      <c r="BF190">
        <v>6756.7527692655603</v>
      </c>
      <c r="BG190">
        <v>6672.8802554854001</v>
      </c>
      <c r="BH190">
        <v>6229.1016961259602</v>
      </c>
      <c r="BI190">
        <v>6204.9972600392703</v>
      </c>
      <c r="BJ190">
        <v>6710.5080289603802</v>
      </c>
      <c r="BK190">
        <v>6941.2358476301197</v>
      </c>
      <c r="BL190">
        <v>6977.6957835538196</v>
      </c>
    </row>
    <row r="191" spans="1:64" x14ac:dyDescent="0.35">
      <c r="A191" t="s">
        <v>379</v>
      </c>
      <c r="B191" t="s">
        <v>380</v>
      </c>
      <c r="C191" t="s">
        <v>9</v>
      </c>
      <c r="D191" t="s">
        <v>10</v>
      </c>
      <c r="E191">
        <v>254.45894522833001</v>
      </c>
      <c r="F191">
        <v>267.18288754574002</v>
      </c>
      <c r="G191">
        <v>156.703873111588</v>
      </c>
      <c r="H191">
        <v>168.04097755167501</v>
      </c>
      <c r="I191">
        <v>175.95579180127501</v>
      </c>
      <c r="J191">
        <v>187.13688847055201</v>
      </c>
      <c r="K191">
        <v>199.95678233353601</v>
      </c>
      <c r="L191">
        <v>207.443970075251</v>
      </c>
      <c r="M191">
        <v>224.635581421285</v>
      </c>
      <c r="N191">
        <v>241.71091753329199</v>
      </c>
      <c r="O191">
        <v>186.77468061917801</v>
      </c>
      <c r="P191">
        <v>201.04127745097099</v>
      </c>
      <c r="Q191">
        <v>211.412202857582</v>
      </c>
      <c r="R191">
        <v>258.38469125130899</v>
      </c>
      <c r="S191">
        <v>343.29052495022199</v>
      </c>
      <c r="T191">
        <v>360.75333919530198</v>
      </c>
      <c r="U191">
        <v>402.80121191883501</v>
      </c>
      <c r="V191">
        <v>450.340841678267</v>
      </c>
      <c r="W191">
        <v>506.39883323672598</v>
      </c>
      <c r="X191">
        <v>596.837201660971</v>
      </c>
      <c r="Y191">
        <v>685.22146089320995</v>
      </c>
      <c r="Z191">
        <v>732.36775206209495</v>
      </c>
      <c r="AA191">
        <v>742.45339010390398</v>
      </c>
      <c r="AB191">
        <v>646.03936099962402</v>
      </c>
      <c r="AC191">
        <v>594.55333625906405</v>
      </c>
      <c r="AD191">
        <v>566.26199874025804</v>
      </c>
      <c r="AE191">
        <v>535.70350472750602</v>
      </c>
      <c r="AF191">
        <v>579.70153151459795</v>
      </c>
      <c r="AG191">
        <v>644.36499318510698</v>
      </c>
      <c r="AH191">
        <v>705.57909722229203</v>
      </c>
      <c r="AI191">
        <v>715.91371208644603</v>
      </c>
      <c r="AJ191">
        <v>715.74682014134805</v>
      </c>
      <c r="AK191">
        <v>814.76853915419599</v>
      </c>
      <c r="AL191">
        <v>816.41232436398298</v>
      </c>
      <c r="AM191">
        <v>939.91863793420896</v>
      </c>
      <c r="AN191">
        <v>1062.1330645533601</v>
      </c>
      <c r="AO191">
        <v>1160.3096811819901</v>
      </c>
      <c r="AP191">
        <v>1127.5265485033501</v>
      </c>
      <c r="AQ191">
        <v>966.98916903138297</v>
      </c>
      <c r="AR191">
        <v>1087.37815648062</v>
      </c>
      <c r="AS191">
        <v>1072.8090643427799</v>
      </c>
      <c r="AT191">
        <v>990.56389617788898</v>
      </c>
      <c r="AU191">
        <v>1036.1593134412201</v>
      </c>
      <c r="AV191">
        <v>1048.00819194625</v>
      </c>
      <c r="AW191">
        <v>1121.4896323005901</v>
      </c>
      <c r="AX191">
        <v>1244.34904100158</v>
      </c>
      <c r="AY191">
        <v>1452.43865554224</v>
      </c>
      <c r="AZ191">
        <v>1744.6403126873499</v>
      </c>
      <c r="BA191">
        <v>1991.2315416735901</v>
      </c>
      <c r="BB191">
        <v>1905.8947105326299</v>
      </c>
      <c r="BC191">
        <v>2217.4740085723101</v>
      </c>
      <c r="BD191">
        <v>2450.7336561623101</v>
      </c>
      <c r="BE191">
        <v>2694.30547298686</v>
      </c>
      <c r="BF191">
        <v>2871.4309017935402</v>
      </c>
      <c r="BG191">
        <v>2959.6484521223201</v>
      </c>
      <c r="BH191">
        <v>3001.0403710761602</v>
      </c>
      <c r="BI191">
        <v>3073.653614975</v>
      </c>
      <c r="BJ191">
        <v>3123.2342294446198</v>
      </c>
      <c r="BK191">
        <v>3252.0923241334599</v>
      </c>
      <c r="BL191">
        <v>3485.0842183586101</v>
      </c>
    </row>
    <row r="192" spans="1:64" x14ac:dyDescent="0.35">
      <c r="A192" t="s">
        <v>381</v>
      </c>
      <c r="B192" t="s">
        <v>382</v>
      </c>
      <c r="C192" t="s">
        <v>9</v>
      </c>
      <c r="D192" t="s">
        <v>10</v>
      </c>
      <c r="AS192">
        <v>7657.5503794818096</v>
      </c>
      <c r="AT192">
        <v>8093.8770246569702</v>
      </c>
      <c r="AU192">
        <v>8310.0728217141095</v>
      </c>
      <c r="AV192">
        <v>7772.3862890605296</v>
      </c>
      <c r="AW192">
        <v>8314.6021039915395</v>
      </c>
      <c r="AX192">
        <v>9628.0723927000708</v>
      </c>
      <c r="AY192">
        <v>9845.5680655066499</v>
      </c>
      <c r="AZ192">
        <v>10381.9657584299</v>
      </c>
      <c r="BA192">
        <v>10601.1494867408</v>
      </c>
      <c r="BB192">
        <v>10255.5537325677</v>
      </c>
      <c r="BC192">
        <v>10356.0568086884</v>
      </c>
      <c r="BD192">
        <v>11096.708932093499</v>
      </c>
      <c r="BE192">
        <v>12040.691609977301</v>
      </c>
      <c r="BF192">
        <v>12559.195728728801</v>
      </c>
      <c r="BG192">
        <v>13710.9837739703</v>
      </c>
      <c r="BH192">
        <v>15876.4619303708</v>
      </c>
      <c r="BI192">
        <v>16646.849083215799</v>
      </c>
      <c r="BJ192">
        <v>16066.1949685535</v>
      </c>
      <c r="BK192">
        <v>15660.6745965265</v>
      </c>
      <c r="BL192">
        <v>14901.983531407899</v>
      </c>
    </row>
    <row r="193" spans="1:64" x14ac:dyDescent="0.35">
      <c r="A193" t="s">
        <v>383</v>
      </c>
      <c r="B193" t="s">
        <v>384</v>
      </c>
      <c r="C193" t="s">
        <v>9</v>
      </c>
      <c r="D193" t="s">
        <v>10</v>
      </c>
      <c r="E193">
        <v>102.17661342363</v>
      </c>
      <c r="F193">
        <v>106.585000660639</v>
      </c>
      <c r="G193">
        <v>111.600322247381</v>
      </c>
      <c r="H193">
        <v>115.66399218076</v>
      </c>
      <c r="I193">
        <v>125.424845499566</v>
      </c>
      <c r="J193">
        <v>138.47040997013499</v>
      </c>
      <c r="K193">
        <v>153.94622825008301</v>
      </c>
      <c r="L193">
        <v>170.095312754953</v>
      </c>
      <c r="M193">
        <v>182.62244889694401</v>
      </c>
      <c r="N193">
        <v>202.749406490117</v>
      </c>
      <c r="O193">
        <v>231.947201080349</v>
      </c>
      <c r="P193">
        <v>251.871581190835</v>
      </c>
      <c r="Q193">
        <v>294.297850763155</v>
      </c>
      <c r="R193">
        <v>434.59934816477801</v>
      </c>
      <c r="S193">
        <v>479.04753074375498</v>
      </c>
      <c r="T193">
        <v>432.042974273629</v>
      </c>
      <c r="U193">
        <v>469.54561383797898</v>
      </c>
      <c r="V193">
        <v>496.80458120772499</v>
      </c>
      <c r="W193">
        <v>574.85013782417298</v>
      </c>
      <c r="X193">
        <v>659.44680842022797</v>
      </c>
      <c r="Y193">
        <v>712.919870995878</v>
      </c>
      <c r="Z193">
        <v>681.02440679671201</v>
      </c>
      <c r="AA193">
        <v>628.524785578928</v>
      </c>
      <c r="AB193">
        <v>661.88759393474299</v>
      </c>
      <c r="AC193">
        <v>641.99057109180706</v>
      </c>
      <c r="AD193">
        <v>593.81408322741504</v>
      </c>
      <c r="AE193">
        <v>632.51747240331099</v>
      </c>
      <c r="AF193">
        <v>732.39422026281795</v>
      </c>
      <c r="AG193">
        <v>831.03215458931095</v>
      </c>
      <c r="AH193">
        <v>786.87980006863802</v>
      </c>
      <c r="AI193">
        <v>697.53957297822399</v>
      </c>
      <c r="AJ193">
        <v>801.47228627356697</v>
      </c>
      <c r="AK193">
        <v>905.24898077484602</v>
      </c>
      <c r="AL193">
        <v>1005.15235874141</v>
      </c>
      <c r="AM193">
        <v>1086.2918125890701</v>
      </c>
      <c r="AN193">
        <v>893.77363601456</v>
      </c>
      <c r="AO193">
        <v>970.09230231445395</v>
      </c>
      <c r="AP193">
        <v>906.35958911073203</v>
      </c>
      <c r="AQ193">
        <v>678.89727555861703</v>
      </c>
      <c r="AR193">
        <v>608.28206273709395</v>
      </c>
      <c r="AS193">
        <v>602.18690226600802</v>
      </c>
      <c r="AT193">
        <v>515.684607768825</v>
      </c>
      <c r="AU193">
        <v>491.83430814894803</v>
      </c>
      <c r="AV193">
        <v>568.24643988236699</v>
      </c>
      <c r="AW193">
        <v>618.03689769038601</v>
      </c>
      <c r="AX193">
        <v>749.18639620575595</v>
      </c>
      <c r="AY193">
        <v>1256.978891836</v>
      </c>
      <c r="AZ193">
        <v>1401.94718037909</v>
      </c>
      <c r="BA193">
        <v>1672.9507828314399</v>
      </c>
      <c r="BB193">
        <v>1626.3124016736999</v>
      </c>
      <c r="BC193">
        <v>1949.35251706997</v>
      </c>
      <c r="BD193">
        <v>2406.9096779698102</v>
      </c>
      <c r="BE193">
        <v>2790.6766698848101</v>
      </c>
      <c r="BF193">
        <v>2729.8919036300399</v>
      </c>
      <c r="BG193">
        <v>2920.7837206061099</v>
      </c>
      <c r="BH193">
        <v>2679.3455889114898</v>
      </c>
      <c r="BI193">
        <v>2509.63145745887</v>
      </c>
      <c r="BJ193">
        <v>2695.2518828029201</v>
      </c>
      <c r="BK193">
        <v>2801.37399744404</v>
      </c>
      <c r="BL193">
        <v>2829.1703089683701</v>
      </c>
    </row>
    <row r="194" spans="1:64" x14ac:dyDescent="0.35">
      <c r="A194" t="s">
        <v>385</v>
      </c>
      <c r="B194" t="s">
        <v>386</v>
      </c>
      <c r="C194" t="s">
        <v>9</v>
      </c>
      <c r="D194" t="s">
        <v>10</v>
      </c>
      <c r="AI194">
        <v>1731.20953112388</v>
      </c>
      <c r="AJ194">
        <v>2235.5410886252198</v>
      </c>
      <c r="AK194">
        <v>2459.0206846825299</v>
      </c>
      <c r="AL194">
        <v>2497.1952411668899</v>
      </c>
      <c r="AM194">
        <v>2874.8253108452</v>
      </c>
      <c r="AN194">
        <v>3686.8192998780501</v>
      </c>
      <c r="AO194">
        <v>4147.4655014548298</v>
      </c>
      <c r="AP194">
        <v>4123.1356180677303</v>
      </c>
      <c r="AQ194">
        <v>4518.1082263017397</v>
      </c>
      <c r="AR194">
        <v>4398.0810433599599</v>
      </c>
      <c r="AS194">
        <v>4501.4540674227301</v>
      </c>
      <c r="AT194">
        <v>4991.2443579951096</v>
      </c>
      <c r="AU194">
        <v>5207.1714206940196</v>
      </c>
      <c r="AV194">
        <v>5701.6022116161002</v>
      </c>
      <c r="AW194">
        <v>6681.3864719504199</v>
      </c>
      <c r="AX194">
        <v>8021.5057434679502</v>
      </c>
      <c r="AY194">
        <v>9035.4104674493592</v>
      </c>
      <c r="AZ194">
        <v>11254.5173881254</v>
      </c>
      <c r="BA194">
        <v>13996.025150683499</v>
      </c>
      <c r="BB194">
        <v>11526.0558884824</v>
      </c>
      <c r="BC194">
        <v>12613.010995468099</v>
      </c>
      <c r="BD194">
        <v>13879.5609852546</v>
      </c>
      <c r="BE194">
        <v>13097.2708482174</v>
      </c>
      <c r="BF194">
        <v>13696.4663046143</v>
      </c>
      <c r="BG194">
        <v>14271.305853620201</v>
      </c>
      <c r="BH194">
        <v>12578.4954734362</v>
      </c>
      <c r="BI194">
        <v>12447.4395912808</v>
      </c>
      <c r="BJ194">
        <v>13864.681757997299</v>
      </c>
      <c r="BK194">
        <v>15468.4822194105</v>
      </c>
      <c r="BL194">
        <v>15692.507025556301</v>
      </c>
    </row>
    <row r="195" spans="1:64" x14ac:dyDescent="0.35">
      <c r="A195" t="s">
        <v>387</v>
      </c>
      <c r="B195" t="s">
        <v>388</v>
      </c>
      <c r="C195" t="s">
        <v>9</v>
      </c>
      <c r="D195" t="s">
        <v>10</v>
      </c>
      <c r="E195">
        <v>59.824189124405997</v>
      </c>
      <c r="F195">
        <v>60.471548504395898</v>
      </c>
      <c r="G195">
        <v>64.538355083821699</v>
      </c>
      <c r="H195">
        <v>73.471837442887704</v>
      </c>
      <c r="I195">
        <v>66.836403034070401</v>
      </c>
      <c r="J195">
        <v>73.513251250746194</v>
      </c>
      <c r="K195">
        <v>78.795299191060096</v>
      </c>
      <c r="L195">
        <v>72.556344753105407</v>
      </c>
      <c r="M195">
        <v>74.595210648649896</v>
      </c>
      <c r="N195">
        <v>82.463993013363805</v>
      </c>
      <c r="O195">
        <v>98.158454880780099</v>
      </c>
      <c r="P195">
        <v>93.5262713021569</v>
      </c>
      <c r="Q195">
        <v>105.71740090514101</v>
      </c>
      <c r="R195">
        <v>126.268283362809</v>
      </c>
      <c r="S195">
        <v>174.90715120366499</v>
      </c>
      <c r="T195">
        <v>193.737241582282</v>
      </c>
      <c r="U195">
        <v>221.267299494952</v>
      </c>
      <c r="V195">
        <v>237.114229556097</v>
      </c>
      <c r="W195">
        <v>255.80158828674601</v>
      </c>
      <c r="X195">
        <v>313.87553009993502</v>
      </c>
      <c r="Y195">
        <v>374.979585636276</v>
      </c>
      <c r="Z195">
        <v>511.56310985789003</v>
      </c>
      <c r="AA195">
        <v>466.71273883403001</v>
      </c>
      <c r="AB195">
        <v>362.06540835601999</v>
      </c>
      <c r="AC195">
        <v>321.83456160534303</v>
      </c>
      <c r="AD195">
        <v>322.95577058140202</v>
      </c>
      <c r="AE195">
        <v>304.00442087194102</v>
      </c>
      <c r="AF195">
        <v>328.11985625939798</v>
      </c>
      <c r="AG195">
        <v>325.553376200505</v>
      </c>
      <c r="AH195">
        <v>310.31081019133097</v>
      </c>
      <c r="AI195">
        <v>476.82156023963603</v>
      </c>
      <c r="AJ195">
        <v>449.20019626909999</v>
      </c>
      <c r="AK195">
        <v>405.46614410196099</v>
      </c>
      <c r="AL195">
        <v>344.958718113717</v>
      </c>
      <c r="AM195">
        <v>316.001742094625</v>
      </c>
      <c r="AN195">
        <v>365.08966816897703</v>
      </c>
      <c r="AO195">
        <v>391.12734184917298</v>
      </c>
      <c r="AP195">
        <v>400.69696065420499</v>
      </c>
      <c r="AQ195">
        <v>401.89732482716403</v>
      </c>
      <c r="AR195">
        <v>400.519628753181</v>
      </c>
      <c r="AS195">
        <v>442.93012152646702</v>
      </c>
      <c r="AT195">
        <v>425.98011892122099</v>
      </c>
      <c r="AU195">
        <v>491.77625752353401</v>
      </c>
      <c r="AV195">
        <v>544.74622156737598</v>
      </c>
      <c r="AW195">
        <v>644.81400812935703</v>
      </c>
      <c r="AX195">
        <v>781.59014526290503</v>
      </c>
      <c r="AY195">
        <v>960.96053348238399</v>
      </c>
      <c r="AZ195">
        <v>1129.6378378934201</v>
      </c>
      <c r="BA195">
        <v>1383.40767143831</v>
      </c>
      <c r="BB195">
        <v>1220.9121879746299</v>
      </c>
      <c r="BC195">
        <v>1391.1090064636601</v>
      </c>
      <c r="BD195">
        <v>1568.4936083170401</v>
      </c>
      <c r="BE195">
        <v>1678.59025352655</v>
      </c>
      <c r="BF195">
        <v>1788.4963092688299</v>
      </c>
      <c r="BG195">
        <v>1834.32062470758</v>
      </c>
      <c r="BH195">
        <v>1584.92919993634</v>
      </c>
      <c r="BI195">
        <v>1400.23186523359</v>
      </c>
      <c r="BJ195">
        <v>1416.5206791768501</v>
      </c>
      <c r="BK195">
        <v>1455.98228944785</v>
      </c>
      <c r="BL195">
        <v>1485.64958462252</v>
      </c>
    </row>
    <row r="196" spans="1:64" x14ac:dyDescent="0.35">
      <c r="A196" t="s">
        <v>389</v>
      </c>
      <c r="B196" t="s">
        <v>390</v>
      </c>
      <c r="C196" t="s">
        <v>9</v>
      </c>
      <c r="D196" t="s">
        <v>10</v>
      </c>
      <c r="E196">
        <v>717.51484308736201</v>
      </c>
      <c r="F196">
        <v>777.21502740734104</v>
      </c>
      <c r="G196">
        <v>854.74480496849003</v>
      </c>
      <c r="H196">
        <v>931.75166598124201</v>
      </c>
      <c r="I196">
        <v>1006.43444609497</v>
      </c>
      <c r="J196">
        <v>1110.8326908249801</v>
      </c>
      <c r="K196">
        <v>1207.8118244034799</v>
      </c>
      <c r="L196">
        <v>1335.27411162524</v>
      </c>
      <c r="M196">
        <v>1480.6931764225101</v>
      </c>
      <c r="N196">
        <v>1661.86688523369</v>
      </c>
      <c r="O196">
        <v>1852.3546725533499</v>
      </c>
      <c r="P196">
        <v>2044.3199055821599</v>
      </c>
      <c r="Q196">
        <v>2246.4767135113002</v>
      </c>
      <c r="R196">
        <v>2432.4142190492798</v>
      </c>
      <c r="S196">
        <v>2614.5009405303799</v>
      </c>
      <c r="T196">
        <v>2738.24315297261</v>
      </c>
      <c r="U196">
        <v>2946.4619525115199</v>
      </c>
      <c r="V196">
        <v>3208.7713561412802</v>
      </c>
      <c r="W196">
        <v>3567.7526290006999</v>
      </c>
      <c r="X196">
        <v>4024.50942019287</v>
      </c>
      <c r="Y196">
        <v>4502.8384279476004</v>
      </c>
      <c r="Z196">
        <v>4920.7229367485897</v>
      </c>
      <c r="AA196">
        <v>5115.0085142334601</v>
      </c>
      <c r="AB196">
        <v>5217.7227285603904</v>
      </c>
      <c r="AC196">
        <v>5730.1170089020097</v>
      </c>
      <c r="AD196">
        <v>6008.0544862303796</v>
      </c>
      <c r="AE196">
        <v>6455.18446107614</v>
      </c>
      <c r="AF196">
        <v>6980.4901433821897</v>
      </c>
      <c r="AG196">
        <v>7595.4446561182904</v>
      </c>
      <c r="AH196">
        <v>8033.0894413304204</v>
      </c>
      <c r="AI196">
        <v>8652.5074922250496</v>
      </c>
      <c r="AJ196">
        <v>9064.0185171148605</v>
      </c>
      <c r="AK196">
        <v>9659.3388999591607</v>
      </c>
      <c r="AL196">
        <v>10212.276763056399</v>
      </c>
      <c r="AM196">
        <v>10876.418823989799</v>
      </c>
      <c r="AN196">
        <v>11579.1849969985</v>
      </c>
      <c r="AO196">
        <v>12173.163688986</v>
      </c>
      <c r="AP196">
        <v>12817.6449621352</v>
      </c>
      <c r="AQ196">
        <v>14304.404986801501</v>
      </c>
      <c r="AR196">
        <v>15220.9913420267</v>
      </c>
      <c r="AS196">
        <v>16192.1269719638</v>
      </c>
      <c r="AT196">
        <v>18123.198701991801</v>
      </c>
      <c r="AU196">
        <v>18731.4593897378</v>
      </c>
      <c r="AV196">
        <v>19557.120249235799</v>
      </c>
      <c r="AW196">
        <v>20988.992332653401</v>
      </c>
      <c r="AX196">
        <v>21959.322696986001</v>
      </c>
      <c r="AY196">
        <v>22935.9411586313</v>
      </c>
      <c r="AZ196">
        <v>23664.8823485096</v>
      </c>
      <c r="BA196">
        <v>24898.334585704499</v>
      </c>
      <c r="BB196">
        <v>25768.725888338398</v>
      </c>
      <c r="BC196">
        <v>26435.748785780001</v>
      </c>
      <c r="BD196">
        <v>27278.8830499205</v>
      </c>
      <c r="BE196">
        <v>27944.733893742399</v>
      </c>
      <c r="BF196">
        <v>28513.165735106701</v>
      </c>
      <c r="BG196">
        <v>28981.4573305866</v>
      </c>
      <c r="BH196">
        <v>29763.4883013861</v>
      </c>
      <c r="BI196">
        <v>30627.163401701098</v>
      </c>
      <c r="BJ196">
        <v>31108.752750891199</v>
      </c>
      <c r="BK196">
        <v>31621.893470000501</v>
      </c>
      <c r="BL196">
        <v>32873.719273042399</v>
      </c>
    </row>
    <row r="197" spans="1:64" x14ac:dyDescent="0.35">
      <c r="A197" t="s">
        <v>391</v>
      </c>
      <c r="B197" t="s">
        <v>392</v>
      </c>
      <c r="C197" t="s">
        <v>9</v>
      </c>
      <c r="D197" t="s">
        <v>10</v>
      </c>
    </row>
    <row r="198" spans="1:64" x14ac:dyDescent="0.35">
      <c r="A198" t="s">
        <v>393</v>
      </c>
      <c r="B198" t="s">
        <v>394</v>
      </c>
      <c r="C198" t="s">
        <v>9</v>
      </c>
      <c r="D198" t="s">
        <v>10</v>
      </c>
      <c r="E198">
        <v>360.499298506858</v>
      </c>
      <c r="F198">
        <v>382.72994699436799</v>
      </c>
      <c r="G198">
        <v>407.852843612372</v>
      </c>
      <c r="H198">
        <v>432.51172957507498</v>
      </c>
      <c r="I198">
        <v>468.781081635443</v>
      </c>
      <c r="J198">
        <v>520.91065936788402</v>
      </c>
      <c r="K198">
        <v>575.00768066822104</v>
      </c>
      <c r="L198">
        <v>646.82272006083997</v>
      </c>
      <c r="M198">
        <v>719.08049185329003</v>
      </c>
      <c r="N198">
        <v>795.75937139109897</v>
      </c>
      <c r="O198">
        <v>934.08215609611705</v>
      </c>
      <c r="P198">
        <v>1064.5377125734101</v>
      </c>
      <c r="Q198">
        <v>1302.2662677393</v>
      </c>
      <c r="R198">
        <v>1747.98904060266</v>
      </c>
      <c r="S198">
        <v>2000.41824574682</v>
      </c>
      <c r="T198">
        <v>2127.6375072593</v>
      </c>
      <c r="U198">
        <v>2173.2839342597499</v>
      </c>
      <c r="V198">
        <v>2267.3710031947799</v>
      </c>
      <c r="W198">
        <v>2457.3132164459898</v>
      </c>
      <c r="X198">
        <v>2755.6246177008002</v>
      </c>
      <c r="Y198">
        <v>3368.3666694027902</v>
      </c>
      <c r="Z198">
        <v>3245.97521367748</v>
      </c>
      <c r="AA198">
        <v>3079.9495663427101</v>
      </c>
      <c r="AB198">
        <v>2735.4910658004701</v>
      </c>
      <c r="AC198">
        <v>2522.7474762065799</v>
      </c>
      <c r="AD198">
        <v>2705.1930019731699</v>
      </c>
      <c r="AE198">
        <v>3861.9484333688001</v>
      </c>
      <c r="AF198">
        <v>4803.8660954694096</v>
      </c>
      <c r="AG198">
        <v>5623.6969998212298</v>
      </c>
      <c r="AH198">
        <v>6056.3810277188904</v>
      </c>
      <c r="AI198">
        <v>7884.6179875633197</v>
      </c>
      <c r="AJ198">
        <v>8958.9853330247006</v>
      </c>
      <c r="AK198">
        <v>10810.5665079626</v>
      </c>
      <c r="AL198">
        <v>9534.6563637308009</v>
      </c>
      <c r="AM198">
        <v>9977.3199090577109</v>
      </c>
      <c r="AN198">
        <v>11781.3618502221</v>
      </c>
      <c r="AO198">
        <v>12185.0914010629</v>
      </c>
      <c r="AP198">
        <v>11575.5071124358</v>
      </c>
      <c r="AQ198">
        <v>12199.206385023999</v>
      </c>
      <c r="AR198">
        <v>12471.0793640754</v>
      </c>
      <c r="AS198">
        <v>11497.753460452501</v>
      </c>
      <c r="AT198">
        <v>11724.6114954602</v>
      </c>
      <c r="AU198">
        <v>12875.320792258501</v>
      </c>
      <c r="AV198">
        <v>15762.9757897367</v>
      </c>
      <c r="AW198">
        <v>18031.000421576799</v>
      </c>
      <c r="AX198">
        <v>18773.125361635401</v>
      </c>
      <c r="AY198">
        <v>19822.846028733598</v>
      </c>
      <c r="AZ198">
        <v>22782.094622462901</v>
      </c>
      <c r="BA198">
        <v>24847.545135091001</v>
      </c>
      <c r="BB198">
        <v>23059.7974457294</v>
      </c>
      <c r="BC198">
        <v>22498.6908586557</v>
      </c>
      <c r="BD198">
        <v>23186.9131283278</v>
      </c>
      <c r="BE198">
        <v>20564.889861796899</v>
      </c>
      <c r="BF198">
        <v>21647.041811886898</v>
      </c>
      <c r="BG198">
        <v>22074.300763421601</v>
      </c>
      <c r="BH198">
        <v>19242.366471098099</v>
      </c>
      <c r="BI198">
        <v>19978.401214967998</v>
      </c>
      <c r="BJ198">
        <v>21490.429863104</v>
      </c>
      <c r="BK198">
        <v>23562.5545228191</v>
      </c>
      <c r="BL198">
        <v>23252.058518121099</v>
      </c>
    </row>
    <row r="199" spans="1:64" x14ac:dyDescent="0.35">
      <c r="A199" t="s">
        <v>395</v>
      </c>
      <c r="B199" t="s">
        <v>396</v>
      </c>
      <c r="C199" t="s">
        <v>9</v>
      </c>
      <c r="D199" t="s">
        <v>10</v>
      </c>
      <c r="J199">
        <v>204.20111236046</v>
      </c>
      <c r="K199">
        <v>208.849386320012</v>
      </c>
      <c r="L199">
        <v>215.06680343470001</v>
      </c>
      <c r="M199">
        <v>220.09664153865199</v>
      </c>
      <c r="N199">
        <v>230.50243341484401</v>
      </c>
      <c r="O199">
        <v>240.26992124543301</v>
      </c>
      <c r="P199">
        <v>262.06810379361599</v>
      </c>
      <c r="Q199">
        <v>296.10861833363901</v>
      </c>
      <c r="R199">
        <v>374.341537512017</v>
      </c>
      <c r="S199">
        <v>489.56220063109998</v>
      </c>
      <c r="T199">
        <v>541.48697117899701</v>
      </c>
      <c r="U199">
        <v>593.65453302348305</v>
      </c>
      <c r="V199">
        <v>712.65802986080701</v>
      </c>
      <c r="W199">
        <v>849.52458576965</v>
      </c>
      <c r="X199">
        <v>1103.9152536562201</v>
      </c>
      <c r="Y199">
        <v>1398.0551767060199</v>
      </c>
      <c r="Z199">
        <v>1718.50507224633</v>
      </c>
      <c r="AA199">
        <v>1608.71978156613</v>
      </c>
      <c r="AB199">
        <v>1635.63254405104</v>
      </c>
      <c r="AC199">
        <v>1260.74485703139</v>
      </c>
      <c r="AD199">
        <v>892.88948016370398</v>
      </c>
      <c r="AE199">
        <v>984.38305534600795</v>
      </c>
      <c r="AF199">
        <v>1020.37927664161</v>
      </c>
      <c r="AG199">
        <v>1063.4739571544301</v>
      </c>
      <c r="AH199">
        <v>1156.9274382236399</v>
      </c>
      <c r="AI199">
        <v>1376.1646731441299</v>
      </c>
      <c r="AJ199">
        <v>1611.4009759037899</v>
      </c>
      <c r="AK199">
        <v>1610.2133335539099</v>
      </c>
      <c r="AL199">
        <v>1591.3731097510299</v>
      </c>
      <c r="AM199">
        <v>1686.84600113489</v>
      </c>
      <c r="AN199">
        <v>1897.09636155578</v>
      </c>
      <c r="AO199">
        <v>2002.68591835969</v>
      </c>
      <c r="AP199">
        <v>1993.8027806668399</v>
      </c>
      <c r="AQ199">
        <v>1812.9940220168701</v>
      </c>
      <c r="AR199">
        <v>1694.1102360135301</v>
      </c>
      <c r="AS199">
        <v>1663.6052517195101</v>
      </c>
      <c r="AT199">
        <v>1565.05371192641</v>
      </c>
      <c r="AU199">
        <v>1300.8514261026301</v>
      </c>
      <c r="AV199">
        <v>1365.4164181180599</v>
      </c>
      <c r="AW199">
        <v>1679.4971714390899</v>
      </c>
      <c r="AX199">
        <v>1843.6337910831701</v>
      </c>
      <c r="AY199">
        <v>2271.0900376193299</v>
      </c>
      <c r="AZ199">
        <v>2976.8255032782699</v>
      </c>
      <c r="BA199">
        <v>4041.5838764302498</v>
      </c>
      <c r="BB199">
        <v>3624.57105807169</v>
      </c>
      <c r="BC199">
        <v>4355.9349386773401</v>
      </c>
      <c r="BD199">
        <v>5322.9637598767104</v>
      </c>
      <c r="BE199">
        <v>5183.0828769131504</v>
      </c>
      <c r="BF199">
        <v>5926.8328628434401</v>
      </c>
      <c r="BG199">
        <v>6102.9432327232598</v>
      </c>
      <c r="BH199">
        <v>5406.7038570833802</v>
      </c>
      <c r="BI199">
        <v>5319.4102178970297</v>
      </c>
      <c r="BJ199">
        <v>5680.5807682635304</v>
      </c>
      <c r="BK199">
        <v>5805.6756163886903</v>
      </c>
      <c r="BL199">
        <v>5414.7991379325804</v>
      </c>
    </row>
    <row r="200" spans="1:64" x14ac:dyDescent="0.35">
      <c r="A200" t="s">
        <v>397</v>
      </c>
      <c r="B200" t="s">
        <v>398</v>
      </c>
      <c r="C200" t="s">
        <v>9</v>
      </c>
      <c r="D200" t="s">
        <v>10</v>
      </c>
      <c r="AM200">
        <v>1201.5815421388199</v>
      </c>
      <c r="AN200">
        <v>1326.56285737146</v>
      </c>
      <c r="AO200">
        <v>1317.46675131385</v>
      </c>
      <c r="AP200">
        <v>1389.16497137651</v>
      </c>
      <c r="AQ200">
        <v>1465.04605685868</v>
      </c>
      <c r="AR200">
        <v>1499.4921765701899</v>
      </c>
      <c r="AS200">
        <v>1476.1718500023801</v>
      </c>
      <c r="AT200">
        <v>1335.5531952935901</v>
      </c>
      <c r="AU200">
        <v>1156.2174734576899</v>
      </c>
      <c r="AV200">
        <v>1257.6985700968901</v>
      </c>
      <c r="AW200">
        <v>1422.19088643544</v>
      </c>
      <c r="AX200">
        <v>1543.7014139277401</v>
      </c>
      <c r="AY200">
        <v>1570.1043996272799</v>
      </c>
      <c r="AZ200">
        <v>1664.24571669276</v>
      </c>
      <c r="BA200">
        <v>2035.20234121766</v>
      </c>
      <c r="BB200">
        <v>2191.7817873686799</v>
      </c>
      <c r="BC200">
        <v>2557.0756235669901</v>
      </c>
      <c r="BD200">
        <v>2880.79843707909</v>
      </c>
      <c r="BE200">
        <v>3067.4387273561401</v>
      </c>
      <c r="BF200">
        <v>3315.29753909282</v>
      </c>
      <c r="BG200">
        <v>3352.1125950604301</v>
      </c>
      <c r="BH200">
        <v>3272.1543236070802</v>
      </c>
      <c r="BI200">
        <v>3527.6138241317799</v>
      </c>
      <c r="BJ200">
        <v>3620.3604871593702</v>
      </c>
      <c r="BK200">
        <v>3562.3309427025602</v>
      </c>
    </row>
    <row r="201" spans="1:64" x14ac:dyDescent="0.35">
      <c r="A201" t="s">
        <v>399</v>
      </c>
      <c r="B201" t="s">
        <v>400</v>
      </c>
      <c r="C201" t="s">
        <v>9</v>
      </c>
      <c r="D201" t="s">
        <v>10</v>
      </c>
      <c r="T201">
        <v>889.05392958595496</v>
      </c>
      <c r="U201">
        <v>873.38872236084501</v>
      </c>
      <c r="V201">
        <v>892.86963002637503</v>
      </c>
      <c r="W201">
        <v>1014.46397659769</v>
      </c>
      <c r="X201">
        <v>1216.9245435673899</v>
      </c>
      <c r="Y201">
        <v>1376.6889319552899</v>
      </c>
      <c r="Z201">
        <v>1385.83879675202</v>
      </c>
      <c r="AA201">
        <v>1321.8573289184001</v>
      </c>
      <c r="AB201">
        <v>1229.03592133598</v>
      </c>
      <c r="AC201">
        <v>1267.7060519106101</v>
      </c>
      <c r="AD201">
        <v>1178.1795315988099</v>
      </c>
      <c r="AE201">
        <v>1265.9580589109501</v>
      </c>
      <c r="AF201">
        <v>1213.89451493864</v>
      </c>
      <c r="AG201">
        <v>1227.0422459788799</v>
      </c>
      <c r="AH201">
        <v>1253.1945598106699</v>
      </c>
      <c r="AI201">
        <v>1383.1588894464701</v>
      </c>
      <c r="AJ201">
        <v>1447.8987377611099</v>
      </c>
      <c r="AK201">
        <v>1560.73731059395</v>
      </c>
      <c r="AL201">
        <v>1625.25852430893</v>
      </c>
      <c r="AM201">
        <v>1881.7500535746301</v>
      </c>
      <c r="AN201">
        <v>2011.32024864244</v>
      </c>
      <c r="AO201">
        <v>2126.5978968306899</v>
      </c>
      <c r="AP201">
        <v>2108.0906063755801</v>
      </c>
      <c r="AQ201">
        <v>1782.4218100128601</v>
      </c>
      <c r="AR201">
        <v>1941.9155325265699</v>
      </c>
      <c r="AS201">
        <v>1763.1089144309999</v>
      </c>
      <c r="AT201">
        <v>1722.4917269764501</v>
      </c>
      <c r="AU201">
        <v>1786.3498762270001</v>
      </c>
      <c r="AV201">
        <v>2067.9580628563499</v>
      </c>
      <c r="AW201">
        <v>2359.88062100773</v>
      </c>
      <c r="AX201">
        <v>2584.0003392180602</v>
      </c>
      <c r="AY201">
        <v>2686.54130611352</v>
      </c>
      <c r="AZ201">
        <v>2929.0231403040998</v>
      </c>
      <c r="BA201">
        <v>3071.9830720380401</v>
      </c>
      <c r="BB201">
        <v>2714.88961701264</v>
      </c>
      <c r="BC201">
        <v>2979.7319780596899</v>
      </c>
      <c r="BD201">
        <v>3451.5039493907202</v>
      </c>
      <c r="BE201">
        <v>3624.6783806403801</v>
      </c>
      <c r="BF201">
        <v>3721.28612977178</v>
      </c>
      <c r="BG201">
        <v>3987.5233593426501</v>
      </c>
      <c r="BH201">
        <v>3841.59948683011</v>
      </c>
      <c r="BI201">
        <v>3967.6045723831598</v>
      </c>
      <c r="BJ201">
        <v>4216.5619392130902</v>
      </c>
      <c r="BK201">
        <v>4341.1435237977903</v>
      </c>
      <c r="BL201">
        <v>4264.6674144010603</v>
      </c>
    </row>
    <row r="202" spans="1:64" x14ac:dyDescent="0.35">
      <c r="A202" t="s">
        <v>401</v>
      </c>
      <c r="B202" t="s">
        <v>402</v>
      </c>
      <c r="C202" t="s">
        <v>9</v>
      </c>
      <c r="D202" t="s">
        <v>10</v>
      </c>
      <c r="E202">
        <v>1381.4589285540601</v>
      </c>
      <c r="F202">
        <v>1440.02297419871</v>
      </c>
      <c r="G202">
        <v>1535.9053127888401</v>
      </c>
      <c r="H202">
        <v>1634.8271524517199</v>
      </c>
      <c r="I202">
        <v>1763.08484042705</v>
      </c>
      <c r="J202">
        <v>1894.43280529294</v>
      </c>
      <c r="K202">
        <v>2056.7242867705099</v>
      </c>
      <c r="L202">
        <v>2187.00531957046</v>
      </c>
      <c r="M202">
        <v>2352.76004812983</v>
      </c>
      <c r="N202">
        <v>2560.7276763141699</v>
      </c>
      <c r="O202">
        <v>2774.17107974194</v>
      </c>
      <c r="P202">
        <v>3048.7632410890201</v>
      </c>
      <c r="Q202">
        <v>3506.3039164499301</v>
      </c>
      <c r="R202">
        <v>4205.3153660621701</v>
      </c>
      <c r="S202">
        <v>4655.6188319387202</v>
      </c>
      <c r="T202">
        <v>5174.6923741584296</v>
      </c>
      <c r="U202">
        <v>5575.0010556165098</v>
      </c>
      <c r="V202">
        <v>6255.0261799988702</v>
      </c>
      <c r="W202">
        <v>7480.3502978861898</v>
      </c>
      <c r="X202">
        <v>8536.8439699343508</v>
      </c>
      <c r="Y202">
        <v>9384.7747667674703</v>
      </c>
      <c r="Z202">
        <v>9428.0314612233797</v>
      </c>
      <c r="AA202">
        <v>9330.3008675955098</v>
      </c>
      <c r="AB202">
        <v>9629.8260027792894</v>
      </c>
      <c r="AC202">
        <v>10012.436424506301</v>
      </c>
      <c r="AD202">
        <v>10488.990144702</v>
      </c>
      <c r="AE202">
        <v>12744.319140388299</v>
      </c>
      <c r="AF202">
        <v>14693.142899374699</v>
      </c>
      <c r="AG202">
        <v>16456.216657572098</v>
      </c>
      <c r="AH202">
        <v>17081.5736733087</v>
      </c>
      <c r="AI202">
        <v>19051.150167952601</v>
      </c>
      <c r="AJ202">
        <v>19957.162954810799</v>
      </c>
      <c r="AK202">
        <v>21270.586700800599</v>
      </c>
      <c r="AL202">
        <v>21272.3284841678</v>
      </c>
      <c r="AM202">
        <v>22644.871017990499</v>
      </c>
      <c r="AN202">
        <v>24983.208963596098</v>
      </c>
      <c r="AO202">
        <v>24973.689925940798</v>
      </c>
      <c r="AP202">
        <v>24371.7049260821</v>
      </c>
      <c r="AQ202">
        <v>24368.843189222102</v>
      </c>
      <c r="AR202">
        <v>25459.125057456498</v>
      </c>
      <c r="AS202">
        <v>25755.378792876199</v>
      </c>
      <c r="AT202">
        <v>25398.491582215702</v>
      </c>
      <c r="AU202">
        <v>26354.537389634101</v>
      </c>
      <c r="AV202">
        <v>29410.945300524399</v>
      </c>
      <c r="AW202">
        <v>32512.0361466061</v>
      </c>
      <c r="AX202">
        <v>34055.373816079198</v>
      </c>
      <c r="AY202">
        <v>35653.726533039</v>
      </c>
      <c r="AZ202">
        <v>38686.766627676901</v>
      </c>
      <c r="BA202">
        <v>40643.405705340898</v>
      </c>
      <c r="BB202">
        <v>38102.724086737799</v>
      </c>
      <c r="BC202">
        <v>39561.599789632797</v>
      </c>
      <c r="BD202">
        <v>42366.740518459403</v>
      </c>
      <c r="BE202">
        <v>42151.4480321847</v>
      </c>
      <c r="BF202">
        <v>42391.541446015799</v>
      </c>
      <c r="BG202">
        <v>43070.967898554103</v>
      </c>
      <c r="BH202">
        <v>40586.751313387198</v>
      </c>
      <c r="BI202">
        <v>41298.9026836907</v>
      </c>
      <c r="BJ202">
        <v>42928.692161041203</v>
      </c>
      <c r="BK202">
        <v>45319.261219652399</v>
      </c>
      <c r="BL202">
        <v>45615.115181421701</v>
      </c>
    </row>
    <row r="203" spans="1:64" x14ac:dyDescent="0.35">
      <c r="A203" t="s">
        <v>403</v>
      </c>
      <c r="B203" t="s">
        <v>404</v>
      </c>
      <c r="C203" t="s">
        <v>9</v>
      </c>
      <c r="D203" t="s">
        <v>10</v>
      </c>
      <c r="J203">
        <v>1889.32329034642</v>
      </c>
      <c r="K203">
        <v>2229.8219014155002</v>
      </c>
      <c r="L203">
        <v>2209.95418900095</v>
      </c>
      <c r="M203">
        <v>2511.9513488513899</v>
      </c>
      <c r="N203">
        <v>2274.3285607779399</v>
      </c>
      <c r="O203">
        <v>2299.0723491306999</v>
      </c>
      <c r="P203">
        <v>2593.18334067658</v>
      </c>
      <c r="Q203">
        <v>2751.1250816204201</v>
      </c>
      <c r="R203">
        <v>3516.33687243851</v>
      </c>
      <c r="S203">
        <v>4375.3583694414901</v>
      </c>
      <c r="T203">
        <v>5260.2604140055701</v>
      </c>
      <c r="U203">
        <v>5402.3721557732597</v>
      </c>
      <c r="V203">
        <v>5670.0801868280996</v>
      </c>
      <c r="W203">
        <v>6969.7408055866799</v>
      </c>
      <c r="X203">
        <v>8168.7750873528703</v>
      </c>
      <c r="Y203">
        <v>8885.4705689456296</v>
      </c>
      <c r="Z203">
        <v>8103.5046272100999</v>
      </c>
      <c r="AA203">
        <v>7907.6905838705197</v>
      </c>
      <c r="AB203">
        <v>7977.82805950276</v>
      </c>
      <c r="AC203">
        <v>8005.8020852301797</v>
      </c>
      <c r="AD203">
        <v>8514.1293638779007</v>
      </c>
      <c r="AE203">
        <v>12658.413224825301</v>
      </c>
      <c r="AF203">
        <v>13630.3174355212</v>
      </c>
      <c r="AG203">
        <v>14050.970008417</v>
      </c>
      <c r="AH203">
        <v>13470.1650118288</v>
      </c>
      <c r="AI203">
        <v>15913.5904795552</v>
      </c>
      <c r="AJ203">
        <v>16038.0491930106</v>
      </c>
      <c r="AK203">
        <v>17169.124033139899</v>
      </c>
      <c r="AL203">
        <v>17539.713826740401</v>
      </c>
      <c r="AM203">
        <v>16444.078681809999</v>
      </c>
      <c r="AN203">
        <v>18261.8268633935</v>
      </c>
      <c r="AO203">
        <v>17788.149052945399</v>
      </c>
      <c r="AP203">
        <v>15723.213314789</v>
      </c>
      <c r="AQ203">
        <v>16302.4605837944</v>
      </c>
      <c r="AR203">
        <v>16073.9987922195</v>
      </c>
      <c r="AS203">
        <v>14323.820820245001</v>
      </c>
    </row>
    <row r="204" spans="1:64" x14ac:dyDescent="0.35">
      <c r="A204" t="s">
        <v>405</v>
      </c>
      <c r="B204" t="s">
        <v>406</v>
      </c>
      <c r="C204" t="s">
        <v>9</v>
      </c>
      <c r="D204" t="s">
        <v>10</v>
      </c>
      <c r="O204">
        <v>2755.73261675495</v>
      </c>
      <c r="P204">
        <v>3246.6886985278002</v>
      </c>
      <c r="Q204">
        <v>3910.0378599270098</v>
      </c>
      <c r="R204">
        <v>5583.4214904451701</v>
      </c>
      <c r="S204">
        <v>15631.998408035701</v>
      </c>
      <c r="T204">
        <v>15292.0157824871</v>
      </c>
      <c r="U204">
        <v>18905.6091790258</v>
      </c>
      <c r="V204">
        <v>19842.144888384799</v>
      </c>
      <c r="W204">
        <v>21109.556150793</v>
      </c>
      <c r="X204">
        <v>27455.148719965298</v>
      </c>
      <c r="Y204">
        <v>35008.8297429296</v>
      </c>
      <c r="Z204">
        <v>34926.140634773699</v>
      </c>
      <c r="AA204">
        <v>27402.564024607102</v>
      </c>
      <c r="AB204">
        <v>20909.980109316701</v>
      </c>
      <c r="AC204">
        <v>19645.314658617801</v>
      </c>
      <c r="AD204">
        <v>16590.623786146702</v>
      </c>
      <c r="AE204">
        <v>12704.3343655389</v>
      </c>
      <c r="AF204">
        <v>12901.7043343062</v>
      </c>
      <c r="AG204">
        <v>13611.6297899416</v>
      </c>
      <c r="AH204">
        <v>14052.5289434731</v>
      </c>
      <c r="AI204">
        <v>15454.0823281296</v>
      </c>
      <c r="AJ204">
        <v>14124.2928298717</v>
      </c>
      <c r="AK204">
        <v>15434.4593375316</v>
      </c>
      <c r="AL204">
        <v>14270.9737672887</v>
      </c>
      <c r="AM204">
        <v>14544.0916399872</v>
      </c>
      <c r="AN204">
        <v>15849.720081376199</v>
      </c>
      <c r="AO204">
        <v>17337.4218651437</v>
      </c>
      <c r="AP204">
        <v>21104.7242969818</v>
      </c>
      <c r="AQ204">
        <v>18593.548916481799</v>
      </c>
      <c r="AR204">
        <v>21723.6999628948</v>
      </c>
      <c r="AS204">
        <v>29976.117039047</v>
      </c>
      <c r="AT204">
        <v>28517.267205292799</v>
      </c>
      <c r="AU204">
        <v>30214.859009556199</v>
      </c>
      <c r="AV204">
        <v>34517.755092185798</v>
      </c>
      <c r="AW204">
        <v>42124.8290055486</v>
      </c>
      <c r="AX204">
        <v>51455.594194577498</v>
      </c>
      <c r="AY204">
        <v>59530.153540093801</v>
      </c>
      <c r="AZ204">
        <v>65421.752767969301</v>
      </c>
      <c r="BA204">
        <v>80234.470071349206</v>
      </c>
      <c r="BB204">
        <v>59094.444936917498</v>
      </c>
      <c r="BC204">
        <v>67403.160297810595</v>
      </c>
      <c r="BD204">
        <v>82409.577332766698</v>
      </c>
      <c r="BE204">
        <v>85076.141497111807</v>
      </c>
      <c r="BF204">
        <v>85050.8663450405</v>
      </c>
      <c r="BG204">
        <v>83858.4768549031</v>
      </c>
      <c r="BH204">
        <v>63039.063486421997</v>
      </c>
      <c r="BI204">
        <v>57163.075684554402</v>
      </c>
      <c r="BJ204">
        <v>59124.932365739303</v>
      </c>
      <c r="BK204">
        <v>65908.066901084807</v>
      </c>
      <c r="BL204">
        <v>62088.061827698701</v>
      </c>
    </row>
    <row r="205" spans="1:64" x14ac:dyDescent="0.35">
      <c r="A205" t="s">
        <v>407</v>
      </c>
      <c r="B205" t="s">
        <v>408</v>
      </c>
      <c r="C205" t="s">
        <v>9</v>
      </c>
      <c r="D205" t="s">
        <v>10</v>
      </c>
      <c r="AF205">
        <v>1673.8383638999501</v>
      </c>
      <c r="AG205">
        <v>1769.88993114409</v>
      </c>
      <c r="AH205">
        <v>1817.9021008908301</v>
      </c>
      <c r="AI205">
        <v>1680.7056228722699</v>
      </c>
      <c r="AJ205">
        <v>1260.7490454512499</v>
      </c>
      <c r="AK205">
        <v>1102.1037847324601</v>
      </c>
      <c r="AL205">
        <v>1158.1325159134401</v>
      </c>
      <c r="AM205">
        <v>1323.1043250493201</v>
      </c>
      <c r="AN205">
        <v>1650.2764808003701</v>
      </c>
      <c r="AO205">
        <v>1633.0106435411701</v>
      </c>
      <c r="AP205">
        <v>1577.3233570877301</v>
      </c>
      <c r="AQ205">
        <v>1852.4673090041299</v>
      </c>
      <c r="AR205">
        <v>1599.8895330467701</v>
      </c>
      <c r="AS205">
        <v>1659.9076395454799</v>
      </c>
      <c r="AT205">
        <v>1825.17980455979</v>
      </c>
      <c r="AU205">
        <v>2119.8826732391799</v>
      </c>
      <c r="AV205">
        <v>2679.41190951209</v>
      </c>
      <c r="AW205">
        <v>3494.9445171830398</v>
      </c>
      <c r="AX205">
        <v>4617.9290164325803</v>
      </c>
      <c r="AY205">
        <v>5757.4964285718997</v>
      </c>
      <c r="AZ205">
        <v>8360.1663213248503</v>
      </c>
      <c r="BA205">
        <v>10435.0439841037</v>
      </c>
      <c r="BB205">
        <v>8548.1186721863905</v>
      </c>
      <c r="BC205">
        <v>8214.0768928981106</v>
      </c>
      <c r="BD205">
        <v>9099.2175388969008</v>
      </c>
      <c r="BE205">
        <v>8507.1047745643591</v>
      </c>
      <c r="BF205">
        <v>9547.8521509661205</v>
      </c>
      <c r="BG205">
        <v>10043.677449761401</v>
      </c>
      <c r="BH205">
        <v>8969.1489214619305</v>
      </c>
      <c r="BI205">
        <v>9548.5874029826791</v>
      </c>
      <c r="BJ205">
        <v>10807.7953907179</v>
      </c>
      <c r="BK205">
        <v>12399.889335731001</v>
      </c>
      <c r="BL205">
        <v>12919.529644190799</v>
      </c>
    </row>
    <row r="206" spans="1:64" x14ac:dyDescent="0.35">
      <c r="A206" t="s">
        <v>409</v>
      </c>
      <c r="B206" t="s">
        <v>410</v>
      </c>
      <c r="C206" t="s">
        <v>9</v>
      </c>
      <c r="D206" t="s">
        <v>10</v>
      </c>
      <c r="AG206">
        <v>3777.2353728423</v>
      </c>
      <c r="AH206">
        <v>3428.7621527086098</v>
      </c>
      <c r="AI206">
        <v>3492.7103142473002</v>
      </c>
      <c r="AJ206">
        <v>3490.45250498822</v>
      </c>
      <c r="AK206">
        <v>3098.8026393017699</v>
      </c>
      <c r="AL206">
        <v>2930.6702011349398</v>
      </c>
      <c r="AM206">
        <v>2662.1040342408701</v>
      </c>
      <c r="AN206">
        <v>2665.7798669998201</v>
      </c>
      <c r="AO206">
        <v>2643.9291959883299</v>
      </c>
      <c r="AP206">
        <v>2737.5720239892898</v>
      </c>
      <c r="AQ206">
        <v>1834.86184283035</v>
      </c>
      <c r="AR206">
        <v>1330.75723561155</v>
      </c>
      <c r="AS206">
        <v>1771.59405905827</v>
      </c>
      <c r="AT206">
        <v>2100.3525117182899</v>
      </c>
      <c r="AU206">
        <v>2377.5295774824399</v>
      </c>
      <c r="AV206">
        <v>2975.12535330125</v>
      </c>
      <c r="AW206">
        <v>4102.3648329979196</v>
      </c>
      <c r="AX206">
        <v>5323.4630826338398</v>
      </c>
      <c r="AY206">
        <v>6920.1891248329102</v>
      </c>
      <c r="AZ206">
        <v>9101.2550490567191</v>
      </c>
      <c r="BA206">
        <v>11635.272933788799</v>
      </c>
      <c r="BB206">
        <v>8562.8132771651508</v>
      </c>
      <c r="BC206">
        <v>10674.995782567499</v>
      </c>
      <c r="BD206">
        <v>14311.0843159612</v>
      </c>
      <c r="BE206">
        <v>15420.874541327301</v>
      </c>
      <c r="BF206">
        <v>15974.644627051701</v>
      </c>
      <c r="BG206">
        <v>14095.648742953999</v>
      </c>
      <c r="BH206">
        <v>9313.0136248499603</v>
      </c>
      <c r="BI206">
        <v>8704.8984132959395</v>
      </c>
      <c r="BJ206">
        <v>10720.3325853448</v>
      </c>
      <c r="BK206">
        <v>11370.8134559314</v>
      </c>
      <c r="BL206">
        <v>11584.995382610399</v>
      </c>
    </row>
    <row r="207" spans="1:64" x14ac:dyDescent="0.35">
      <c r="A207" t="s">
        <v>411</v>
      </c>
      <c r="B207" t="s">
        <v>412</v>
      </c>
      <c r="C207" t="s">
        <v>9</v>
      </c>
      <c r="D207" t="s">
        <v>10</v>
      </c>
      <c r="E207">
        <v>40.537114616454197</v>
      </c>
      <c r="F207">
        <v>40.689390242885601</v>
      </c>
      <c r="G207">
        <v>40.944195358173197</v>
      </c>
      <c r="H207">
        <v>41.218270384769298</v>
      </c>
      <c r="I207">
        <v>41.083814461693002</v>
      </c>
      <c r="J207">
        <v>45.989353834038397</v>
      </c>
      <c r="K207">
        <v>37.488782888756802</v>
      </c>
      <c r="L207">
        <v>46.642769801470102</v>
      </c>
      <c r="M207">
        <v>48.784044502829197</v>
      </c>
      <c r="N207">
        <v>51.7946092993676</v>
      </c>
      <c r="O207">
        <v>58.5251674181699</v>
      </c>
      <c r="P207">
        <v>57.589071711159797</v>
      </c>
      <c r="Q207">
        <v>61.811886750451201</v>
      </c>
      <c r="R207">
        <v>70.803054140985395</v>
      </c>
      <c r="S207">
        <v>72.894419808367999</v>
      </c>
      <c r="T207">
        <v>131.019889023481</v>
      </c>
      <c r="U207">
        <v>141.53101092341399</v>
      </c>
      <c r="V207">
        <v>160.384346154697</v>
      </c>
      <c r="W207">
        <v>188.184756891559</v>
      </c>
      <c r="X207">
        <v>222.81321457061901</v>
      </c>
      <c r="Y207">
        <v>243.48716901515999</v>
      </c>
      <c r="Z207">
        <v>264.02628504565803</v>
      </c>
      <c r="AA207">
        <v>255.63724448987099</v>
      </c>
      <c r="AB207">
        <v>260.00585591325301</v>
      </c>
      <c r="AC207">
        <v>268.92345895403798</v>
      </c>
      <c r="AD207">
        <v>279.10464642690602</v>
      </c>
      <c r="AE207">
        <v>301.79798401721001</v>
      </c>
      <c r="AF207">
        <v>318.206406294038</v>
      </c>
      <c r="AG207">
        <v>337.955604965166</v>
      </c>
      <c r="AH207">
        <v>330.49703041850103</v>
      </c>
      <c r="AI207">
        <v>349.87335755301501</v>
      </c>
      <c r="AJ207">
        <v>269.85015669484801</v>
      </c>
      <c r="AK207">
        <v>302.73841179567199</v>
      </c>
      <c r="AL207">
        <v>314.75135431927703</v>
      </c>
      <c r="AM207">
        <v>126.95472292315699</v>
      </c>
      <c r="AN207">
        <v>221.62873624404301</v>
      </c>
      <c r="AO207">
        <v>229.88695850716101</v>
      </c>
      <c r="AP207">
        <v>288.40916732208098</v>
      </c>
      <c r="AQ207">
        <v>285.71019184782699</v>
      </c>
      <c r="AR207">
        <v>287.59114013745398</v>
      </c>
      <c r="AS207">
        <v>260.778016134062</v>
      </c>
      <c r="AT207">
        <v>238.929746146063</v>
      </c>
      <c r="AU207">
        <v>233.28459363468099</v>
      </c>
      <c r="AV207">
        <v>249.87782574439399</v>
      </c>
      <c r="AW207">
        <v>273.760518872435</v>
      </c>
      <c r="AX207">
        <v>331.81116236970001</v>
      </c>
      <c r="AY207">
        <v>367.03249029062698</v>
      </c>
      <c r="AZ207">
        <v>438.83362932140699</v>
      </c>
      <c r="BA207">
        <v>543.76507621923895</v>
      </c>
      <c r="BB207">
        <v>579.93904936244599</v>
      </c>
      <c r="BC207">
        <v>610.01240056067297</v>
      </c>
      <c r="BD207">
        <v>668.86896336516395</v>
      </c>
      <c r="BE207">
        <v>725.62768128503399</v>
      </c>
      <c r="BF207">
        <v>723.258312827439</v>
      </c>
      <c r="BG207">
        <v>743.99475815978406</v>
      </c>
      <c r="BH207">
        <v>751.63936974845205</v>
      </c>
      <c r="BI207">
        <v>745.34275159395202</v>
      </c>
      <c r="BJ207">
        <v>772.31847177542795</v>
      </c>
      <c r="BK207">
        <v>783.28718422298596</v>
      </c>
      <c r="BL207">
        <v>820.02524165815896</v>
      </c>
    </row>
    <row r="208" spans="1:64" x14ac:dyDescent="0.35">
      <c r="A208" t="s">
        <v>413</v>
      </c>
      <c r="B208" t="s">
        <v>414</v>
      </c>
      <c r="C208" t="s">
        <v>9</v>
      </c>
      <c r="D208" t="s">
        <v>10</v>
      </c>
      <c r="E208">
        <v>82.347833718347204</v>
      </c>
      <c r="F208">
        <v>86.048623734652494</v>
      </c>
      <c r="G208">
        <v>89.913985612742096</v>
      </c>
      <c r="H208">
        <v>98.981501970714802</v>
      </c>
      <c r="I208">
        <v>110.87792020497901</v>
      </c>
      <c r="J208">
        <v>116.487941359023</v>
      </c>
      <c r="K208">
        <v>95.8023780653226</v>
      </c>
      <c r="L208">
        <v>103.06568335751</v>
      </c>
      <c r="M208">
        <v>105.617529974275</v>
      </c>
      <c r="N208">
        <v>113.51173566991299</v>
      </c>
      <c r="O208">
        <v>120.132343722295</v>
      </c>
      <c r="P208">
        <v>124.911136894442</v>
      </c>
      <c r="Q208">
        <v>122.74976687884801</v>
      </c>
      <c r="R208">
        <v>137.161781330651</v>
      </c>
      <c r="S208">
        <v>162.38035224664401</v>
      </c>
      <c r="T208">
        <v>169.81857960336299</v>
      </c>
      <c r="U208">
        <v>161.910085551381</v>
      </c>
      <c r="V208">
        <v>183.119603632452</v>
      </c>
      <c r="W208">
        <v>203.49106690532301</v>
      </c>
      <c r="X208">
        <v>222.574788171672</v>
      </c>
      <c r="Y208">
        <v>262.085002062005</v>
      </c>
      <c r="Z208">
        <v>271.322598707037</v>
      </c>
      <c r="AA208">
        <v>274.14236428410402</v>
      </c>
      <c r="AB208">
        <v>283.44161467078902</v>
      </c>
      <c r="AC208">
        <v>275.597568562932</v>
      </c>
      <c r="AD208">
        <v>292.818241536622</v>
      </c>
      <c r="AE208">
        <v>303.094179889548</v>
      </c>
      <c r="AF208">
        <v>328.996027069148</v>
      </c>
      <c r="AG208">
        <v>345.66822794432602</v>
      </c>
      <c r="AH208">
        <v>341.15248514699903</v>
      </c>
      <c r="AI208">
        <v>359.24247379048001</v>
      </c>
      <c r="AJ208">
        <v>312.66614791276999</v>
      </c>
      <c r="AK208">
        <v>324.91631936333999</v>
      </c>
      <c r="AL208">
        <v>315.00614141044201</v>
      </c>
      <c r="AM208">
        <v>349.87308783257902</v>
      </c>
      <c r="AN208">
        <v>380.36374677031199</v>
      </c>
      <c r="AO208">
        <v>407.76170255403503</v>
      </c>
      <c r="AP208">
        <v>419.33028433146097</v>
      </c>
      <c r="AQ208">
        <v>416.993017128227</v>
      </c>
      <c r="AR208">
        <v>438.32529682295399</v>
      </c>
      <c r="AS208">
        <v>453.23760442319201</v>
      </c>
      <c r="AT208">
        <v>455.85813649781699</v>
      </c>
      <c r="AU208">
        <v>469.71218146942601</v>
      </c>
      <c r="AV208">
        <v>538.71113635721701</v>
      </c>
      <c r="AW208">
        <v>613.94779740106003</v>
      </c>
      <c r="AX208">
        <v>691.69261443255402</v>
      </c>
      <c r="AY208">
        <v>774.86379359949103</v>
      </c>
      <c r="AZ208">
        <v>959.30513618790496</v>
      </c>
      <c r="BA208">
        <v>959.46119709762695</v>
      </c>
      <c r="BB208">
        <v>1041.9943939554801</v>
      </c>
      <c r="BC208">
        <v>1257.49943946437</v>
      </c>
      <c r="BD208">
        <v>1367.31313793749</v>
      </c>
      <c r="BE208">
        <v>1364.4164031999901</v>
      </c>
      <c r="BF208">
        <v>1381.8566265977399</v>
      </c>
      <c r="BG208">
        <v>1494.42076536887</v>
      </c>
      <c r="BH208">
        <v>1541.80369867426</v>
      </c>
      <c r="BI208">
        <v>1650.33013926635</v>
      </c>
      <c r="BJ208">
        <v>1866.1590187187001</v>
      </c>
      <c r="BK208">
        <v>1898.97100423962</v>
      </c>
      <c r="BL208">
        <v>1956.5759214019299</v>
      </c>
    </row>
    <row r="209" spans="1:64" x14ac:dyDescent="0.35">
      <c r="A209" t="s">
        <v>415</v>
      </c>
      <c r="B209" t="s">
        <v>416</v>
      </c>
      <c r="C209" t="s">
        <v>9</v>
      </c>
      <c r="D209" t="s">
        <v>10</v>
      </c>
      <c r="M209">
        <v>777.26640700317705</v>
      </c>
      <c r="N209">
        <v>801.045454430012</v>
      </c>
      <c r="O209">
        <v>921.33489534872399</v>
      </c>
      <c r="P209">
        <v>1177.7255771039499</v>
      </c>
      <c r="Q209">
        <v>1511.6710902219299</v>
      </c>
      <c r="R209">
        <v>2227.0057413442501</v>
      </c>
      <c r="S209">
        <v>6437.4180894465399</v>
      </c>
      <c r="T209">
        <v>6304.1104993148701</v>
      </c>
      <c r="U209">
        <v>8202.7721229603703</v>
      </c>
      <c r="V209">
        <v>9038.8769841105404</v>
      </c>
      <c r="W209">
        <v>9282.6611663078602</v>
      </c>
      <c r="X209">
        <v>12241.2584855118</v>
      </c>
      <c r="Y209">
        <v>16977.977172785198</v>
      </c>
      <c r="Z209">
        <v>17871.985062435098</v>
      </c>
      <c r="AA209">
        <v>13944.948746595799</v>
      </c>
      <c r="AB209">
        <v>11039.2435690941</v>
      </c>
      <c r="AC209">
        <v>9632.5402977613994</v>
      </c>
      <c r="AD209">
        <v>7919.6545657870802</v>
      </c>
      <c r="AE209">
        <v>6304.2607515971604</v>
      </c>
      <c r="AF209">
        <v>5932.2922251271802</v>
      </c>
      <c r="AG209">
        <v>5856.38233879368</v>
      </c>
      <c r="AH209">
        <v>6085.9533573056196</v>
      </c>
      <c r="AI209">
        <v>7246.0163666378703</v>
      </c>
      <c r="AJ209">
        <v>7883.2457376705197</v>
      </c>
      <c r="AK209">
        <v>7932.0909378494598</v>
      </c>
      <c r="AL209">
        <v>7485.54133496957</v>
      </c>
      <c r="AM209">
        <v>7421.2912317093896</v>
      </c>
      <c r="AN209">
        <v>7690.5775226197102</v>
      </c>
      <c r="AO209">
        <v>8335.8038667859691</v>
      </c>
      <c r="AP209">
        <v>8551.6742970427204</v>
      </c>
      <c r="AQ209">
        <v>7419.1600196110703</v>
      </c>
      <c r="AR209">
        <v>8007.9597803899997</v>
      </c>
      <c r="AS209">
        <v>9171.3301452525902</v>
      </c>
      <c r="AT209">
        <v>8684.6474003033509</v>
      </c>
      <c r="AU209">
        <v>8695.4000724738798</v>
      </c>
      <c r="AV209">
        <v>9609.9669743435006</v>
      </c>
      <c r="AW209">
        <v>11185.1389747634</v>
      </c>
      <c r="AX209">
        <v>13791.4501296897</v>
      </c>
      <c r="AY209">
        <v>15384.7402421118</v>
      </c>
      <c r="AZ209">
        <v>16516.626534036099</v>
      </c>
      <c r="BA209">
        <v>20078.255419304201</v>
      </c>
      <c r="BB209">
        <v>16113.143709968799</v>
      </c>
      <c r="BC209">
        <v>19262.552518610701</v>
      </c>
      <c r="BD209">
        <v>23745.801614395699</v>
      </c>
      <c r="BE209">
        <v>25243.358698013599</v>
      </c>
      <c r="BF209">
        <v>24844.744370758501</v>
      </c>
      <c r="BG209">
        <v>24463.9031634311</v>
      </c>
      <c r="BH209">
        <v>20627.932782342199</v>
      </c>
      <c r="BI209">
        <v>19879.297530616699</v>
      </c>
      <c r="BJ209">
        <v>20803.745917878499</v>
      </c>
      <c r="BK209">
        <v>23338.963458071801</v>
      </c>
      <c r="BL209">
        <v>23139.798656121398</v>
      </c>
    </row>
    <row r="210" spans="1:64" x14ac:dyDescent="0.35">
      <c r="A210" t="s">
        <v>417</v>
      </c>
      <c r="B210" t="s">
        <v>418</v>
      </c>
      <c r="C210" t="s">
        <v>9</v>
      </c>
      <c r="D210" t="s">
        <v>10</v>
      </c>
      <c r="E210">
        <v>125.85985110863</v>
      </c>
      <c r="F210">
        <v>133.082208643336</v>
      </c>
      <c r="G210">
        <v>140.72511070274001</v>
      </c>
      <c r="H210">
        <v>139.30990285850899</v>
      </c>
      <c r="I210">
        <v>139.22330274366399</v>
      </c>
      <c r="J210">
        <v>141.081952960678</v>
      </c>
      <c r="K210">
        <v>140.68589558983601</v>
      </c>
      <c r="L210">
        <v>147.99757978872901</v>
      </c>
      <c r="M210">
        <v>150.022652341943</v>
      </c>
      <c r="N210">
        <v>160.384112095056</v>
      </c>
      <c r="O210">
        <v>176.954053794033</v>
      </c>
      <c r="P210">
        <v>187.07687591759901</v>
      </c>
      <c r="Q210">
        <v>196.910890374747</v>
      </c>
      <c r="R210">
        <v>236.61714202531601</v>
      </c>
      <c r="S210">
        <v>294.98502349159298</v>
      </c>
      <c r="T210">
        <v>348.00981962112701</v>
      </c>
      <c r="U210">
        <v>419.93081751091802</v>
      </c>
      <c r="V210">
        <v>506.65983514113202</v>
      </c>
      <c r="W210">
        <v>431.81232711744298</v>
      </c>
      <c r="X210">
        <v>491.57731812265098</v>
      </c>
      <c r="Y210">
        <v>392.41478587421102</v>
      </c>
      <c r="Z210">
        <v>509.13052258449898</v>
      </c>
      <c r="AA210">
        <v>453.79629329954503</v>
      </c>
      <c r="AB210">
        <v>390.78122287896502</v>
      </c>
      <c r="AC210">
        <v>445.948353389413</v>
      </c>
      <c r="AD210">
        <v>552.97444740077697</v>
      </c>
      <c r="AE210">
        <v>683.06758027874901</v>
      </c>
      <c r="AF210">
        <v>849.61211694132601</v>
      </c>
      <c r="AG210">
        <v>632.335505920282</v>
      </c>
      <c r="AH210">
        <v>611.94852073564198</v>
      </c>
      <c r="AI210">
        <v>483.95259200785898</v>
      </c>
      <c r="AJ210">
        <v>432.47909790636197</v>
      </c>
      <c r="AK210">
        <v>260.51024387410502</v>
      </c>
      <c r="AL210">
        <v>320.48551653377598</v>
      </c>
      <c r="AM210">
        <v>449.710693665473</v>
      </c>
      <c r="AN210">
        <v>473.41338989192798</v>
      </c>
      <c r="AO210">
        <v>300.56493033889097</v>
      </c>
      <c r="AP210">
        <v>378.95467559544699</v>
      </c>
      <c r="AQ210">
        <v>355.15243086379098</v>
      </c>
      <c r="AR210">
        <v>328.068592591845</v>
      </c>
      <c r="AS210">
        <v>366.17280759380702</v>
      </c>
      <c r="AT210">
        <v>383.015998737117</v>
      </c>
      <c r="AU210">
        <v>418.25184131599599</v>
      </c>
      <c r="AV210">
        <v>484.84473514811901</v>
      </c>
      <c r="AW210">
        <v>573.30692611793904</v>
      </c>
      <c r="AX210">
        <v>689.20955696657904</v>
      </c>
      <c r="AY210">
        <v>905.309744891891</v>
      </c>
      <c r="AZ210">
        <v>1128.4103496544201</v>
      </c>
      <c r="BA210">
        <v>1304.5330505516999</v>
      </c>
      <c r="BB210">
        <v>1163.79695168321</v>
      </c>
      <c r="BC210">
        <v>1401.4774741677099</v>
      </c>
      <c r="BD210">
        <v>1437.7732945887999</v>
      </c>
      <c r="BE210">
        <v>1457.89458202637</v>
      </c>
      <c r="BF210">
        <v>1557.22831003842</v>
      </c>
      <c r="BG210">
        <v>1709.9996054196399</v>
      </c>
      <c r="BH210">
        <v>1909.7387545020699</v>
      </c>
      <c r="BI210">
        <v>1299.26119456743</v>
      </c>
      <c r="BJ210">
        <v>1111.8684489385801</v>
      </c>
      <c r="BK210">
        <v>623.86725239407599</v>
      </c>
      <c r="BL210">
        <v>441.505603374484</v>
      </c>
    </row>
    <row r="211" spans="1:64" x14ac:dyDescent="0.35">
      <c r="A211" t="s">
        <v>419</v>
      </c>
      <c r="B211" t="s">
        <v>420</v>
      </c>
      <c r="C211" t="s">
        <v>9</v>
      </c>
      <c r="D211" t="s">
        <v>10</v>
      </c>
      <c r="E211">
        <v>312.993743681806</v>
      </c>
      <c r="F211">
        <v>321.36143463126001</v>
      </c>
      <c r="G211">
        <v>320.50125501419001</v>
      </c>
      <c r="H211">
        <v>322.30073328852501</v>
      </c>
      <c r="I211">
        <v>332.08134085842698</v>
      </c>
      <c r="J211">
        <v>328.56343685215001</v>
      </c>
      <c r="K211">
        <v>329.053139717693</v>
      </c>
      <c r="L211">
        <v>319.63967954865899</v>
      </c>
      <c r="M211">
        <v>326.19612157204398</v>
      </c>
      <c r="N211">
        <v>301.26731159475497</v>
      </c>
      <c r="O211">
        <v>304.73430532895901</v>
      </c>
      <c r="P211">
        <v>305.30748977070402</v>
      </c>
      <c r="Q211">
        <v>358.36737176700399</v>
      </c>
      <c r="R211">
        <v>399.80870965910299</v>
      </c>
      <c r="S211">
        <v>437.61582565908901</v>
      </c>
      <c r="T211">
        <v>574.13322949204701</v>
      </c>
      <c r="U211">
        <v>567.44380436069503</v>
      </c>
      <c r="V211">
        <v>567.02467796650603</v>
      </c>
      <c r="W211">
        <v>618.15555511880495</v>
      </c>
      <c r="X211">
        <v>751.02575844017304</v>
      </c>
      <c r="Y211">
        <v>794.36133388008795</v>
      </c>
      <c r="Z211">
        <v>700.58992534271397</v>
      </c>
      <c r="AA211">
        <v>666.14763893691998</v>
      </c>
      <c r="AB211">
        <v>576.73236017829504</v>
      </c>
      <c r="AC211">
        <v>545.62625901438696</v>
      </c>
      <c r="AD211">
        <v>579.48801296747001</v>
      </c>
      <c r="AE211">
        <v>795.15904381314294</v>
      </c>
      <c r="AF211">
        <v>928.09977782513295</v>
      </c>
      <c r="AG211">
        <v>890.55835752162602</v>
      </c>
      <c r="AH211">
        <v>851.61621894749396</v>
      </c>
      <c r="AI211">
        <v>961.57394647095396</v>
      </c>
      <c r="AJ211">
        <v>916.93076314477401</v>
      </c>
      <c r="AK211">
        <v>951.42852782196303</v>
      </c>
      <c r="AL211">
        <v>873.88309046108202</v>
      </c>
      <c r="AM211">
        <v>580.11770721875803</v>
      </c>
      <c r="AN211">
        <v>710.72451016330695</v>
      </c>
      <c r="AO211">
        <v>719.54334743952302</v>
      </c>
      <c r="AP211">
        <v>647.82936603787005</v>
      </c>
      <c r="AQ211">
        <v>681.26007257972606</v>
      </c>
      <c r="AR211">
        <v>680.57235043481001</v>
      </c>
      <c r="AS211">
        <v>604.65406601321104</v>
      </c>
      <c r="AT211">
        <v>615.26847172370606</v>
      </c>
      <c r="AU211">
        <v>656.62270773944704</v>
      </c>
      <c r="AV211">
        <v>823.72114508538402</v>
      </c>
      <c r="AW211">
        <v>940.55169182969303</v>
      </c>
      <c r="AX211">
        <v>993.93204109563897</v>
      </c>
      <c r="AY211">
        <v>1040.9039942562099</v>
      </c>
      <c r="AZ211">
        <v>1222.3729182258</v>
      </c>
      <c r="BA211">
        <v>1411.92933206154</v>
      </c>
      <c r="BB211">
        <v>1317.2356874274501</v>
      </c>
      <c r="BC211">
        <v>1280.2254697215501</v>
      </c>
      <c r="BD211">
        <v>1373.52078902067</v>
      </c>
      <c r="BE211">
        <v>1329.9813788030301</v>
      </c>
      <c r="BF211">
        <v>1376.06981577192</v>
      </c>
      <c r="BG211">
        <v>1396.6582253392501</v>
      </c>
      <c r="BH211">
        <v>1219.2486624303699</v>
      </c>
      <c r="BI211">
        <v>1269.9021081051601</v>
      </c>
      <c r="BJ211">
        <v>1361.6995877849699</v>
      </c>
      <c r="BK211">
        <v>1465.5910064019099</v>
      </c>
      <c r="BL211">
        <v>1446.83096499408</v>
      </c>
    </row>
    <row r="212" spans="1:64" x14ac:dyDescent="0.35">
      <c r="A212" t="s">
        <v>421</v>
      </c>
      <c r="B212" t="s">
        <v>422</v>
      </c>
      <c r="C212" t="s">
        <v>9</v>
      </c>
      <c r="D212" t="s">
        <v>10</v>
      </c>
      <c r="E212">
        <v>428.05898002739599</v>
      </c>
      <c r="F212">
        <v>449.15107127874597</v>
      </c>
      <c r="G212">
        <v>472.08582445256502</v>
      </c>
      <c r="H212">
        <v>511.20557525277297</v>
      </c>
      <c r="I212">
        <v>485.533858206574</v>
      </c>
      <c r="J212">
        <v>516.53530333901006</v>
      </c>
      <c r="K212">
        <v>566.80767755488603</v>
      </c>
      <c r="L212">
        <v>626.03352768569698</v>
      </c>
      <c r="M212">
        <v>708.606066462846</v>
      </c>
      <c r="N212">
        <v>812.68279685201196</v>
      </c>
      <c r="O212">
        <v>925.80391294264996</v>
      </c>
      <c r="P212">
        <v>1071.4115403553801</v>
      </c>
      <c r="Q212">
        <v>1264.3751072098701</v>
      </c>
      <c r="R212">
        <v>1685.4597963216299</v>
      </c>
      <c r="S212">
        <v>2341.7055142363301</v>
      </c>
      <c r="T212">
        <v>2489.91157517591</v>
      </c>
      <c r="U212">
        <v>2758.9403802847601</v>
      </c>
      <c r="V212">
        <v>2846.3359883285402</v>
      </c>
      <c r="W212">
        <v>3193.90565722355</v>
      </c>
      <c r="X212">
        <v>3900.5335531087298</v>
      </c>
      <c r="Y212">
        <v>4928.1391178575404</v>
      </c>
      <c r="Z212">
        <v>5596.5859772306803</v>
      </c>
      <c r="AA212">
        <v>6077.6342407093198</v>
      </c>
      <c r="AB212">
        <v>6633.2366736649101</v>
      </c>
      <c r="AC212">
        <v>7228.3175841064703</v>
      </c>
      <c r="AD212">
        <v>7001.7667477117002</v>
      </c>
      <c r="AE212">
        <v>6799.93036332671</v>
      </c>
      <c r="AF212">
        <v>7539.0293021244297</v>
      </c>
      <c r="AG212">
        <v>8914.4412257472904</v>
      </c>
      <c r="AH212">
        <v>10394.538996240601</v>
      </c>
      <c r="AI212">
        <v>11861.756159136599</v>
      </c>
      <c r="AJ212">
        <v>14502.379993860601</v>
      </c>
      <c r="AK212">
        <v>16135.9136525986</v>
      </c>
      <c r="AL212">
        <v>18290.028237228202</v>
      </c>
      <c r="AM212">
        <v>21553.030899626301</v>
      </c>
      <c r="AN212">
        <v>24914.411255677998</v>
      </c>
      <c r="AO212">
        <v>26233.628896479499</v>
      </c>
      <c r="AP212">
        <v>26375.971950318901</v>
      </c>
      <c r="AQ212">
        <v>21829.299869766601</v>
      </c>
      <c r="AR212">
        <v>21796.084436057201</v>
      </c>
      <c r="AS212">
        <v>23852.327028597501</v>
      </c>
      <c r="AT212">
        <v>21700.020045831501</v>
      </c>
      <c r="AU212">
        <v>22159.688863274099</v>
      </c>
      <c r="AV212">
        <v>23730.1524496489</v>
      </c>
      <c r="AW212">
        <v>27608.5373712744</v>
      </c>
      <c r="AX212">
        <v>29961.263277456899</v>
      </c>
      <c r="AY212">
        <v>33769.154163350096</v>
      </c>
      <c r="AZ212">
        <v>39432.938349376098</v>
      </c>
      <c r="BA212">
        <v>40007.469261213999</v>
      </c>
      <c r="BB212">
        <v>38927.206881771497</v>
      </c>
      <c r="BC212">
        <v>47236.960234542101</v>
      </c>
      <c r="BD212">
        <v>53890.428727050399</v>
      </c>
      <c r="BE212">
        <v>55546.488538692101</v>
      </c>
      <c r="BF212">
        <v>56967.425794038303</v>
      </c>
      <c r="BG212">
        <v>57562.530793767801</v>
      </c>
      <c r="BH212">
        <v>55646.618746950502</v>
      </c>
      <c r="BI212">
        <v>56828.295347160099</v>
      </c>
      <c r="BJ212">
        <v>60913.745333494</v>
      </c>
      <c r="BK212">
        <v>66188.779396179802</v>
      </c>
      <c r="BL212">
        <v>65233.282439230199</v>
      </c>
    </row>
    <row r="213" spans="1:64" x14ac:dyDescent="0.35">
      <c r="A213" t="s">
        <v>423</v>
      </c>
      <c r="B213" t="s">
        <v>424</v>
      </c>
      <c r="C213" t="s">
        <v>9</v>
      </c>
      <c r="D213" t="s">
        <v>10</v>
      </c>
      <c r="L213">
        <v>173.43823525509001</v>
      </c>
      <c r="M213">
        <v>187.37700414512099</v>
      </c>
      <c r="N213">
        <v>184.76013303649799</v>
      </c>
      <c r="P213">
        <v>301.25349250362899</v>
      </c>
      <c r="Q213">
        <v>235.33028913393599</v>
      </c>
      <c r="R213">
        <v>308.25748776407499</v>
      </c>
      <c r="S213">
        <v>453.79281399158299</v>
      </c>
      <c r="T213">
        <v>385.81346872626301</v>
      </c>
      <c r="U213">
        <v>414.25484626860401</v>
      </c>
      <c r="V213">
        <v>448.05925852529498</v>
      </c>
      <c r="W213">
        <v>515.67426072240198</v>
      </c>
      <c r="X213">
        <v>678.82879129507296</v>
      </c>
      <c r="Y213">
        <v>768.39815373933402</v>
      </c>
      <c r="Z213">
        <v>785.61442324229404</v>
      </c>
      <c r="AA213">
        <v>756.29474868324905</v>
      </c>
      <c r="AB213">
        <v>690.86644739837902</v>
      </c>
      <c r="AC213">
        <v>669.487216509071</v>
      </c>
      <c r="AD213">
        <v>591.04769179686105</v>
      </c>
      <c r="AE213">
        <v>512.77337473799196</v>
      </c>
      <c r="AF213">
        <v>523.76367016871404</v>
      </c>
      <c r="AG213">
        <v>579.54103898587198</v>
      </c>
      <c r="AH213">
        <v>552.14987213796405</v>
      </c>
      <c r="AI213">
        <v>666.965287229144</v>
      </c>
      <c r="AJ213">
        <v>686.68262777374696</v>
      </c>
      <c r="AK213">
        <v>789.64387991926105</v>
      </c>
      <c r="AL213">
        <v>857.483236169468</v>
      </c>
      <c r="AM213">
        <v>1116.8874144798999</v>
      </c>
      <c r="AN213">
        <v>1275.66535115324</v>
      </c>
      <c r="AO213">
        <v>1368.8788296104699</v>
      </c>
      <c r="AP213">
        <v>1392.6469400288399</v>
      </c>
      <c r="AQ213">
        <v>1174.1124142321701</v>
      </c>
      <c r="AR213">
        <v>1233.71438682037</v>
      </c>
      <c r="AS213">
        <v>1040.0071938783301</v>
      </c>
      <c r="AT213">
        <v>1001.08312188372</v>
      </c>
      <c r="AU213">
        <v>818.74511660394001</v>
      </c>
      <c r="AV213">
        <v>788.61135517598495</v>
      </c>
      <c r="AW213">
        <v>867.12608240185602</v>
      </c>
      <c r="AX213">
        <v>1014.8552802740001</v>
      </c>
      <c r="AY213">
        <v>1119.71191636602</v>
      </c>
      <c r="AZ213">
        <v>1260.2919648130801</v>
      </c>
      <c r="BA213">
        <v>1388.9804334487901</v>
      </c>
      <c r="BB213">
        <v>1428.5084459314801</v>
      </c>
      <c r="BC213">
        <v>1604.2058299351299</v>
      </c>
      <c r="BD213">
        <v>1938.8947672550801</v>
      </c>
      <c r="BE213">
        <v>2141.82922578032</v>
      </c>
      <c r="BF213">
        <v>2248.5913207275098</v>
      </c>
      <c r="BG213">
        <v>2274.88786574405</v>
      </c>
      <c r="BH213">
        <v>2167.1738261995301</v>
      </c>
      <c r="BI213">
        <v>2225.49043485009</v>
      </c>
      <c r="BJ213">
        <v>2332.8148736561998</v>
      </c>
      <c r="BK213">
        <v>2441.51739308263</v>
      </c>
      <c r="BL213">
        <v>2373.6324704257599</v>
      </c>
    </row>
    <row r="214" spans="1:64" x14ac:dyDescent="0.35">
      <c r="A214" t="s">
        <v>425</v>
      </c>
      <c r="B214" t="s">
        <v>426</v>
      </c>
      <c r="C214" t="s">
        <v>9</v>
      </c>
      <c r="D214" t="s">
        <v>10</v>
      </c>
      <c r="E214">
        <v>138.93875982554599</v>
      </c>
      <c r="F214">
        <v>139.36398445184801</v>
      </c>
      <c r="G214">
        <v>143.47204766037899</v>
      </c>
      <c r="H214">
        <v>143.620721012556</v>
      </c>
      <c r="I214">
        <v>150.749215337115</v>
      </c>
      <c r="J214">
        <v>143.28089223790201</v>
      </c>
      <c r="K214">
        <v>147.15593636881201</v>
      </c>
      <c r="L214">
        <v>134.317094660702</v>
      </c>
      <c r="M214">
        <v>124.757033586749</v>
      </c>
      <c r="N214">
        <v>151.74057102018199</v>
      </c>
      <c r="O214">
        <v>158.26142960290599</v>
      </c>
      <c r="P214">
        <v>149.90739532625801</v>
      </c>
      <c r="Q214">
        <v>163.01294418262501</v>
      </c>
      <c r="R214">
        <v>197.44672595720201</v>
      </c>
      <c r="S214">
        <v>218.07934185888899</v>
      </c>
      <c r="T214">
        <v>223.67515809782799</v>
      </c>
      <c r="U214">
        <v>191.74150914262901</v>
      </c>
      <c r="V214">
        <v>218.19145650953001</v>
      </c>
      <c r="W214">
        <v>296.44432782265</v>
      </c>
      <c r="X214">
        <v>334.80409925050202</v>
      </c>
      <c r="Y214">
        <v>324.83029926939298</v>
      </c>
      <c r="Z214">
        <v>321.82342916696803</v>
      </c>
      <c r="AA214">
        <v>365.903865047213</v>
      </c>
      <c r="AB214">
        <v>274.90231088415499</v>
      </c>
      <c r="AC214">
        <v>293.315961923038</v>
      </c>
      <c r="AD214">
        <v>225.18277707809801</v>
      </c>
      <c r="AE214">
        <v>125.152126511172</v>
      </c>
      <c r="AF214">
        <v>173.670776050688</v>
      </c>
      <c r="AG214">
        <v>253.83133212531499</v>
      </c>
      <c r="AH214">
        <v>219.29408682242399</v>
      </c>
      <c r="AI214">
        <v>150.38903226623299</v>
      </c>
      <c r="AJ214">
        <v>179.361334048072</v>
      </c>
      <c r="AK214">
        <v>156.40321179475001</v>
      </c>
      <c r="AL214">
        <v>177.59759101367001</v>
      </c>
      <c r="AM214">
        <v>211.592477724123</v>
      </c>
      <c r="AN214">
        <v>202.31585478358201</v>
      </c>
      <c r="AO214">
        <v>218.36658640151899</v>
      </c>
      <c r="AP214">
        <v>196.11511025924301</v>
      </c>
      <c r="AQ214">
        <v>153.45852702090801</v>
      </c>
      <c r="AR214">
        <v>150.00629011541201</v>
      </c>
      <c r="AS214">
        <v>138.698692243778</v>
      </c>
      <c r="AT214">
        <v>229.37551478137701</v>
      </c>
      <c r="AU214">
        <v>252.39621027916201</v>
      </c>
      <c r="AV214">
        <v>266.44711034309699</v>
      </c>
      <c r="AW214">
        <v>266.56956753911197</v>
      </c>
      <c r="AX214">
        <v>292.34932524708501</v>
      </c>
      <c r="AY214">
        <v>323.389184871498</v>
      </c>
      <c r="AZ214">
        <v>360.37214180868199</v>
      </c>
      <c r="BA214">
        <v>408.48074207499002</v>
      </c>
      <c r="BB214">
        <v>391.20100531652798</v>
      </c>
      <c r="BC214">
        <v>401.83500136683699</v>
      </c>
      <c r="BD214">
        <v>448.33752552786098</v>
      </c>
      <c r="BE214">
        <v>566.37865693749404</v>
      </c>
      <c r="BF214">
        <v>716.83530473477401</v>
      </c>
      <c r="BG214">
        <v>714.70071238869605</v>
      </c>
      <c r="BH214">
        <v>588.22845270284904</v>
      </c>
      <c r="BI214">
        <v>501.41571285783198</v>
      </c>
      <c r="BJ214">
        <v>499.38070781976</v>
      </c>
      <c r="BK214">
        <v>533.99118425893596</v>
      </c>
      <c r="BL214">
        <v>527.53363439911095</v>
      </c>
    </row>
    <row r="215" spans="1:64" x14ac:dyDescent="0.35">
      <c r="A215" t="s">
        <v>427</v>
      </c>
      <c r="B215" t="s">
        <v>428</v>
      </c>
      <c r="C215" t="s">
        <v>9</v>
      </c>
      <c r="D215" t="s">
        <v>10</v>
      </c>
      <c r="J215">
        <v>274.17500256925803</v>
      </c>
      <c r="K215">
        <v>282.18990440662202</v>
      </c>
      <c r="L215">
        <v>288.18707539123898</v>
      </c>
      <c r="M215">
        <v>290.02560299446498</v>
      </c>
      <c r="N215">
        <v>293.38762337013901</v>
      </c>
      <c r="O215">
        <v>308.439702178125</v>
      </c>
      <c r="P215">
        <v>314.61576596016101</v>
      </c>
      <c r="Q215">
        <v>326.76985469741402</v>
      </c>
      <c r="R215">
        <v>363.829910677123</v>
      </c>
      <c r="S215">
        <v>410.28899627117499</v>
      </c>
      <c r="T215">
        <v>453.49212408525102</v>
      </c>
      <c r="U215">
        <v>548.15279663199703</v>
      </c>
      <c r="V215">
        <v>678.03816471197797</v>
      </c>
      <c r="W215">
        <v>706.61613965335198</v>
      </c>
      <c r="X215">
        <v>767.79890355607199</v>
      </c>
      <c r="Y215">
        <v>778.44817859814202</v>
      </c>
      <c r="Z215">
        <v>736.59067316651704</v>
      </c>
      <c r="AA215">
        <v>717.54373891895705</v>
      </c>
      <c r="AB215">
        <v>729.73886223226702</v>
      </c>
      <c r="AC215">
        <v>751.72594736026304</v>
      </c>
      <c r="AD215">
        <v>769.80295158388799</v>
      </c>
      <c r="AE215">
        <v>753.98038036629305</v>
      </c>
      <c r="AF215">
        <v>781.05908254838596</v>
      </c>
      <c r="AG215">
        <v>816.21982383952195</v>
      </c>
      <c r="AH215">
        <v>840.71330588266505</v>
      </c>
      <c r="AI215">
        <v>914.13092745416702</v>
      </c>
      <c r="AJ215">
        <v>983.18003188949604</v>
      </c>
      <c r="AK215">
        <v>1073.3110451499999</v>
      </c>
      <c r="AL215">
        <v>1216.7010625852699</v>
      </c>
      <c r="AM215">
        <v>1380.7076298666</v>
      </c>
      <c r="AN215">
        <v>1585.10945883523</v>
      </c>
      <c r="AO215">
        <v>1684.7859853657501</v>
      </c>
      <c r="AP215">
        <v>1778.8375757271999</v>
      </c>
      <c r="AQ215">
        <v>1886.3596403096701</v>
      </c>
      <c r="AR215">
        <v>1930.6234929029799</v>
      </c>
      <c r="AS215">
        <v>2001.5380092446701</v>
      </c>
      <c r="AT215">
        <v>2072.2998424499701</v>
      </c>
      <c r="AU215">
        <v>2124.1028886291801</v>
      </c>
      <c r="AV215">
        <v>2209.4965079694498</v>
      </c>
      <c r="AW215">
        <v>2278.4318429057298</v>
      </c>
      <c r="AX215">
        <v>2428.5695118886401</v>
      </c>
      <c r="AY215">
        <v>2631.82041514301</v>
      </c>
      <c r="AZ215">
        <v>2786.1579217171802</v>
      </c>
      <c r="BA215">
        <v>2933.3956753717198</v>
      </c>
      <c r="BB215">
        <v>2858.4796301727602</v>
      </c>
      <c r="BC215">
        <v>2983.22977097694</v>
      </c>
      <c r="BD215">
        <v>3266.0120620207399</v>
      </c>
      <c r="BE215">
        <v>3428.4071797616002</v>
      </c>
      <c r="BF215">
        <v>3509.5314926261599</v>
      </c>
      <c r="BG215">
        <v>3589.04219262897</v>
      </c>
      <c r="BH215">
        <v>3705.57794598177</v>
      </c>
      <c r="BI215">
        <v>3805.9936662847299</v>
      </c>
      <c r="BJ215">
        <v>3910.2571929590599</v>
      </c>
      <c r="BK215">
        <v>4067.6594488115402</v>
      </c>
      <c r="BL215">
        <v>4187.2500311068998</v>
      </c>
    </row>
    <row r="216" spans="1:64" x14ac:dyDescent="0.35">
      <c r="A216" t="s">
        <v>429</v>
      </c>
      <c r="B216" t="s">
        <v>430</v>
      </c>
      <c r="C216" t="s">
        <v>9</v>
      </c>
      <c r="D216" t="s">
        <v>10</v>
      </c>
      <c r="AR216">
        <v>40858.303834043501</v>
      </c>
      <c r="AS216">
        <v>36601.827552398398</v>
      </c>
      <c r="AT216">
        <v>38739.158602503398</v>
      </c>
      <c r="AU216">
        <v>41464.746433690503</v>
      </c>
      <c r="AV216">
        <v>51268.334178818099</v>
      </c>
      <c r="AW216">
        <v>59562.888735314402</v>
      </c>
      <c r="AX216">
        <v>60900.543288827103</v>
      </c>
      <c r="AY216">
        <v>64248.050698935098</v>
      </c>
      <c r="AZ216">
        <v>72709.796879787202</v>
      </c>
      <c r="BA216">
        <v>78643.550647924203</v>
      </c>
      <c r="BB216">
        <v>66722.699307555406</v>
      </c>
      <c r="BC216">
        <v>60239.340707033298</v>
      </c>
      <c r="BD216">
        <v>57286.655000295803</v>
      </c>
      <c r="BE216">
        <v>49985.349570181002</v>
      </c>
      <c r="BF216">
        <v>51572.568170723898</v>
      </c>
      <c r="BG216">
        <v>50806.534378386597</v>
      </c>
      <c r="BH216">
        <v>42660.338158520201</v>
      </c>
      <c r="BI216">
        <v>43826.924311681803</v>
      </c>
      <c r="BJ216">
        <v>45399.029060554902</v>
      </c>
      <c r="BK216">
        <v>48995.142001902299</v>
      </c>
    </row>
    <row r="217" spans="1:64" x14ac:dyDescent="0.35">
      <c r="A217" t="s">
        <v>431</v>
      </c>
      <c r="B217" t="s">
        <v>432</v>
      </c>
      <c r="C217" t="s">
        <v>9</v>
      </c>
      <c r="D217" t="s">
        <v>10</v>
      </c>
      <c r="E217">
        <v>65.479597316672795</v>
      </c>
      <c r="F217">
        <v>68.106566382800693</v>
      </c>
      <c r="G217">
        <v>70.812975058686902</v>
      </c>
      <c r="H217">
        <v>73.607229323310094</v>
      </c>
      <c r="I217">
        <v>76.480449435862695</v>
      </c>
      <c r="J217">
        <v>79.428968473360996</v>
      </c>
      <c r="K217">
        <v>81.871270496335896</v>
      </c>
      <c r="L217">
        <v>84.198808069483903</v>
      </c>
      <c r="M217">
        <v>86.550138734112707</v>
      </c>
      <c r="N217">
        <v>90.457922806968995</v>
      </c>
      <c r="O217">
        <v>93.654707685508598</v>
      </c>
      <c r="P217">
        <v>95.353613887419797</v>
      </c>
      <c r="Q217">
        <v>119.81827550738301</v>
      </c>
      <c r="R217">
        <v>144.34467582819499</v>
      </c>
      <c r="S217">
        <v>128.703198260335</v>
      </c>
      <c r="T217">
        <v>183.19503442756101</v>
      </c>
      <c r="U217">
        <v>188.66111301405601</v>
      </c>
      <c r="V217">
        <v>103.81845785941699</v>
      </c>
      <c r="W217">
        <v>105.113353068187</v>
      </c>
      <c r="X217">
        <v>100.194196961881</v>
      </c>
      <c r="Y217">
        <v>96.096127995710503</v>
      </c>
      <c r="Z217">
        <v>107.37216000332999</v>
      </c>
      <c r="AA217">
        <v>117.193464465289</v>
      </c>
      <c r="AB217">
        <v>110.88488450034301</v>
      </c>
      <c r="AC217">
        <v>119.174781292654</v>
      </c>
      <c r="AD217">
        <v>131.817383898435</v>
      </c>
      <c r="AE217">
        <v>138.09611185281099</v>
      </c>
      <c r="AF217">
        <v>147.151348306562</v>
      </c>
      <c r="AG217">
        <v>148.21650276021401</v>
      </c>
      <c r="AH217">
        <v>153.140817729991</v>
      </c>
      <c r="AI217">
        <v>126.92492054255899</v>
      </c>
    </row>
    <row r="218" spans="1:64" x14ac:dyDescent="0.35">
      <c r="A218" t="s">
        <v>433</v>
      </c>
      <c r="B218" t="s">
        <v>434</v>
      </c>
      <c r="C218" t="s">
        <v>9</v>
      </c>
      <c r="D218" t="s">
        <v>10</v>
      </c>
      <c r="AN218">
        <v>2207.4505980580998</v>
      </c>
      <c r="AO218">
        <v>2864.0847269944002</v>
      </c>
      <c r="AP218">
        <v>3380.04141638289</v>
      </c>
      <c r="AQ218">
        <v>2571.1727104145298</v>
      </c>
      <c r="AR218">
        <v>2571.3040395333301</v>
      </c>
      <c r="AS218">
        <v>914.785719885861</v>
      </c>
      <c r="AT218">
        <v>1727.28119565526</v>
      </c>
      <c r="AU218">
        <v>2283.8466849494098</v>
      </c>
      <c r="AV218">
        <v>3005.42635224484</v>
      </c>
      <c r="AW218">
        <v>3502.8029238956701</v>
      </c>
      <c r="AX218">
        <v>3720.4791546743099</v>
      </c>
      <c r="AY218">
        <v>4382.6172785169201</v>
      </c>
      <c r="AZ218">
        <v>5848.4764054510497</v>
      </c>
      <c r="BA218">
        <v>7101.0401411686198</v>
      </c>
      <c r="BB218">
        <v>6169.1141947782298</v>
      </c>
      <c r="BC218">
        <v>5735.4228565984904</v>
      </c>
      <c r="BD218">
        <v>6809.1598040014596</v>
      </c>
      <c r="BE218">
        <v>6015.9452275696904</v>
      </c>
      <c r="BF218">
        <v>6755.0736746162902</v>
      </c>
      <c r="BG218">
        <v>6600.0568085458899</v>
      </c>
      <c r="BH218">
        <v>5588.9807276855599</v>
      </c>
      <c r="BI218">
        <v>5765.2007620271097</v>
      </c>
      <c r="BJ218">
        <v>6292.5436292670702</v>
      </c>
      <c r="BK218">
        <v>7252.4018577399202</v>
      </c>
      <c r="BL218">
        <v>7411.8361163473401</v>
      </c>
    </row>
    <row r="219" spans="1:64" x14ac:dyDescent="0.35">
      <c r="A219" t="s">
        <v>435</v>
      </c>
      <c r="B219" t="s">
        <v>436</v>
      </c>
      <c r="C219" t="s">
        <v>9</v>
      </c>
      <c r="D219" t="s">
        <v>10</v>
      </c>
      <c r="E219">
        <v>131.42439325193999</v>
      </c>
      <c r="F219">
        <v>133.433534723729</v>
      </c>
      <c r="G219">
        <v>141.19685203881599</v>
      </c>
      <c r="H219">
        <v>157.938898104853</v>
      </c>
      <c r="I219">
        <v>150.55368469474899</v>
      </c>
      <c r="J219">
        <v>163.61081683022201</v>
      </c>
      <c r="K219">
        <v>172.24083440655599</v>
      </c>
      <c r="L219">
        <v>166.06743238983501</v>
      </c>
      <c r="M219">
        <v>173.192181624407</v>
      </c>
      <c r="N219">
        <v>193.22107681121301</v>
      </c>
      <c r="O219">
        <v>221.33385692541901</v>
      </c>
      <c r="P219">
        <v>219.32346983443099</v>
      </c>
      <c r="Q219">
        <v>240.873687460177</v>
      </c>
      <c r="R219">
        <v>299.71686304965698</v>
      </c>
      <c r="S219">
        <v>381.29787117723203</v>
      </c>
      <c r="T219">
        <v>408.77685396465102</v>
      </c>
      <c r="U219">
        <v>431.71148959715401</v>
      </c>
      <c r="V219">
        <v>460.94586755236901</v>
      </c>
      <c r="W219">
        <v>494.81032620589002</v>
      </c>
      <c r="X219">
        <v>578.76486179483902</v>
      </c>
      <c r="Y219">
        <v>710.36884066825905</v>
      </c>
      <c r="Z219">
        <v>966.14993570033005</v>
      </c>
      <c r="AA219">
        <v>863.46254477694799</v>
      </c>
      <c r="AB219">
        <v>730.33333357327194</v>
      </c>
      <c r="AC219">
        <v>619.92477232751003</v>
      </c>
      <c r="AD219">
        <v>569.25148424404199</v>
      </c>
      <c r="AE219">
        <v>567.15670581590098</v>
      </c>
      <c r="AF219">
        <v>628.611855552154</v>
      </c>
      <c r="AG219">
        <v>629.03301821647301</v>
      </c>
      <c r="AH219">
        <v>607.65950092547996</v>
      </c>
      <c r="AI219">
        <v>663.18485960352496</v>
      </c>
      <c r="AJ219">
        <v>654.01923311646101</v>
      </c>
      <c r="AK219">
        <v>627.11927798694899</v>
      </c>
      <c r="AL219">
        <v>568.04538337671295</v>
      </c>
      <c r="AM219">
        <v>543.60794243143005</v>
      </c>
      <c r="AN219">
        <v>607.09162808759595</v>
      </c>
      <c r="AO219">
        <v>610.35174373767597</v>
      </c>
      <c r="AP219">
        <v>618.24910804934802</v>
      </c>
      <c r="AQ219">
        <v>580.95955245837695</v>
      </c>
      <c r="AR219">
        <v>573.49002730214704</v>
      </c>
      <c r="AS219">
        <v>594.89055211732705</v>
      </c>
      <c r="AT219">
        <v>552.89839064744399</v>
      </c>
      <c r="AU219">
        <v>587.50150035387901</v>
      </c>
      <c r="AV219">
        <v>717.60678633359703</v>
      </c>
      <c r="AW219">
        <v>870.27002102609799</v>
      </c>
      <c r="AX219">
        <v>1008.37127624969</v>
      </c>
      <c r="AY219">
        <v>1166.4951117384301</v>
      </c>
      <c r="AZ219">
        <v>1317.9432504976201</v>
      </c>
      <c r="BA219">
        <v>1470.6038913346299</v>
      </c>
      <c r="BB219">
        <v>1364.13445197995</v>
      </c>
      <c r="BC219">
        <v>1573.7910094669701</v>
      </c>
      <c r="BD219">
        <v>1728.55626857165</v>
      </c>
      <c r="BE219">
        <v>1770.4221358771499</v>
      </c>
      <c r="BF219">
        <v>1835.6622586016599</v>
      </c>
      <c r="BG219">
        <v>1854.67644983729</v>
      </c>
      <c r="BH219">
        <v>1658.6306108481001</v>
      </c>
      <c r="BI219">
        <v>1495.04976807102</v>
      </c>
      <c r="BJ219">
        <v>1551.28375110909</v>
      </c>
      <c r="BK219">
        <v>1583.5130557509599</v>
      </c>
      <c r="BL219">
        <v>1583.92606891839</v>
      </c>
    </row>
    <row r="220" spans="1:64" x14ac:dyDescent="0.35">
      <c r="A220" t="s">
        <v>437</v>
      </c>
      <c r="B220" t="s">
        <v>438</v>
      </c>
      <c r="C220" t="s">
        <v>9</v>
      </c>
      <c r="D220" t="s">
        <v>10</v>
      </c>
      <c r="BA220">
        <v>1669.49241411244</v>
      </c>
      <c r="BB220">
        <v>1337.88208418369</v>
      </c>
      <c r="BC220">
        <v>1535.7081839684099</v>
      </c>
      <c r="BD220">
        <v>1516.4039148342699</v>
      </c>
      <c r="BE220">
        <v>1179.7398277289601</v>
      </c>
      <c r="BF220">
        <v>1779.4693342398</v>
      </c>
      <c r="BG220">
        <v>1322.8202385054999</v>
      </c>
      <c r="BH220">
        <v>1119.6513326782299</v>
      </c>
    </row>
    <row r="221" spans="1:64" x14ac:dyDescent="0.35">
      <c r="A221" t="s">
        <v>439</v>
      </c>
      <c r="B221" t="s">
        <v>440</v>
      </c>
      <c r="C221" t="s">
        <v>9</v>
      </c>
      <c r="D221" t="s">
        <v>10</v>
      </c>
      <c r="E221">
        <v>131.68266433865901</v>
      </c>
      <c r="F221">
        <v>133.68787786184001</v>
      </c>
      <c r="G221">
        <v>141.464322172062</v>
      </c>
      <c r="H221">
        <v>158.23444942416199</v>
      </c>
      <c r="I221">
        <v>150.84355405957899</v>
      </c>
      <c r="J221">
        <v>163.92006768662699</v>
      </c>
      <c r="K221">
        <v>172.56667333172601</v>
      </c>
      <c r="L221">
        <v>166.38584091041201</v>
      </c>
      <c r="M221">
        <v>173.52081008131199</v>
      </c>
      <c r="N221">
        <v>193.584670586524</v>
      </c>
      <c r="O221">
        <v>221.75291236083001</v>
      </c>
      <c r="P221">
        <v>219.757513010521</v>
      </c>
      <c r="Q221">
        <v>241.37969078658199</v>
      </c>
      <c r="R221">
        <v>300.34917536017002</v>
      </c>
      <c r="S221">
        <v>382.09807725708202</v>
      </c>
      <c r="T221">
        <v>409.64914904485897</v>
      </c>
      <c r="U221">
        <v>432.63840436455098</v>
      </c>
      <c r="V221">
        <v>462.14256822347897</v>
      </c>
      <c r="W221">
        <v>496.48510799900998</v>
      </c>
      <c r="X221">
        <v>580.78238649955802</v>
      </c>
      <c r="Y221">
        <v>711.67624203733806</v>
      </c>
      <c r="Z221">
        <v>966.622983465826</v>
      </c>
      <c r="AA221">
        <v>864.009592342941</v>
      </c>
      <c r="AB221">
        <v>731.26103482338203</v>
      </c>
      <c r="AC221">
        <v>621.01381295582598</v>
      </c>
      <c r="AD221">
        <v>570.56290124971497</v>
      </c>
      <c r="AE221">
        <v>569.40353487549999</v>
      </c>
      <c r="AF221">
        <v>631.63095346987802</v>
      </c>
      <c r="AG221">
        <v>632.57376005790297</v>
      </c>
      <c r="AH221">
        <v>611.28165494050404</v>
      </c>
      <c r="AI221">
        <v>667.63418451041696</v>
      </c>
      <c r="AJ221">
        <v>658.75967557530896</v>
      </c>
      <c r="AK221">
        <v>632.57966301288195</v>
      </c>
      <c r="AL221">
        <v>573.62059471944804</v>
      </c>
      <c r="AM221">
        <v>549.61983279421304</v>
      </c>
      <c r="AN221">
        <v>613.67056433628795</v>
      </c>
      <c r="AO221">
        <v>617.37457449823501</v>
      </c>
      <c r="AP221">
        <v>624.76657045095101</v>
      </c>
      <c r="AQ221">
        <v>587.415877728699</v>
      </c>
      <c r="AR221">
        <v>580.07373170941901</v>
      </c>
      <c r="AS221">
        <v>601.72280130731701</v>
      </c>
      <c r="AT221">
        <v>559.56504800753601</v>
      </c>
      <c r="AU221">
        <v>594.35572992810103</v>
      </c>
      <c r="AV221">
        <v>725.409699272073</v>
      </c>
      <c r="AW221">
        <v>878.80091118541804</v>
      </c>
      <c r="AX221">
        <v>1016.39779519703</v>
      </c>
      <c r="AY221">
        <v>1174.8382650354699</v>
      </c>
      <c r="AZ221">
        <v>1327.22310641737</v>
      </c>
      <c r="BA221">
        <v>1481.53935913137</v>
      </c>
      <c r="BB221">
        <v>1373.7770510830501</v>
      </c>
      <c r="BC221">
        <v>1583.98896815849</v>
      </c>
      <c r="BD221">
        <v>1740.05169855956</v>
      </c>
      <c r="BE221">
        <v>1781.6951995970901</v>
      </c>
      <c r="BF221">
        <v>1847.30355589383</v>
      </c>
      <c r="BG221">
        <v>1866.6833790681401</v>
      </c>
      <c r="BH221">
        <v>1669.49676067978</v>
      </c>
      <c r="BI221">
        <v>1506.4297648562999</v>
      </c>
      <c r="BJ221">
        <v>1563.3612404129201</v>
      </c>
      <c r="BK221">
        <v>1596.1470831824599</v>
      </c>
      <c r="BL221">
        <v>1596.21373862471</v>
      </c>
    </row>
    <row r="222" spans="1:64" x14ac:dyDescent="0.35">
      <c r="A222" t="s">
        <v>441</v>
      </c>
      <c r="B222" t="s">
        <v>442</v>
      </c>
      <c r="C222" t="s">
        <v>9</v>
      </c>
      <c r="D222" t="s">
        <v>10</v>
      </c>
      <c r="O222">
        <v>462.624833510158</v>
      </c>
      <c r="P222">
        <v>511.11812534614899</v>
      </c>
      <c r="Q222">
        <v>591.48221970427005</v>
      </c>
      <c r="R222">
        <v>723.89588252154704</v>
      </c>
      <c r="S222">
        <v>1104.40675797841</v>
      </c>
      <c r="T222">
        <v>1234.6121952395599</v>
      </c>
      <c r="U222">
        <v>1384.1737114756299</v>
      </c>
      <c r="V222">
        <v>1543.78749586351</v>
      </c>
      <c r="W222">
        <v>1629.94158921709</v>
      </c>
      <c r="X222">
        <v>1984.9799378300499</v>
      </c>
      <c r="Y222">
        <v>2589.85564928231</v>
      </c>
      <c r="Z222">
        <v>2622.5451403605002</v>
      </c>
      <c r="AA222">
        <v>2556.3311673527</v>
      </c>
      <c r="AB222">
        <v>2422.03069786782</v>
      </c>
      <c r="AC222">
        <v>2350.2964478965</v>
      </c>
      <c r="AD222">
        <v>2217.03697775416</v>
      </c>
      <c r="AE222">
        <v>2131.21032029867</v>
      </c>
      <c r="AF222">
        <v>2384.4138206613902</v>
      </c>
      <c r="AG222">
        <v>2573.2253227793899</v>
      </c>
      <c r="AH222">
        <v>2625.07841704769</v>
      </c>
      <c r="AI222">
        <v>2983.3831838851502</v>
      </c>
      <c r="AJ222">
        <v>2990.4055745195001</v>
      </c>
      <c r="AK222">
        <v>3130.6280758054199</v>
      </c>
      <c r="AL222">
        <v>3037.7501124451201</v>
      </c>
      <c r="AM222">
        <v>3144.1127845267101</v>
      </c>
      <c r="AN222">
        <v>3515.9550849469601</v>
      </c>
      <c r="AO222">
        <v>3682.4477591907098</v>
      </c>
      <c r="AP222">
        <v>3878.89114789617</v>
      </c>
      <c r="AQ222">
        <v>3815.56941584899</v>
      </c>
      <c r="AR222">
        <v>4026.9912582214902</v>
      </c>
      <c r="AS222">
        <v>4386.7705913128402</v>
      </c>
      <c r="AT222">
        <v>4342.5365202467001</v>
      </c>
      <c r="AU222">
        <v>4581.34754374564</v>
      </c>
      <c r="AV222">
        <v>5399.4478606892799</v>
      </c>
      <c r="AW222">
        <v>6397.6514875057301</v>
      </c>
      <c r="AX222">
        <v>7487.4465585104499</v>
      </c>
      <c r="AY222">
        <v>8545.8165165093906</v>
      </c>
      <c r="AZ222">
        <v>10038.628637612799</v>
      </c>
      <c r="BA222">
        <v>11826.9225061013</v>
      </c>
      <c r="BB222">
        <v>9921.4781695834899</v>
      </c>
      <c r="BC222">
        <v>11168.655091663401</v>
      </c>
      <c r="BD222">
        <v>13208.9409053042</v>
      </c>
      <c r="BE222">
        <v>13526.8462359352</v>
      </c>
      <c r="BF222">
        <v>13821.0460256073</v>
      </c>
      <c r="BG222">
        <v>14012.214316799</v>
      </c>
      <c r="BH222">
        <v>11749.0432443845</v>
      </c>
      <c r="BI222">
        <v>11353.623707422699</v>
      </c>
      <c r="BJ222">
        <v>12048.349773617099</v>
      </c>
      <c r="BK222">
        <v>13013.7513684515</v>
      </c>
      <c r="BL222">
        <v>12615.203488962399</v>
      </c>
    </row>
    <row r="223" spans="1:64" x14ac:dyDescent="0.35">
      <c r="A223" t="s">
        <v>443</v>
      </c>
      <c r="B223" t="s">
        <v>444</v>
      </c>
      <c r="C223" t="s">
        <v>9</v>
      </c>
      <c r="D223" t="s">
        <v>10</v>
      </c>
      <c r="AT223">
        <v>524.68799478597896</v>
      </c>
      <c r="AU223">
        <v>577.64015656773904</v>
      </c>
      <c r="AV223">
        <v>678.69283957899495</v>
      </c>
      <c r="AW223">
        <v>745.31545188924395</v>
      </c>
      <c r="AX223">
        <v>866.50499563880305</v>
      </c>
      <c r="AY223">
        <v>883.06973148308305</v>
      </c>
      <c r="AZ223">
        <v>896.85161204895996</v>
      </c>
      <c r="BA223">
        <v>1098.7680609680101</v>
      </c>
      <c r="BB223">
        <v>1067.91412455968</v>
      </c>
      <c r="BC223">
        <v>1090.26487782667</v>
      </c>
      <c r="BD223">
        <v>1254.51792297417</v>
      </c>
      <c r="BE223">
        <v>1330.5474042425601</v>
      </c>
      <c r="BF223">
        <v>1564.6753035024101</v>
      </c>
      <c r="BG223">
        <v>1770.4657495465899</v>
      </c>
      <c r="BH223">
        <v>1584.8277602642499</v>
      </c>
      <c r="BI223">
        <v>1700.0465409434701</v>
      </c>
      <c r="BJ223">
        <v>1813.7832351419599</v>
      </c>
      <c r="BK223">
        <v>1953.5882899358201</v>
      </c>
      <c r="BL223">
        <v>1946.64361370086</v>
      </c>
    </row>
    <row r="224" spans="1:64" x14ac:dyDescent="0.35">
      <c r="A224" t="s">
        <v>445</v>
      </c>
      <c r="B224" t="s">
        <v>446</v>
      </c>
      <c r="C224" t="s">
        <v>9</v>
      </c>
      <c r="D224" t="s">
        <v>10</v>
      </c>
      <c r="E224">
        <v>346.163198666065</v>
      </c>
      <c r="F224">
        <v>363.95832558894</v>
      </c>
      <c r="G224">
        <v>382.20563749202</v>
      </c>
      <c r="H224">
        <v>403.75707256086798</v>
      </c>
      <c r="I224">
        <v>419.64985465252403</v>
      </c>
      <c r="J224">
        <v>468.62792189433299</v>
      </c>
      <c r="K224">
        <v>562.90754239919602</v>
      </c>
      <c r="L224">
        <v>634.79188777960906</v>
      </c>
      <c r="M224">
        <v>676.90176159932196</v>
      </c>
      <c r="N224">
        <v>714.15997843630203</v>
      </c>
      <c r="O224">
        <v>747.16111391964705</v>
      </c>
      <c r="P224">
        <v>815.21003168756602</v>
      </c>
      <c r="Q224">
        <v>847.90449760401395</v>
      </c>
      <c r="R224">
        <v>930.23701929532695</v>
      </c>
      <c r="S224">
        <v>1133.2310287144201</v>
      </c>
      <c r="T224">
        <v>1295.8127571443699</v>
      </c>
      <c r="U224">
        <v>1412.21235427393</v>
      </c>
      <c r="V224">
        <v>1793.6580278429401</v>
      </c>
      <c r="W224">
        <v>2053.8783534346298</v>
      </c>
      <c r="X224">
        <v>2180.7226901060699</v>
      </c>
      <c r="Y224">
        <v>2211.2140538646199</v>
      </c>
      <c r="Z224">
        <v>2468.4570616197998</v>
      </c>
      <c r="AA224">
        <v>2535.13868455394</v>
      </c>
      <c r="AB224">
        <v>2438.7079678261698</v>
      </c>
      <c r="AC224">
        <v>2368.9275667494699</v>
      </c>
      <c r="AD224">
        <v>2368.18975900346</v>
      </c>
      <c r="AE224">
        <v>2381.5060419690299</v>
      </c>
      <c r="AF224">
        <v>2571.9557098729001</v>
      </c>
      <c r="AG224">
        <v>2985.5198430352002</v>
      </c>
      <c r="AH224">
        <v>1366.4683868823099</v>
      </c>
      <c r="AI224">
        <v>958.61233213794696</v>
      </c>
      <c r="AJ224">
        <v>1084.9642501737301</v>
      </c>
      <c r="AK224">
        <v>961.82647186075098</v>
      </c>
      <c r="AL224">
        <v>1001.72116282662</v>
      </c>
      <c r="AM224">
        <v>1391.6201538349501</v>
      </c>
      <c r="AN224">
        <v>1565.2120233688699</v>
      </c>
      <c r="AO224">
        <v>1921.90543949937</v>
      </c>
      <c r="AP224">
        <v>2039.8368434379599</v>
      </c>
      <c r="AQ224">
        <v>2415.742065684</v>
      </c>
      <c r="AR224">
        <v>1904.4451795831801</v>
      </c>
      <c r="AS224">
        <v>2012.2816506781501</v>
      </c>
      <c r="AT224">
        <v>1750.57673687227</v>
      </c>
      <c r="AU224">
        <v>2267.7539837693098</v>
      </c>
      <c r="AV224">
        <v>2611.3774934903299</v>
      </c>
      <c r="AW224">
        <v>3006.1832328740602</v>
      </c>
      <c r="AX224">
        <v>3590.6481833241201</v>
      </c>
      <c r="AY224">
        <v>5197.7479065149901</v>
      </c>
      <c r="AZ224">
        <v>5744.7597267072197</v>
      </c>
      <c r="BA224">
        <v>6831.9836220628404</v>
      </c>
      <c r="BB224">
        <v>7408.3607864181804</v>
      </c>
      <c r="BC224">
        <v>8255.8748722295495</v>
      </c>
      <c r="BD224">
        <v>8263.2038032034798</v>
      </c>
      <c r="BE224">
        <v>9200.9747860034295</v>
      </c>
      <c r="BF224">
        <v>9402.1644191113992</v>
      </c>
      <c r="BG224">
        <v>9471.9220005242605</v>
      </c>
      <c r="BH224">
        <v>8562.0813686075908</v>
      </c>
      <c r="BI224">
        <v>5539.1179003623402</v>
      </c>
      <c r="BJ224">
        <v>5637.5149461838</v>
      </c>
      <c r="BK224">
        <v>6015.1646068668397</v>
      </c>
      <c r="BL224">
        <v>6359.8336144273699</v>
      </c>
    </row>
    <row r="225" spans="1:64" x14ac:dyDescent="0.35">
      <c r="A225" t="s">
        <v>447</v>
      </c>
      <c r="B225" t="s">
        <v>448</v>
      </c>
      <c r="C225" t="s">
        <v>9</v>
      </c>
      <c r="D225" t="s">
        <v>10</v>
      </c>
      <c r="AI225">
        <v>2405.5351604078501</v>
      </c>
      <c r="AJ225">
        <v>2691.1956522626101</v>
      </c>
      <c r="AK225">
        <v>2920.9175423418601</v>
      </c>
      <c r="AL225">
        <v>3102.2968587771202</v>
      </c>
      <c r="AM225">
        <v>3771.35951578288</v>
      </c>
      <c r="AN225">
        <v>4819.1255547098699</v>
      </c>
      <c r="AO225">
        <v>5196.9403796593197</v>
      </c>
      <c r="AP225">
        <v>5146.6710782708396</v>
      </c>
      <c r="AQ225">
        <v>5538.6164647718397</v>
      </c>
      <c r="AR225">
        <v>5643.6751092567001</v>
      </c>
      <c r="AS225">
        <v>5413.1506206880704</v>
      </c>
      <c r="AT225">
        <v>5717.2170896901698</v>
      </c>
      <c r="AU225">
        <v>6533.5532130373203</v>
      </c>
      <c r="AV225">
        <v>8712.6987931205895</v>
      </c>
      <c r="AW225">
        <v>10671.821861063199</v>
      </c>
      <c r="AX225">
        <v>11685.754822439099</v>
      </c>
      <c r="AY225">
        <v>13159.7594413964</v>
      </c>
      <c r="AZ225">
        <v>16085.611523338001</v>
      </c>
      <c r="BA225">
        <v>18677.292710931801</v>
      </c>
      <c r="BB225">
        <v>16531.6705140706</v>
      </c>
      <c r="BC225">
        <v>16750.797441608302</v>
      </c>
      <c r="BD225">
        <v>18361.569476008299</v>
      </c>
      <c r="BE225">
        <v>17481.895443525202</v>
      </c>
      <c r="BF225">
        <v>18260.015771001901</v>
      </c>
      <c r="BG225">
        <v>18674.344056862501</v>
      </c>
      <c r="BH225">
        <v>16310.9884090005</v>
      </c>
      <c r="BI225">
        <v>16508.670360493201</v>
      </c>
      <c r="BJ225">
        <v>17556.6008176369</v>
      </c>
      <c r="BK225">
        <v>19406.347533792399</v>
      </c>
      <c r="BL225">
        <v>19266.2754990139</v>
      </c>
    </row>
    <row r="226" spans="1:64" x14ac:dyDescent="0.35">
      <c r="A226" t="s">
        <v>449</v>
      </c>
      <c r="B226" t="s">
        <v>450</v>
      </c>
      <c r="C226" t="s">
        <v>9</v>
      </c>
      <c r="D226" t="s">
        <v>10</v>
      </c>
      <c r="AI226">
        <v>9107.4738985208805</v>
      </c>
      <c r="AJ226">
        <v>6633.7374102915101</v>
      </c>
      <c r="AK226">
        <v>6562.01780544148</v>
      </c>
      <c r="AL226">
        <v>6656.9334819402802</v>
      </c>
      <c r="AM226">
        <v>7564.7407164298102</v>
      </c>
      <c r="AN226">
        <v>10730.451013637899</v>
      </c>
      <c r="AO226">
        <v>10815.111045768799</v>
      </c>
      <c r="AP226">
        <v>10454.9656390657</v>
      </c>
      <c r="AQ226">
        <v>11175.771028626499</v>
      </c>
      <c r="AR226">
        <v>11452.7831245082</v>
      </c>
      <c r="AS226">
        <v>10201.3035366727</v>
      </c>
      <c r="AT226">
        <v>10479.759630927299</v>
      </c>
      <c r="AU226">
        <v>11777.1556578814</v>
      </c>
      <c r="AV226">
        <v>14849.0372415032</v>
      </c>
      <c r="AW226">
        <v>17233.1385611279</v>
      </c>
      <c r="AX226">
        <v>18098.9085440003</v>
      </c>
      <c r="AY226">
        <v>19672.965555414601</v>
      </c>
      <c r="AZ226">
        <v>23787.646556668798</v>
      </c>
      <c r="BA226">
        <v>27483.337169856899</v>
      </c>
      <c r="BB226">
        <v>24694.230487670698</v>
      </c>
      <c r="BC226">
        <v>23509.543135546301</v>
      </c>
      <c r="BD226">
        <v>25095.132289619702</v>
      </c>
      <c r="BE226">
        <v>22643.100251500699</v>
      </c>
      <c r="BF226">
        <v>23496.602499331999</v>
      </c>
      <c r="BG226">
        <v>24214.922071727298</v>
      </c>
      <c r="BH226">
        <v>20881.766929932899</v>
      </c>
      <c r="BI226">
        <v>21663.643413767</v>
      </c>
      <c r="BJ226">
        <v>23512.817267471299</v>
      </c>
      <c r="BK226">
        <v>26115.913366185399</v>
      </c>
      <c r="BL226">
        <v>25946.1821852127</v>
      </c>
    </row>
    <row r="227" spans="1:64" x14ac:dyDescent="0.35">
      <c r="A227" t="s">
        <v>451</v>
      </c>
      <c r="B227" t="s">
        <v>452</v>
      </c>
      <c r="C227" t="s">
        <v>9</v>
      </c>
      <c r="D227" t="s">
        <v>10</v>
      </c>
      <c r="E227">
        <v>2114.0029726919201</v>
      </c>
      <c r="F227">
        <v>2288.9217011191499</v>
      </c>
      <c r="G227">
        <v>2468.6945890300599</v>
      </c>
      <c r="H227">
        <v>2657.02250478203</v>
      </c>
      <c r="I227">
        <v>2941.0488994520401</v>
      </c>
      <c r="J227">
        <v>3206.0991702033898</v>
      </c>
      <c r="K227">
        <v>3454.4297893867902</v>
      </c>
      <c r="L227">
        <v>3720.9268452772098</v>
      </c>
      <c r="M227">
        <v>3926.4090014696499</v>
      </c>
      <c r="N227">
        <v>4234.1613482101802</v>
      </c>
      <c r="O227">
        <v>4736.2171537776603</v>
      </c>
      <c r="P227">
        <v>5132.71160742552</v>
      </c>
      <c r="Q227">
        <v>6027.1284991733701</v>
      </c>
      <c r="R227">
        <v>7301.215425886</v>
      </c>
      <c r="S227">
        <v>8089.9145846668198</v>
      </c>
      <c r="T227">
        <v>10117.3066842673</v>
      </c>
      <c r="U227">
        <v>10868.275765754601</v>
      </c>
      <c r="V227">
        <v>11448.619391226601</v>
      </c>
      <c r="W227">
        <v>12620.5186141512</v>
      </c>
      <c r="X227">
        <v>14877.164288354899</v>
      </c>
      <c r="Y227">
        <v>17097.832651209501</v>
      </c>
      <c r="Z227">
        <v>15586.4300780047</v>
      </c>
      <c r="AA227">
        <v>13738.972298037401</v>
      </c>
      <c r="AB227">
        <v>12608.2291505865</v>
      </c>
      <c r="AC227">
        <v>13099.020834176499</v>
      </c>
      <c r="AD227">
        <v>13666.857745473601</v>
      </c>
      <c r="AE227">
        <v>17981.019411940499</v>
      </c>
      <c r="AF227">
        <v>21792.558905982201</v>
      </c>
      <c r="AG227">
        <v>24534.693816419101</v>
      </c>
      <c r="AH227">
        <v>25662.220589250599</v>
      </c>
      <c r="AI227">
        <v>30593.672444776101</v>
      </c>
      <c r="AJ227">
        <v>31822.803848236701</v>
      </c>
      <c r="AK227">
        <v>32800.9826867546</v>
      </c>
      <c r="AL227">
        <v>24425.2849281118</v>
      </c>
      <c r="AM227">
        <v>26083.614387483802</v>
      </c>
      <c r="AN227">
        <v>30282.963920006601</v>
      </c>
      <c r="AO227">
        <v>32998.9681608432</v>
      </c>
      <c r="AP227">
        <v>30312.487599310301</v>
      </c>
      <c r="AQ227">
        <v>30596.527204883201</v>
      </c>
      <c r="AR227">
        <v>30941.0793624668</v>
      </c>
      <c r="AS227">
        <v>29624.9126748618</v>
      </c>
      <c r="AT227">
        <v>27247.857734793</v>
      </c>
      <c r="AU227">
        <v>29899.195249508099</v>
      </c>
      <c r="AV227">
        <v>37321.797904705898</v>
      </c>
      <c r="AW227">
        <v>42821.6731423358</v>
      </c>
      <c r="AX227">
        <v>43437.063116477599</v>
      </c>
      <c r="AY227">
        <v>46593.602164611097</v>
      </c>
      <c r="AZ227">
        <v>53700.005336306298</v>
      </c>
      <c r="BA227">
        <v>56152.552340314003</v>
      </c>
      <c r="BB227">
        <v>46946.960271995398</v>
      </c>
      <c r="BC227">
        <v>52869.044289158701</v>
      </c>
      <c r="BD227">
        <v>60755.759550846502</v>
      </c>
      <c r="BE227">
        <v>58037.821319217299</v>
      </c>
      <c r="BF227">
        <v>61126.9431963979</v>
      </c>
      <c r="BG227">
        <v>60020.360457657203</v>
      </c>
      <c r="BH227">
        <v>51545.483609532203</v>
      </c>
      <c r="BI227">
        <v>51965.157153198503</v>
      </c>
      <c r="BJ227">
        <v>53791.508729840301</v>
      </c>
      <c r="BK227">
        <v>54589.060386060599</v>
      </c>
      <c r="BL227">
        <v>51615.020651494597</v>
      </c>
    </row>
    <row r="228" spans="1:64" x14ac:dyDescent="0.35">
      <c r="A228" t="s">
        <v>453</v>
      </c>
      <c r="B228" t="s">
        <v>454</v>
      </c>
      <c r="C228" t="s">
        <v>9</v>
      </c>
      <c r="D228" t="s">
        <v>10</v>
      </c>
      <c r="E228">
        <v>104.21250769299201</v>
      </c>
      <c r="F228">
        <v>125.31185686702899</v>
      </c>
      <c r="G228">
        <v>131.16171494639801</v>
      </c>
      <c r="H228">
        <v>151.49619200108401</v>
      </c>
      <c r="I228">
        <v>177.965941286451</v>
      </c>
      <c r="J228">
        <v>187.95138633798101</v>
      </c>
      <c r="K228">
        <v>200.24298205630501</v>
      </c>
      <c r="L228">
        <v>189.378541304913</v>
      </c>
      <c r="M228">
        <v>196.30313951557801</v>
      </c>
      <c r="N228">
        <v>251.74602240056001</v>
      </c>
      <c r="O228">
        <v>260.02777312819899</v>
      </c>
      <c r="P228">
        <v>307.37025653308001</v>
      </c>
      <c r="Q228">
        <v>321.06943053767799</v>
      </c>
      <c r="R228">
        <v>471.57108309705302</v>
      </c>
      <c r="S228">
        <v>545.25536744442695</v>
      </c>
      <c r="T228">
        <v>576.87925550679904</v>
      </c>
      <c r="U228">
        <v>528.58732937042703</v>
      </c>
      <c r="V228">
        <v>571.23931553465695</v>
      </c>
      <c r="W228">
        <v>619.53229078601203</v>
      </c>
      <c r="X228">
        <v>725.11394870976198</v>
      </c>
      <c r="Y228">
        <v>921.99223896023</v>
      </c>
      <c r="Z228">
        <v>939.45013737765601</v>
      </c>
      <c r="AA228">
        <v>853.55127307020302</v>
      </c>
      <c r="AB228">
        <v>851.592350686435</v>
      </c>
      <c r="AC228">
        <v>732.29730489153599</v>
      </c>
      <c r="AD228">
        <v>516.41427370030601</v>
      </c>
      <c r="AE228">
        <v>620.71546696024495</v>
      </c>
      <c r="AF228">
        <v>780.27062685193096</v>
      </c>
      <c r="AG228">
        <v>894.34651512744404</v>
      </c>
      <c r="AH228">
        <v>872.77310112880298</v>
      </c>
      <c r="AI228">
        <v>1355.39394489604</v>
      </c>
      <c r="AJ228">
        <v>1367.78481369666</v>
      </c>
      <c r="AK228">
        <v>1481.8645989317099</v>
      </c>
      <c r="AL228">
        <v>1528.8924438341601</v>
      </c>
      <c r="AM228">
        <v>1563.7529527732499</v>
      </c>
      <c r="AN228">
        <v>1833.08942716193</v>
      </c>
      <c r="AO228">
        <v>1695.13118924586</v>
      </c>
      <c r="AP228">
        <v>1781.87002758328</v>
      </c>
      <c r="AQ228">
        <v>1609.2206617888501</v>
      </c>
      <c r="AR228">
        <v>1557.0586317201501</v>
      </c>
      <c r="AS228">
        <v>1728.70533953017</v>
      </c>
      <c r="AT228">
        <v>1521.7676198184299</v>
      </c>
      <c r="AU228">
        <v>1405.44185636161</v>
      </c>
      <c r="AV228">
        <v>2148.6199354273799</v>
      </c>
      <c r="AW228">
        <v>2699.1334018643802</v>
      </c>
      <c r="AX228">
        <v>3083.8262324474799</v>
      </c>
      <c r="AY228">
        <v>3176.7003378024801</v>
      </c>
      <c r="AZ228">
        <v>3327.4418745642201</v>
      </c>
      <c r="BA228">
        <v>3137.3961151871499</v>
      </c>
      <c r="BB228">
        <v>3385.8429259111499</v>
      </c>
      <c r="BC228">
        <v>4168.5051770671898</v>
      </c>
      <c r="BD228">
        <v>4496.60037883323</v>
      </c>
      <c r="BE228">
        <v>4527.6689876416103</v>
      </c>
      <c r="BF228">
        <v>4230.3440556778996</v>
      </c>
      <c r="BG228">
        <v>4038.5572283991801</v>
      </c>
      <c r="BH228">
        <v>3679.7997994888401</v>
      </c>
      <c r="BI228">
        <v>3425.5595094068799</v>
      </c>
      <c r="BJ228">
        <v>3914.6132524517502</v>
      </c>
      <c r="BK228">
        <v>4106.1971526456</v>
      </c>
      <c r="BL228">
        <v>3894.6798068542698</v>
      </c>
    </row>
    <row r="229" spans="1:64" x14ac:dyDescent="0.35">
      <c r="A229" t="s">
        <v>455</v>
      </c>
      <c r="B229" t="s">
        <v>456</v>
      </c>
      <c r="C229" t="s">
        <v>9</v>
      </c>
      <c r="D229" t="s">
        <v>10</v>
      </c>
      <c r="BD229">
        <v>27997.2898302635</v>
      </c>
      <c r="BE229">
        <v>28460.332615118601</v>
      </c>
      <c r="BF229">
        <v>27942.880540141501</v>
      </c>
      <c r="BG229">
        <v>33043.688381266897</v>
      </c>
      <c r="BH229">
        <v>32274.8905524359</v>
      </c>
      <c r="BI229">
        <v>31616.681699266701</v>
      </c>
      <c r="BJ229">
        <v>29369.056827816901</v>
      </c>
      <c r="BK229">
        <v>29160.103811068901</v>
      </c>
    </row>
    <row r="230" spans="1:64" x14ac:dyDescent="0.35">
      <c r="A230" t="s">
        <v>457</v>
      </c>
      <c r="B230" t="s">
        <v>458</v>
      </c>
      <c r="C230" t="s">
        <v>9</v>
      </c>
      <c r="D230" t="s">
        <v>10</v>
      </c>
      <c r="E230">
        <v>288.05815941936498</v>
      </c>
      <c r="F230">
        <v>270.27966063392103</v>
      </c>
      <c r="G230">
        <v>287.04478842687399</v>
      </c>
      <c r="H230">
        <v>308.19526439697</v>
      </c>
      <c r="I230">
        <v>332.305003111975</v>
      </c>
      <c r="J230">
        <v>328.48490095887502</v>
      </c>
      <c r="K230">
        <v>337.64624655785599</v>
      </c>
      <c r="L230">
        <v>333.23381246655703</v>
      </c>
      <c r="M230">
        <v>314.35106484147298</v>
      </c>
      <c r="N230">
        <v>314.17985281702801</v>
      </c>
      <c r="O230">
        <v>343.88118212119099</v>
      </c>
      <c r="P230">
        <v>401.60803951558302</v>
      </c>
      <c r="Q230">
        <v>546.95106128879399</v>
      </c>
      <c r="R230">
        <v>648.53192405897005</v>
      </c>
      <c r="S230">
        <v>744.506941901819</v>
      </c>
      <c r="T230">
        <v>806.23264447194003</v>
      </c>
      <c r="U230">
        <v>814.47473798667397</v>
      </c>
      <c r="V230">
        <v>1044.3530679852399</v>
      </c>
      <c r="W230">
        <v>1376.5465794719901</v>
      </c>
      <c r="X230">
        <v>2030.1359034546699</v>
      </c>
      <c r="Y230">
        <v>2329.3533579899499</v>
      </c>
      <c r="Z230">
        <v>2419.0344190113301</v>
      </c>
      <c r="AA230">
        <v>2296.3077292743701</v>
      </c>
      <c r="AB230">
        <v>2280.4515506217099</v>
      </c>
      <c r="AC230">
        <v>2338.0756521855501</v>
      </c>
      <c r="AD230">
        <v>2588.5528037952499</v>
      </c>
      <c r="AE230">
        <v>3165.9450380353101</v>
      </c>
      <c r="AF230">
        <v>3638.9880112508899</v>
      </c>
      <c r="AG230">
        <v>4128.1182318366</v>
      </c>
      <c r="AH230">
        <v>4407.2009396568601</v>
      </c>
      <c r="AI230">
        <v>5302.8437271419798</v>
      </c>
      <c r="AJ230">
        <v>5314.6631281665896</v>
      </c>
      <c r="AK230">
        <v>6128.4455692211404</v>
      </c>
      <c r="AL230">
        <v>6559.1299939632399</v>
      </c>
      <c r="AM230">
        <v>6555.5044074812004</v>
      </c>
      <c r="AN230">
        <v>6748.9311088588702</v>
      </c>
      <c r="AO230">
        <v>6583.2010181328797</v>
      </c>
      <c r="AP230">
        <v>7280.9896211785599</v>
      </c>
      <c r="AQ230">
        <v>7715.91814709341</v>
      </c>
      <c r="AR230">
        <v>7747.6121587207199</v>
      </c>
      <c r="AS230">
        <v>7578.8510529884497</v>
      </c>
      <c r="AT230">
        <v>7663.1370802644597</v>
      </c>
      <c r="AU230">
        <v>8331.2619970041997</v>
      </c>
      <c r="AV230">
        <v>8524.9612355777899</v>
      </c>
      <c r="AW230">
        <v>10176.6587120064</v>
      </c>
      <c r="AX230">
        <v>11092.5107357824</v>
      </c>
      <c r="AY230">
        <v>12014.3998729502</v>
      </c>
      <c r="AZ230">
        <v>12154.8299372808</v>
      </c>
      <c r="BA230">
        <v>11122.862067714201</v>
      </c>
      <c r="BB230">
        <v>9706.9560596395895</v>
      </c>
      <c r="BC230">
        <v>10804.6844747547</v>
      </c>
      <c r="BD230">
        <v>12189.095160135699</v>
      </c>
      <c r="BE230">
        <v>12006.68296237</v>
      </c>
      <c r="BF230">
        <v>14765.6739800428</v>
      </c>
      <c r="BG230">
        <v>14700.334340838601</v>
      </c>
      <c r="BH230">
        <v>14745.3414620288</v>
      </c>
      <c r="BI230">
        <v>15068.620349418399</v>
      </c>
      <c r="BJ230">
        <v>15906.0839118192</v>
      </c>
      <c r="BK230">
        <v>16390.824908005299</v>
      </c>
      <c r="BL230">
        <v>17448.270292683101</v>
      </c>
    </row>
    <row r="231" spans="1:64" x14ac:dyDescent="0.35">
      <c r="A231" t="s">
        <v>459</v>
      </c>
      <c r="B231" t="s">
        <v>460</v>
      </c>
      <c r="C231" t="s">
        <v>9</v>
      </c>
      <c r="D231" t="s">
        <v>10</v>
      </c>
      <c r="E231">
        <v>187.53737427309599</v>
      </c>
      <c r="F231">
        <v>200.183356899708</v>
      </c>
      <c r="G231">
        <v>227.788663942808</v>
      </c>
      <c r="H231">
        <v>238.43730608976901</v>
      </c>
      <c r="I231">
        <v>257.578412322649</v>
      </c>
      <c r="J231">
        <v>273.96222182868598</v>
      </c>
      <c r="K231">
        <v>241.712244801693</v>
      </c>
      <c r="L231">
        <v>275.26730928906198</v>
      </c>
      <c r="M231">
        <v>295.44941586568598</v>
      </c>
      <c r="N231">
        <v>365.69376424268398</v>
      </c>
      <c r="O231">
        <v>337.039583863198</v>
      </c>
      <c r="P231">
        <v>394.142148127187</v>
      </c>
      <c r="Q231">
        <v>449.94392940759002</v>
      </c>
      <c r="R231">
        <v>460.295067997449</v>
      </c>
      <c r="S231">
        <v>708.42122555172296</v>
      </c>
      <c r="T231">
        <v>905.95008871154096</v>
      </c>
      <c r="U231">
        <v>979.32776567251699</v>
      </c>
      <c r="V231">
        <v>954.76324052090104</v>
      </c>
      <c r="W231">
        <v>1112.61252801617</v>
      </c>
      <c r="X231">
        <v>1151.1754055996901</v>
      </c>
      <c r="Y231">
        <v>1462.6303414389099</v>
      </c>
      <c r="Z231">
        <v>1677.1262443693599</v>
      </c>
      <c r="AA231">
        <v>1699.5328053308999</v>
      </c>
      <c r="AB231">
        <v>1769.74095251638</v>
      </c>
      <c r="AC231">
        <v>1700.47601855225</v>
      </c>
      <c r="AD231">
        <v>1540.43679136689</v>
      </c>
      <c r="AE231">
        <v>1208.00442501817</v>
      </c>
      <c r="AF231">
        <v>999.59190674542697</v>
      </c>
      <c r="AG231">
        <v>902.54955830534504</v>
      </c>
      <c r="AH231">
        <v>815.64851636144294</v>
      </c>
      <c r="AI231">
        <v>988.94867216421005</v>
      </c>
      <c r="AJ231">
        <v>1012.98690016281</v>
      </c>
      <c r="AK231">
        <v>1004.99731445638</v>
      </c>
      <c r="AL231">
        <v>1009.6490471416899</v>
      </c>
      <c r="AM231">
        <v>725.56807380622695</v>
      </c>
      <c r="AN231">
        <v>794.44515300181695</v>
      </c>
      <c r="AO231">
        <v>934.62302845150305</v>
      </c>
      <c r="AP231">
        <v>955.84394874357804</v>
      </c>
      <c r="AQ231">
        <v>974.43876178943003</v>
      </c>
      <c r="AR231">
        <v>991.25083288090104</v>
      </c>
      <c r="AS231">
        <v>1177.62926773348</v>
      </c>
      <c r="AT231">
        <v>1258.4473216363799</v>
      </c>
      <c r="AU231">
        <v>1263.25512201019</v>
      </c>
      <c r="AV231">
        <v>1253.3951455342101</v>
      </c>
      <c r="AW231">
        <v>1407.1784243489799</v>
      </c>
      <c r="AX231">
        <v>1571.73840701932</v>
      </c>
      <c r="AY231">
        <v>1748.9056801046499</v>
      </c>
      <c r="AZ231">
        <v>2032.62348932701</v>
      </c>
    </row>
    <row r="232" spans="1:64" x14ac:dyDescent="0.35">
      <c r="A232" t="s">
        <v>461</v>
      </c>
      <c r="B232" t="s">
        <v>462</v>
      </c>
      <c r="C232" t="s">
        <v>9</v>
      </c>
      <c r="D232" t="s">
        <v>10</v>
      </c>
      <c r="AT232">
        <v>16629.342233347201</v>
      </c>
      <c r="AU232">
        <v>15784.6031336088</v>
      </c>
      <c r="AV232">
        <v>16382.9355083763</v>
      </c>
      <c r="AW232">
        <v>18187.220973782802</v>
      </c>
      <c r="AX232">
        <v>20533.917672107898</v>
      </c>
      <c r="AY232">
        <v>24561.6515259773</v>
      </c>
      <c r="AZ232">
        <v>25456.300806318901</v>
      </c>
      <c r="BA232">
        <v>27648.3430549324</v>
      </c>
      <c r="BB232">
        <v>22019.659297300699</v>
      </c>
      <c r="BC232">
        <v>21028.407838334399</v>
      </c>
      <c r="BD232">
        <v>21835.084039907699</v>
      </c>
      <c r="BE232">
        <v>21345.652556801499</v>
      </c>
      <c r="BF232">
        <v>21716.564452506402</v>
      </c>
      <c r="BG232">
        <v>23779.863722468799</v>
      </c>
      <c r="BH232">
        <v>26182.429615630499</v>
      </c>
      <c r="BI232">
        <v>28240.706802702502</v>
      </c>
      <c r="BJ232">
        <v>27545.870941667799</v>
      </c>
      <c r="BK232">
        <v>29554.7059604407</v>
      </c>
      <c r="BL232">
        <v>31353.3293184258</v>
      </c>
    </row>
    <row r="233" spans="1:64" x14ac:dyDescent="0.35">
      <c r="A233" t="s">
        <v>463</v>
      </c>
      <c r="B233" t="s">
        <v>464</v>
      </c>
      <c r="C233" t="s">
        <v>9</v>
      </c>
      <c r="D233" t="s">
        <v>10</v>
      </c>
      <c r="E233">
        <v>104.471544307755</v>
      </c>
      <c r="F233">
        <v>109.129142843783</v>
      </c>
      <c r="G233">
        <v>114.581439492855</v>
      </c>
      <c r="H233">
        <v>116.776690665705</v>
      </c>
      <c r="I233">
        <v>120.820803549525</v>
      </c>
      <c r="J233">
        <v>125.975364581403</v>
      </c>
      <c r="K233">
        <v>128.342427562582</v>
      </c>
      <c r="L233">
        <v>130.960477752163</v>
      </c>
      <c r="M233">
        <v>129.73224737952299</v>
      </c>
      <c r="N233">
        <v>132.170128142778</v>
      </c>
      <c r="O233">
        <v>128.79191498449799</v>
      </c>
      <c r="P233">
        <v>134.68633252971401</v>
      </c>
      <c r="Q233">
        <v>153.443682926907</v>
      </c>
      <c r="R233">
        <v>165.613578796138</v>
      </c>
      <c r="S233">
        <v>163.13642096098999</v>
      </c>
      <c r="T233">
        <v>211.468403895145</v>
      </c>
      <c r="U233">
        <v>207.52862321688701</v>
      </c>
      <c r="V233">
        <v>219.81338487237301</v>
      </c>
      <c r="W233">
        <v>256.823930562214</v>
      </c>
      <c r="X233">
        <v>227.07990062995901</v>
      </c>
      <c r="Y233">
        <v>228.822332348814</v>
      </c>
      <c r="Z233">
        <v>190.10757987634901</v>
      </c>
      <c r="AA233">
        <v>176.84213904212999</v>
      </c>
      <c r="AB233">
        <v>172.26003942129</v>
      </c>
      <c r="AC233">
        <v>185.394449308091</v>
      </c>
      <c r="AD233">
        <v>202.74551698582201</v>
      </c>
      <c r="AE233">
        <v>203.501173318795</v>
      </c>
      <c r="AF233">
        <v>214.93806321334301</v>
      </c>
      <c r="AG233">
        <v>265.24087638192202</v>
      </c>
      <c r="AH233">
        <v>248.30380570503601</v>
      </c>
      <c r="AI233">
        <v>291.553259539311</v>
      </c>
      <c r="AJ233">
        <v>304.87476961771603</v>
      </c>
      <c r="AK233">
        <v>296.03937057242399</v>
      </c>
      <c r="AL233">
        <v>222.92328510312601</v>
      </c>
      <c r="AM233">
        <v>173.990375052654</v>
      </c>
      <c r="AN233">
        <v>206.26106448478899</v>
      </c>
      <c r="AO233">
        <v>221.673009498141</v>
      </c>
      <c r="AP233">
        <v>205.86272324432301</v>
      </c>
      <c r="AQ233">
        <v>224.55388400123201</v>
      </c>
      <c r="AR233">
        <v>190.55897723046101</v>
      </c>
      <c r="AS233">
        <v>165.762986567833</v>
      </c>
      <c r="AT233">
        <v>197.14603666762801</v>
      </c>
      <c r="AU233">
        <v>221.41636506576401</v>
      </c>
      <c r="AV233">
        <v>292.600786538938</v>
      </c>
      <c r="AW233">
        <v>454.336085210286</v>
      </c>
      <c r="AX233">
        <v>658.56677736361598</v>
      </c>
      <c r="AY233">
        <v>710.396262816236</v>
      </c>
      <c r="AZ233">
        <v>799.60425939446998</v>
      </c>
      <c r="BA233">
        <v>929.38283499463796</v>
      </c>
      <c r="BB233">
        <v>803.68604078799603</v>
      </c>
      <c r="BC233">
        <v>892.56872033695402</v>
      </c>
      <c r="BD233">
        <v>984.73589149032898</v>
      </c>
      <c r="BE233">
        <v>967.35279748292896</v>
      </c>
      <c r="BF233">
        <v>979.81240963815605</v>
      </c>
      <c r="BG233">
        <v>1020.28820350586</v>
      </c>
      <c r="BH233">
        <v>776.01953230803701</v>
      </c>
      <c r="BI233">
        <v>693.44938647577396</v>
      </c>
      <c r="BJ233">
        <v>665.94835269505995</v>
      </c>
      <c r="BK233">
        <v>726.14988110944705</v>
      </c>
      <c r="BL233">
        <v>709.54031013853296</v>
      </c>
    </row>
    <row r="234" spans="1:64" x14ac:dyDescent="0.35">
      <c r="A234" t="s">
        <v>465</v>
      </c>
      <c r="B234" t="s">
        <v>466</v>
      </c>
      <c r="C234" t="s">
        <v>9</v>
      </c>
      <c r="D234" t="s">
        <v>10</v>
      </c>
      <c r="E234">
        <v>90.651381858507406</v>
      </c>
      <c r="F234">
        <v>79.633670321546205</v>
      </c>
      <c r="G234">
        <v>72.016199713484198</v>
      </c>
      <c r="H234">
        <v>76.026498031147497</v>
      </c>
      <c r="I234">
        <v>86.022248993678801</v>
      </c>
      <c r="J234">
        <v>97.931373436919301</v>
      </c>
      <c r="K234">
        <v>104.273710108591</v>
      </c>
      <c r="L234">
        <v>98.436937689856194</v>
      </c>
      <c r="M234">
        <v>96.774946930404099</v>
      </c>
      <c r="N234">
        <v>105.750939297982</v>
      </c>
      <c r="O234">
        <v>114.708612537943</v>
      </c>
      <c r="P234">
        <v>120.054470503839</v>
      </c>
      <c r="Q234">
        <v>132.843314566278</v>
      </c>
      <c r="R234">
        <v>163.36660569939099</v>
      </c>
      <c r="S234">
        <v>180.340696507194</v>
      </c>
      <c r="T234">
        <v>198.853765525516</v>
      </c>
      <c r="U234">
        <v>198.32704593985699</v>
      </c>
      <c r="V234">
        <v>225.53896942740201</v>
      </c>
      <c r="W234">
        <v>214.93082047522</v>
      </c>
      <c r="X234">
        <v>245.06770881101599</v>
      </c>
      <c r="Y234">
        <v>278.50398507007702</v>
      </c>
      <c r="Z234">
        <v>292.60762189759703</v>
      </c>
      <c r="AA234">
        <v>301.91550557996601</v>
      </c>
      <c r="AB234">
        <v>311.522777879329</v>
      </c>
      <c r="AC234">
        <v>332.83353563805298</v>
      </c>
      <c r="AD234">
        <v>358.963411884077</v>
      </c>
      <c r="AE234">
        <v>351.98390287645299</v>
      </c>
      <c r="AF234">
        <v>341.587910586296</v>
      </c>
      <c r="AG234">
        <v>372.29251072145797</v>
      </c>
      <c r="AH234">
        <v>395.69215368804697</v>
      </c>
      <c r="AI234">
        <v>417.39481926564702</v>
      </c>
      <c r="AJ234">
        <v>446.19694305919199</v>
      </c>
      <c r="AK234">
        <v>493.09009573797499</v>
      </c>
      <c r="AL234">
        <v>534.226257864746</v>
      </c>
      <c r="AM234">
        <v>634.40048577150901</v>
      </c>
      <c r="AN234">
        <v>773.26286145027302</v>
      </c>
      <c r="AO234">
        <v>877.41831475999504</v>
      </c>
      <c r="AP234">
        <v>898.07905960094297</v>
      </c>
      <c r="AQ234">
        <v>813.83250581816003</v>
      </c>
      <c r="AR234">
        <v>885.83407492344804</v>
      </c>
      <c r="AS234">
        <v>966.92460750509395</v>
      </c>
      <c r="AT234">
        <v>1019.18502943006</v>
      </c>
      <c r="AU234">
        <v>1118.13635285897</v>
      </c>
      <c r="AV234">
        <v>1254.9590880706301</v>
      </c>
      <c r="AW234">
        <v>1443.4316085451201</v>
      </c>
      <c r="AX234">
        <v>1658.6759726836799</v>
      </c>
      <c r="AY234">
        <v>1982.3107438725399</v>
      </c>
      <c r="AZ234">
        <v>2487.6458069528999</v>
      </c>
      <c r="BA234">
        <v>3124.32974503373</v>
      </c>
      <c r="BB234">
        <v>3363.52634308193</v>
      </c>
      <c r="BC234">
        <v>4048.42043126003</v>
      </c>
      <c r="BD234">
        <v>4910.5361582955902</v>
      </c>
      <c r="BE234">
        <v>5436.2243655542698</v>
      </c>
      <c r="BF234">
        <v>5954.1838343633699</v>
      </c>
      <c r="BG234">
        <v>6373.3175526983896</v>
      </c>
      <c r="BH234">
        <v>6591.7802563043697</v>
      </c>
      <c r="BI234">
        <v>6682.1258019780698</v>
      </c>
      <c r="BJ234">
        <v>7249.1018154953899</v>
      </c>
      <c r="BK234">
        <v>8055.4295628170803</v>
      </c>
      <c r="BL234">
        <v>8278.0739745779392</v>
      </c>
    </row>
    <row r="235" spans="1:64" x14ac:dyDescent="0.35">
      <c r="A235" t="s">
        <v>467</v>
      </c>
      <c r="B235" t="s">
        <v>468</v>
      </c>
      <c r="C235" t="s">
        <v>9</v>
      </c>
      <c r="D235" t="s">
        <v>10</v>
      </c>
      <c r="AG235">
        <v>2347.4146738680001</v>
      </c>
      <c r="AH235">
        <v>2260.8088233562298</v>
      </c>
      <c r="AI235">
        <v>2388.9533075174299</v>
      </c>
      <c r="AJ235">
        <v>2348.9143475032101</v>
      </c>
      <c r="AK235">
        <v>2190.4595634857401</v>
      </c>
      <c r="AL235">
        <v>2152.8156700771301</v>
      </c>
      <c r="AM235">
        <v>1931.96127094659</v>
      </c>
      <c r="AN235">
        <v>2132.9084352279801</v>
      </c>
      <c r="AO235">
        <v>2190.7969549152899</v>
      </c>
      <c r="AP235">
        <v>2257.6708097328501</v>
      </c>
      <c r="AQ235">
        <v>2181.2404406523101</v>
      </c>
      <c r="AR235">
        <v>1891.0276379706299</v>
      </c>
      <c r="AS235">
        <v>2057.3835804778601</v>
      </c>
      <c r="AT235">
        <v>2096.23488974884</v>
      </c>
      <c r="AU235">
        <v>2357.6355004540101</v>
      </c>
      <c r="AV235">
        <v>2897.7578818348402</v>
      </c>
      <c r="AW235">
        <v>3749.11193204968</v>
      </c>
      <c r="AX235">
        <v>4689.9172472527398</v>
      </c>
      <c r="AY235">
        <v>5663.7432004383299</v>
      </c>
      <c r="AZ235">
        <v>7270.7013827288501</v>
      </c>
      <c r="BA235">
        <v>8975.4563217980594</v>
      </c>
      <c r="BB235">
        <v>7093.4015922267699</v>
      </c>
      <c r="BC235">
        <v>8289.8024338062205</v>
      </c>
      <c r="BD235">
        <v>10017.762454441099</v>
      </c>
      <c r="BE235">
        <v>10406.442405568099</v>
      </c>
      <c r="BF235">
        <v>10973.124496316501</v>
      </c>
      <c r="BG235">
        <v>10319.323204919399</v>
      </c>
      <c r="BH235">
        <v>8007.2850126129697</v>
      </c>
      <c r="BI235">
        <v>7665.3771838596003</v>
      </c>
      <c r="BJ235">
        <v>8552.9527609923298</v>
      </c>
      <c r="BK235">
        <v>8894.6296484616905</v>
      </c>
      <c r="BL235">
        <v>9017.5389507440996</v>
      </c>
    </row>
    <row r="236" spans="1:64" x14ac:dyDescent="0.35">
      <c r="A236" t="s">
        <v>469</v>
      </c>
      <c r="B236" t="s">
        <v>470</v>
      </c>
      <c r="C236" t="s">
        <v>9</v>
      </c>
      <c r="D236" t="s">
        <v>10</v>
      </c>
      <c r="E236">
        <v>76.638454169008597</v>
      </c>
      <c r="F236">
        <v>79.120133072674804</v>
      </c>
      <c r="G236">
        <v>81.994749128579699</v>
      </c>
      <c r="H236">
        <v>87.791975132893697</v>
      </c>
      <c r="I236">
        <v>99.937889388758904</v>
      </c>
      <c r="J236">
        <v>109.620184806171</v>
      </c>
      <c r="K236">
        <v>121.833557350245</v>
      </c>
      <c r="L236">
        <v>124.87939556403001</v>
      </c>
      <c r="M236">
        <v>124.349572232268</v>
      </c>
      <c r="N236">
        <v>131.569868489524</v>
      </c>
      <c r="O236">
        <v>120.053880870366</v>
      </c>
      <c r="P236">
        <v>131.098735756183</v>
      </c>
      <c r="Q236">
        <v>149.350562913272</v>
      </c>
      <c r="R236">
        <v>176.47373978264301</v>
      </c>
      <c r="S236">
        <v>237.81401624654799</v>
      </c>
      <c r="T236">
        <v>256.10267535173</v>
      </c>
      <c r="U236">
        <v>251.32663271707401</v>
      </c>
      <c r="V236">
        <v>308.69497492942997</v>
      </c>
      <c r="W236">
        <v>319.94193264554798</v>
      </c>
      <c r="X236">
        <v>337.44929671480003</v>
      </c>
      <c r="Y236">
        <v>417.66852584696198</v>
      </c>
      <c r="Z236">
        <v>342.19130450259797</v>
      </c>
      <c r="AA236">
        <v>281.81035893724999</v>
      </c>
      <c r="AB236">
        <v>252.97437096956199</v>
      </c>
      <c r="AC236">
        <v>228.64825579187001</v>
      </c>
      <c r="AD236">
        <v>234.356326111085</v>
      </c>
      <c r="AE236">
        <v>315.461934540409</v>
      </c>
      <c r="AF236">
        <v>359.79062078766998</v>
      </c>
      <c r="AG236">
        <v>385.42552649286398</v>
      </c>
      <c r="AH236">
        <v>367.79258410998699</v>
      </c>
      <c r="AI236">
        <v>431.45015976920098</v>
      </c>
      <c r="AJ236">
        <v>414.78208158968602</v>
      </c>
      <c r="AK236">
        <v>429.042034762676</v>
      </c>
      <c r="AL236">
        <v>306.15056350336698</v>
      </c>
      <c r="AM236">
        <v>238.46539558791699</v>
      </c>
      <c r="AN236">
        <v>309.81844017136899</v>
      </c>
      <c r="AO236">
        <v>336.97723635373899</v>
      </c>
      <c r="AP236">
        <v>334.14339547795697</v>
      </c>
      <c r="AQ236">
        <v>342.65827404664799</v>
      </c>
      <c r="AR236">
        <v>329.695996376381</v>
      </c>
      <c r="AS236">
        <v>302.206394294343</v>
      </c>
      <c r="AT236">
        <v>292.56735762404497</v>
      </c>
      <c r="AU236">
        <v>326.85560012675501</v>
      </c>
      <c r="AV236">
        <v>396.03004405108601</v>
      </c>
      <c r="AW236">
        <v>412.58939196230801</v>
      </c>
      <c r="AX236">
        <v>406.40095053912501</v>
      </c>
      <c r="AY236">
        <v>407.69469789241703</v>
      </c>
      <c r="AZ236">
        <v>449.14423282443897</v>
      </c>
      <c r="BA236">
        <v>544.14752336514198</v>
      </c>
      <c r="BB236">
        <v>538.44195157640002</v>
      </c>
      <c r="BC236">
        <v>534.04436681019797</v>
      </c>
      <c r="BD236">
        <v>587.09713679246704</v>
      </c>
      <c r="BE236">
        <v>571.80672394416695</v>
      </c>
      <c r="BF236">
        <v>621.39885357468302</v>
      </c>
      <c r="BG236">
        <v>640.93421962882701</v>
      </c>
      <c r="BH236">
        <v>570.91027901343398</v>
      </c>
      <c r="BI236">
        <v>597.47108880410894</v>
      </c>
      <c r="BJ236">
        <v>626.09152790140502</v>
      </c>
      <c r="BK236">
        <v>679.97276057805004</v>
      </c>
      <c r="BL236">
        <v>679.29024909129498</v>
      </c>
    </row>
    <row r="237" spans="1:64" x14ac:dyDescent="0.35">
      <c r="A237" t="s">
        <v>471</v>
      </c>
      <c r="B237" t="s">
        <v>472</v>
      </c>
      <c r="C237" t="s">
        <v>9</v>
      </c>
      <c r="D237" t="s">
        <v>10</v>
      </c>
      <c r="E237">
        <v>100.76747866621</v>
      </c>
      <c r="F237">
        <v>107.497997163238</v>
      </c>
      <c r="G237">
        <v>113.782877186935</v>
      </c>
      <c r="H237">
        <v>118.143938531877</v>
      </c>
      <c r="I237">
        <v>125.938686013051</v>
      </c>
      <c r="J237">
        <v>137.91862933640601</v>
      </c>
      <c r="K237">
        <v>161.005516685185</v>
      </c>
      <c r="L237">
        <v>166.92308812719199</v>
      </c>
      <c r="M237">
        <v>174.784798968177</v>
      </c>
      <c r="N237">
        <v>186.879151880585</v>
      </c>
      <c r="O237">
        <v>192.12762870325901</v>
      </c>
      <c r="P237">
        <v>194.26668118697401</v>
      </c>
      <c r="Q237">
        <v>209.374732447154</v>
      </c>
      <c r="R237">
        <v>269.88795246291602</v>
      </c>
      <c r="S237">
        <v>332.175237692275</v>
      </c>
      <c r="T237">
        <v>351.61929428278103</v>
      </c>
      <c r="U237">
        <v>391.56938079446701</v>
      </c>
      <c r="V237">
        <v>445.42084246328301</v>
      </c>
      <c r="W237">
        <v>528.62677841177197</v>
      </c>
      <c r="X237">
        <v>589.88500914669305</v>
      </c>
      <c r="Y237">
        <v>682.92984303625803</v>
      </c>
      <c r="Z237">
        <v>721.05927020914805</v>
      </c>
      <c r="AA237">
        <v>742.851066722984</v>
      </c>
      <c r="AB237">
        <v>798.08041811188104</v>
      </c>
      <c r="AC237">
        <v>818.03896554625396</v>
      </c>
      <c r="AD237">
        <v>747.70343734579899</v>
      </c>
      <c r="AE237">
        <v>813.45167342401101</v>
      </c>
      <c r="AF237">
        <v>936.780302029165</v>
      </c>
      <c r="AG237">
        <v>1123.43764273139</v>
      </c>
      <c r="AH237">
        <v>1295.4647220250299</v>
      </c>
      <c r="AI237">
        <v>1508.9427367051401</v>
      </c>
      <c r="AJ237">
        <v>1716.41559946849</v>
      </c>
      <c r="AK237">
        <v>1927.8827367270901</v>
      </c>
      <c r="AL237">
        <v>2209.3630304774701</v>
      </c>
      <c r="AM237">
        <v>2491.4280902217902</v>
      </c>
      <c r="AN237">
        <v>2846.58673831224</v>
      </c>
      <c r="AO237">
        <v>3043.9805166809201</v>
      </c>
      <c r="AP237">
        <v>2468.1849732595401</v>
      </c>
      <c r="AQ237">
        <v>1845.8288696450199</v>
      </c>
      <c r="AR237">
        <v>2033.25794401796</v>
      </c>
      <c r="AS237">
        <v>2007.7351750668299</v>
      </c>
      <c r="AT237">
        <v>1893.2640598789101</v>
      </c>
      <c r="AU237">
        <v>2096.18799866778</v>
      </c>
      <c r="AV237">
        <v>2359.1168670908701</v>
      </c>
      <c r="AW237">
        <v>2660.1269982932999</v>
      </c>
      <c r="AX237">
        <v>2894.06265596401</v>
      </c>
      <c r="AY237">
        <v>3369.5434028698801</v>
      </c>
      <c r="AZ237">
        <v>3973.01699148237</v>
      </c>
      <c r="BA237">
        <v>4379.6585238796097</v>
      </c>
      <c r="BB237">
        <v>4213.0063387218297</v>
      </c>
      <c r="BC237">
        <v>5076.34017438708</v>
      </c>
      <c r="BD237">
        <v>5492.1212559055803</v>
      </c>
      <c r="BE237">
        <v>5860.5825072559901</v>
      </c>
      <c r="BF237">
        <v>6168.2629850121903</v>
      </c>
      <c r="BG237">
        <v>5951.8837023360402</v>
      </c>
      <c r="BH237">
        <v>5840.0465229432602</v>
      </c>
      <c r="BI237">
        <v>5994.2314754715599</v>
      </c>
      <c r="BJ237">
        <v>6592.9149016986403</v>
      </c>
      <c r="BK237">
        <v>7295.4756161209498</v>
      </c>
      <c r="BL237">
        <v>7806.7422110553198</v>
      </c>
    </row>
    <row r="238" spans="1:64" x14ac:dyDescent="0.35">
      <c r="A238" t="s">
        <v>473</v>
      </c>
      <c r="B238" t="s">
        <v>474</v>
      </c>
      <c r="C238" t="s">
        <v>9</v>
      </c>
      <c r="D238" t="s">
        <v>10</v>
      </c>
      <c r="AI238">
        <v>497.63202608384302</v>
      </c>
      <c r="AJ238">
        <v>469.33792545025301</v>
      </c>
      <c r="AK238">
        <v>346.97841393527699</v>
      </c>
      <c r="AL238">
        <v>294.403880723844</v>
      </c>
      <c r="AM238">
        <v>268.00029576438902</v>
      </c>
      <c r="AN238">
        <v>213.63534016820699</v>
      </c>
      <c r="AO238">
        <v>178.36122100522499</v>
      </c>
      <c r="AP238">
        <v>155.18849161173901</v>
      </c>
      <c r="AQ238">
        <v>219.04049994214901</v>
      </c>
      <c r="AR238">
        <v>177.55971571136399</v>
      </c>
      <c r="AS238">
        <v>138.42887951268301</v>
      </c>
      <c r="AT238">
        <v>171.04798336258801</v>
      </c>
      <c r="AU238">
        <v>190.00250025609</v>
      </c>
      <c r="AV238">
        <v>237.75744423262</v>
      </c>
      <c r="AW238">
        <v>311.62732480273598</v>
      </c>
      <c r="AX238">
        <v>340.58303273889902</v>
      </c>
      <c r="AY238">
        <v>408.83859069925802</v>
      </c>
      <c r="AZ238">
        <v>526.64291543476804</v>
      </c>
      <c r="BA238">
        <v>715.86511053556001</v>
      </c>
      <c r="BB238">
        <v>676.12341925805003</v>
      </c>
      <c r="BC238">
        <v>749.55271101584196</v>
      </c>
      <c r="BD238">
        <v>847.38210181051795</v>
      </c>
      <c r="BE238">
        <v>969.29647314428905</v>
      </c>
      <c r="BF238">
        <v>1048.2272925611501</v>
      </c>
      <c r="BG238">
        <v>1104.1716894137601</v>
      </c>
      <c r="BH238">
        <v>929.09585722374595</v>
      </c>
      <c r="BI238">
        <v>802.51800405282404</v>
      </c>
      <c r="BJ238">
        <v>806.04157309804395</v>
      </c>
      <c r="BK238">
        <v>826.62153053870395</v>
      </c>
      <c r="BL238">
        <v>870.78758932322296</v>
      </c>
    </row>
    <row r="239" spans="1:64" x14ac:dyDescent="0.35">
      <c r="A239" t="s">
        <v>475</v>
      </c>
      <c r="B239" t="s">
        <v>476</v>
      </c>
      <c r="C239" t="s">
        <v>9</v>
      </c>
      <c r="D239" t="s">
        <v>10</v>
      </c>
      <c r="AF239">
        <v>684.22048282493597</v>
      </c>
      <c r="AG239">
        <v>861.78388710715501</v>
      </c>
      <c r="AH239">
        <v>838.56634336524598</v>
      </c>
      <c r="AI239">
        <v>865.78941703796602</v>
      </c>
      <c r="AJ239">
        <v>846.64615715901903</v>
      </c>
      <c r="AK239">
        <v>820.68427268997698</v>
      </c>
      <c r="AL239">
        <v>792.66846213578901</v>
      </c>
      <c r="AM239">
        <v>622.37062613640296</v>
      </c>
      <c r="AN239">
        <v>589.90547402196705</v>
      </c>
      <c r="AO239">
        <v>554.83275094780299</v>
      </c>
      <c r="AP239">
        <v>562.63705363401596</v>
      </c>
      <c r="AQ239">
        <v>590.39321702524899</v>
      </c>
      <c r="AR239">
        <v>548.69914760372296</v>
      </c>
      <c r="AS239">
        <v>643.17472599246503</v>
      </c>
      <c r="AT239">
        <v>774.48283073919299</v>
      </c>
      <c r="AU239">
        <v>967.89016473209199</v>
      </c>
      <c r="AV239">
        <v>1283.9112634525</v>
      </c>
      <c r="AW239">
        <v>1453.91623815764</v>
      </c>
      <c r="AX239">
        <v>1704.4175310570399</v>
      </c>
      <c r="AY239">
        <v>2136.4743220779601</v>
      </c>
      <c r="AZ239">
        <v>2600.36929181095</v>
      </c>
      <c r="BA239">
        <v>3904.4637193789599</v>
      </c>
      <c r="BB239">
        <v>4036.4559987796001</v>
      </c>
      <c r="BC239">
        <v>4439.2003823580499</v>
      </c>
      <c r="BD239">
        <v>5649.9522781966898</v>
      </c>
      <c r="BE239">
        <v>6675.1856577223898</v>
      </c>
      <c r="BF239">
        <v>7304.2871323098198</v>
      </c>
      <c r="BG239">
        <v>7962.2390984067897</v>
      </c>
      <c r="BH239">
        <v>6432.6807019501903</v>
      </c>
      <c r="BI239">
        <v>6389.5484083348802</v>
      </c>
      <c r="BJ239">
        <v>6587.0903162869799</v>
      </c>
      <c r="BK239">
        <v>6966.6354106307699</v>
      </c>
    </row>
    <row r="240" spans="1:64" x14ac:dyDescent="0.35">
      <c r="A240" t="s">
        <v>477</v>
      </c>
      <c r="B240" t="s">
        <v>478</v>
      </c>
      <c r="C240" t="s">
        <v>9</v>
      </c>
      <c r="D240" t="s">
        <v>10</v>
      </c>
      <c r="E240">
        <v>365.69529718381699</v>
      </c>
      <c r="F240">
        <v>376.08951915366202</v>
      </c>
      <c r="G240">
        <v>418.73684087771602</v>
      </c>
      <c r="H240">
        <v>410.037566135963</v>
      </c>
      <c r="I240">
        <v>444.76075569033998</v>
      </c>
      <c r="J240">
        <v>460.88161286398997</v>
      </c>
      <c r="K240">
        <v>492.15355419709601</v>
      </c>
      <c r="L240">
        <v>490.78567769492599</v>
      </c>
      <c r="M240">
        <v>514.49774441751197</v>
      </c>
      <c r="N240">
        <v>561.40041890493103</v>
      </c>
      <c r="O240">
        <v>595.54641521070403</v>
      </c>
      <c r="P240">
        <v>647.28479477888004</v>
      </c>
      <c r="Q240">
        <v>708.64094575663603</v>
      </c>
      <c r="R240">
        <v>913.16279553241804</v>
      </c>
      <c r="S240">
        <v>1169.6692899048701</v>
      </c>
      <c r="T240">
        <v>1192.29035393869</v>
      </c>
      <c r="U240">
        <v>1296.6779810405301</v>
      </c>
      <c r="V240">
        <v>1395.2041449686801</v>
      </c>
      <c r="W240">
        <v>1542.9899868805001</v>
      </c>
      <c r="X240">
        <v>1804.13708660201</v>
      </c>
      <c r="Y240">
        <v>2137.2260180826102</v>
      </c>
      <c r="Z240">
        <v>2419.8202223655098</v>
      </c>
      <c r="AA240">
        <v>2195.2568240291798</v>
      </c>
      <c r="AB240">
        <v>1874.4095274833701</v>
      </c>
      <c r="AC240">
        <v>1842.24038874903</v>
      </c>
      <c r="AD240">
        <v>1860.5260969430601</v>
      </c>
      <c r="AE240">
        <v>1828.2697068065199</v>
      </c>
      <c r="AF240">
        <v>1889.84700118612</v>
      </c>
      <c r="AG240">
        <v>2094.0472506009301</v>
      </c>
      <c r="AH240">
        <v>2250.6714075703699</v>
      </c>
      <c r="AI240">
        <v>2599.2243650953201</v>
      </c>
      <c r="AJ240">
        <v>3178.7193850854001</v>
      </c>
      <c r="AK240">
        <v>2942.3990476641202</v>
      </c>
      <c r="AL240">
        <v>3338.67766132612</v>
      </c>
      <c r="AM240">
        <v>3750.0038252511099</v>
      </c>
      <c r="AN240">
        <v>3930.57321442583</v>
      </c>
      <c r="AO240">
        <v>4201.7532593535498</v>
      </c>
      <c r="AP240">
        <v>4534.5644342883697</v>
      </c>
      <c r="AQ240">
        <v>4490.37858686257</v>
      </c>
      <c r="AR240">
        <v>3956.6113433514502</v>
      </c>
      <c r="AS240">
        <v>4312.2427602923899</v>
      </c>
      <c r="AT240">
        <v>4136.9146714144199</v>
      </c>
      <c r="AU240">
        <v>3628.4461425683298</v>
      </c>
      <c r="AV240">
        <v>3650.03318456225</v>
      </c>
      <c r="AW240">
        <v>4171.9660240202602</v>
      </c>
      <c r="AX240">
        <v>5014.8512486736099</v>
      </c>
      <c r="AY240">
        <v>5824.1205800649604</v>
      </c>
      <c r="AZ240">
        <v>6813.0974674033196</v>
      </c>
      <c r="BA240">
        <v>7862.4641681642697</v>
      </c>
      <c r="BB240">
        <v>7279.6983797887697</v>
      </c>
      <c r="BC240">
        <v>8991.5221220964395</v>
      </c>
      <c r="BD240">
        <v>10140.0215617452</v>
      </c>
      <c r="BE240">
        <v>10123.736699613</v>
      </c>
      <c r="BF240">
        <v>10259.3642342486</v>
      </c>
      <c r="BG240">
        <v>10347.5453361991</v>
      </c>
      <c r="BH240">
        <v>8742.3730003262408</v>
      </c>
      <c r="BI240">
        <v>8429.0339590811</v>
      </c>
      <c r="BJ240">
        <v>9303.0485621547305</v>
      </c>
      <c r="BK240">
        <v>8934.4981833229504</v>
      </c>
      <c r="BL240">
        <v>8702.1374638690704</v>
      </c>
    </row>
    <row r="241" spans="1:64" x14ac:dyDescent="0.35">
      <c r="A241" t="s">
        <v>479</v>
      </c>
      <c r="B241" t="s">
        <v>480</v>
      </c>
      <c r="C241" t="s">
        <v>9</v>
      </c>
      <c r="D241" t="s">
        <v>10</v>
      </c>
      <c r="AS241">
        <v>415.08594857785101</v>
      </c>
      <c r="AT241">
        <v>529.79370049732904</v>
      </c>
      <c r="AU241">
        <v>508.79392301239602</v>
      </c>
      <c r="AV241">
        <v>517.78709503034497</v>
      </c>
      <c r="AW241">
        <v>453.47882945962198</v>
      </c>
      <c r="AX241">
        <v>464.52169806106701</v>
      </c>
      <c r="AY241">
        <v>446.45977300990103</v>
      </c>
      <c r="AZ241">
        <v>523.73551706304204</v>
      </c>
      <c r="BA241">
        <v>614.43400847615806</v>
      </c>
      <c r="BB241">
        <v>676.62399921063195</v>
      </c>
      <c r="BC241">
        <v>806.40910159182704</v>
      </c>
      <c r="BD241">
        <v>947.51332029526998</v>
      </c>
      <c r="BE241">
        <v>1013.05002497807</v>
      </c>
      <c r="BF241">
        <v>1210.03264559371</v>
      </c>
      <c r="BG241">
        <v>1232.4560962794999</v>
      </c>
      <c r="BH241">
        <v>1332.7828591776999</v>
      </c>
      <c r="BI241">
        <v>1353.7479250185399</v>
      </c>
      <c r="BJ241">
        <v>1286.40575068308</v>
      </c>
      <c r="BK241">
        <v>1230.2281911588</v>
      </c>
      <c r="BL241">
        <v>1560.50982160188</v>
      </c>
    </row>
    <row r="242" spans="1:64" x14ac:dyDescent="0.35">
      <c r="A242" t="s">
        <v>481</v>
      </c>
      <c r="B242" t="s">
        <v>482</v>
      </c>
      <c r="C242" t="s">
        <v>9</v>
      </c>
      <c r="D242" t="s">
        <v>10</v>
      </c>
      <c r="AL242">
        <v>1199.0443965377999</v>
      </c>
      <c r="AM242">
        <v>1201.06148744853</v>
      </c>
      <c r="AN242">
        <v>1341.0277033365701</v>
      </c>
      <c r="AO242">
        <v>1525.88441162041</v>
      </c>
      <c r="AP242">
        <v>1536.5487509566899</v>
      </c>
      <c r="AQ242">
        <v>1530.1003353311</v>
      </c>
      <c r="AR242">
        <v>1589.49922222122</v>
      </c>
      <c r="AS242">
        <v>1618.5909126230299</v>
      </c>
      <c r="AT242">
        <v>1643.80665474067</v>
      </c>
      <c r="AU242">
        <v>1562.70866701266</v>
      </c>
      <c r="AV242">
        <v>1734.2549855761799</v>
      </c>
      <c r="AW242">
        <v>1987.27966789983</v>
      </c>
      <c r="AX242">
        <v>2301.4687615868402</v>
      </c>
      <c r="AY242">
        <v>2630.10271053113</v>
      </c>
      <c r="AZ242">
        <v>3196.1701049615199</v>
      </c>
      <c r="BA242">
        <v>3891.7480268067002</v>
      </c>
      <c r="BB242">
        <v>3687.8293394503198</v>
      </c>
      <c r="BC242">
        <v>4179.74329748543</v>
      </c>
      <c r="BD242">
        <v>4644.8255835705504</v>
      </c>
      <c r="BE242">
        <v>5036.0309217393497</v>
      </c>
      <c r="BF242">
        <v>4624.1353603829602</v>
      </c>
      <c r="BG242">
        <v>4484.9418425686799</v>
      </c>
      <c r="BH242">
        <v>3964.47537755026</v>
      </c>
      <c r="BI242">
        <v>3947.2187041186799</v>
      </c>
      <c r="BJ242">
        <v>3816.5968034118901</v>
      </c>
      <c r="BK242">
        <v>3975.04843658749</v>
      </c>
    </row>
    <row r="243" spans="1:64" x14ac:dyDescent="0.35">
      <c r="A243" t="s">
        <v>483</v>
      </c>
      <c r="B243" t="s">
        <v>484</v>
      </c>
      <c r="C243" t="s">
        <v>9</v>
      </c>
      <c r="D243" t="s">
        <v>10</v>
      </c>
      <c r="T243">
        <v>368.06474014493602</v>
      </c>
      <c r="U243">
        <v>336.60283033366602</v>
      </c>
      <c r="V243">
        <v>378.17938797741198</v>
      </c>
      <c r="W243">
        <v>455.10999805330601</v>
      </c>
      <c r="X243">
        <v>484.10068509204098</v>
      </c>
      <c r="Y243">
        <v>572.86764078163196</v>
      </c>
      <c r="Z243">
        <v>666.33850410847901</v>
      </c>
      <c r="AA243">
        <v>662.83103630997698</v>
      </c>
      <c r="AB243">
        <v>649.36107249585496</v>
      </c>
      <c r="AC243">
        <v>685.03811299383199</v>
      </c>
      <c r="AD243">
        <v>639.629625484337</v>
      </c>
      <c r="AE243">
        <v>724.80928083255299</v>
      </c>
      <c r="AF243">
        <v>865.84253193560505</v>
      </c>
      <c r="AG243">
        <v>1127.56253097379</v>
      </c>
      <c r="AH243">
        <v>1121.17800535677</v>
      </c>
      <c r="AI243">
        <v>1194.5410341689101</v>
      </c>
      <c r="AJ243">
        <v>1387.9967814591801</v>
      </c>
      <c r="AK243">
        <v>1436.76863017506</v>
      </c>
      <c r="AL243">
        <v>1449.2908357636099</v>
      </c>
      <c r="AM243">
        <v>2047.13822960625</v>
      </c>
      <c r="AN243">
        <v>2176.29081808095</v>
      </c>
      <c r="AO243">
        <v>2306.98685644856</v>
      </c>
      <c r="AP243">
        <v>2225.1469984926898</v>
      </c>
      <c r="AQ243">
        <v>1973.6262227434599</v>
      </c>
      <c r="AR243">
        <v>2043.60416413032</v>
      </c>
      <c r="AS243">
        <v>2090.8780473687998</v>
      </c>
      <c r="AT243">
        <v>1838.9934144552601</v>
      </c>
      <c r="AU243">
        <v>1845.6875561378099</v>
      </c>
      <c r="AV243">
        <v>2030.8164581317301</v>
      </c>
      <c r="AW243">
        <v>2301.5621627649198</v>
      </c>
      <c r="AX243">
        <v>2594.4957646911398</v>
      </c>
      <c r="AY243">
        <v>2873.3027212257098</v>
      </c>
      <c r="AZ243">
        <v>2910.0316448385702</v>
      </c>
      <c r="BA243">
        <v>3331.70768731303</v>
      </c>
      <c r="BB243">
        <v>3006.80892575915</v>
      </c>
      <c r="BC243">
        <v>3527.7827057712102</v>
      </c>
      <c r="BD243">
        <v>4002.6591651506201</v>
      </c>
      <c r="BE243">
        <v>4581.7386474858204</v>
      </c>
      <c r="BF243">
        <v>4428.1465213085503</v>
      </c>
      <c r="BG243">
        <v>4354.0288633706296</v>
      </c>
      <c r="BH243">
        <v>4336.1965763663902</v>
      </c>
      <c r="BI243">
        <v>4158.2883783871603</v>
      </c>
      <c r="BJ243">
        <v>4513.6095314596496</v>
      </c>
      <c r="BK243">
        <v>4740.7921489518803</v>
      </c>
      <c r="BL243">
        <v>4903.1529027659899</v>
      </c>
    </row>
    <row r="244" spans="1:64" x14ac:dyDescent="0.35">
      <c r="A244" t="s">
        <v>485</v>
      </c>
      <c r="B244" t="s">
        <v>486</v>
      </c>
      <c r="C244" t="s">
        <v>9</v>
      </c>
      <c r="D244" t="s">
        <v>10</v>
      </c>
      <c r="E244">
        <v>82.347833718347303</v>
      </c>
      <c r="F244">
        <v>86.048623734652594</v>
      </c>
      <c r="G244">
        <v>89.913985612742096</v>
      </c>
      <c r="H244">
        <v>98.981501970714902</v>
      </c>
      <c r="I244">
        <v>110.87792020497901</v>
      </c>
      <c r="J244">
        <v>116.487941359023</v>
      </c>
      <c r="K244">
        <v>95.802378065322699</v>
      </c>
      <c r="L244">
        <v>103.06568335751</v>
      </c>
      <c r="M244">
        <v>105.617529974276</v>
      </c>
      <c r="N244">
        <v>113.51173566991299</v>
      </c>
      <c r="O244">
        <v>120.132343722295</v>
      </c>
      <c r="P244">
        <v>124.911136894442</v>
      </c>
      <c r="Q244">
        <v>122.74976687884801</v>
      </c>
      <c r="R244">
        <v>137.161781330651</v>
      </c>
      <c r="S244">
        <v>162.38035224664401</v>
      </c>
      <c r="T244">
        <v>169.81857960336299</v>
      </c>
      <c r="U244">
        <v>161.910085551381</v>
      </c>
      <c r="V244">
        <v>183.119603632452</v>
      </c>
      <c r="W244">
        <v>203.49106690532301</v>
      </c>
      <c r="X244">
        <v>222.574788171672</v>
      </c>
      <c r="Y244">
        <v>262.085002062005</v>
      </c>
      <c r="Z244">
        <v>271.322598707037</v>
      </c>
      <c r="AA244">
        <v>274.14236428410402</v>
      </c>
      <c r="AB244">
        <v>283.44161467078902</v>
      </c>
      <c r="AC244">
        <v>275.597568562932</v>
      </c>
      <c r="AD244">
        <v>292.818241536622</v>
      </c>
      <c r="AE244">
        <v>303.094179889548</v>
      </c>
      <c r="AF244">
        <v>328.996027069148</v>
      </c>
      <c r="AG244">
        <v>345.66822794432602</v>
      </c>
      <c r="AH244">
        <v>341.15248514699903</v>
      </c>
      <c r="AI244">
        <v>359.24247379048001</v>
      </c>
      <c r="AJ244">
        <v>312.66614791276999</v>
      </c>
      <c r="AK244">
        <v>324.91631936333999</v>
      </c>
      <c r="AL244">
        <v>315.00614141044201</v>
      </c>
      <c r="AM244">
        <v>349.87308783257902</v>
      </c>
      <c r="AN244">
        <v>380.36374677031199</v>
      </c>
      <c r="AO244">
        <v>407.76170255403503</v>
      </c>
      <c r="AP244">
        <v>419.33028433146097</v>
      </c>
      <c r="AQ244">
        <v>416.993017128227</v>
      </c>
      <c r="AR244">
        <v>438.32529682295399</v>
      </c>
      <c r="AS244">
        <v>453.23760442319201</v>
      </c>
      <c r="AT244">
        <v>455.85813649781699</v>
      </c>
      <c r="AU244">
        <v>469.71218146942601</v>
      </c>
      <c r="AV244">
        <v>538.71113635721701</v>
      </c>
      <c r="AW244">
        <v>613.94779740106003</v>
      </c>
      <c r="AX244">
        <v>691.69261443255402</v>
      </c>
      <c r="AY244">
        <v>774.86379359949103</v>
      </c>
      <c r="AZ244">
        <v>959.30513618790496</v>
      </c>
      <c r="BA244">
        <v>959.46119709762695</v>
      </c>
      <c r="BB244">
        <v>1041.9943939554801</v>
      </c>
      <c r="BC244">
        <v>1257.49943946437</v>
      </c>
      <c r="BD244">
        <v>1367.31313793749</v>
      </c>
      <c r="BE244">
        <v>1364.4164031999901</v>
      </c>
      <c r="BF244">
        <v>1381.8566265977399</v>
      </c>
      <c r="BG244">
        <v>1494.42076536887</v>
      </c>
      <c r="BH244">
        <v>1541.80369867426</v>
      </c>
      <c r="BI244">
        <v>1650.33013926635</v>
      </c>
      <c r="BJ244">
        <v>1866.1590187187001</v>
      </c>
      <c r="BK244">
        <v>1898.97100423962</v>
      </c>
      <c r="BL244">
        <v>1956.5759214019299</v>
      </c>
    </row>
    <row r="245" spans="1:64" x14ac:dyDescent="0.35">
      <c r="A245" t="s">
        <v>487</v>
      </c>
      <c r="B245" t="s">
        <v>488</v>
      </c>
      <c r="C245" t="s">
        <v>9</v>
      </c>
      <c r="D245" t="s">
        <v>10</v>
      </c>
      <c r="E245">
        <v>131.68266433865901</v>
      </c>
      <c r="F245">
        <v>133.68787786184001</v>
      </c>
      <c r="G245">
        <v>141.464322172061</v>
      </c>
      <c r="H245">
        <v>158.23444942416199</v>
      </c>
      <c r="I245">
        <v>150.84355405957899</v>
      </c>
      <c r="J245">
        <v>163.92006768662699</v>
      </c>
      <c r="K245">
        <v>172.56667333172501</v>
      </c>
      <c r="L245">
        <v>166.38584091041201</v>
      </c>
      <c r="M245">
        <v>173.52081008131199</v>
      </c>
      <c r="N245">
        <v>193.584670586524</v>
      </c>
      <c r="O245">
        <v>221.75291236082899</v>
      </c>
      <c r="P245">
        <v>219.757513010521</v>
      </c>
      <c r="Q245">
        <v>241.37969078658199</v>
      </c>
      <c r="R245">
        <v>300.34917536017002</v>
      </c>
      <c r="S245">
        <v>382.09807725708202</v>
      </c>
      <c r="T245">
        <v>409.64914904485897</v>
      </c>
      <c r="U245">
        <v>432.63840436455001</v>
      </c>
      <c r="V245">
        <v>462.14256822347897</v>
      </c>
      <c r="W245">
        <v>496.48510799900998</v>
      </c>
      <c r="X245">
        <v>580.78238649955802</v>
      </c>
      <c r="Y245">
        <v>711.67624203733806</v>
      </c>
      <c r="Z245">
        <v>966.622983465826</v>
      </c>
      <c r="AA245">
        <v>864.00959234294203</v>
      </c>
      <c r="AB245">
        <v>731.26103482338203</v>
      </c>
      <c r="AC245">
        <v>621.01381295582598</v>
      </c>
      <c r="AD245">
        <v>570.56290124971497</v>
      </c>
      <c r="AE245">
        <v>569.40353487549999</v>
      </c>
      <c r="AF245">
        <v>631.63095346987802</v>
      </c>
      <c r="AG245">
        <v>632.573760057904</v>
      </c>
      <c r="AH245">
        <v>611.28165494050495</v>
      </c>
      <c r="AI245">
        <v>667.63418451041696</v>
      </c>
      <c r="AJ245">
        <v>658.75967557530998</v>
      </c>
      <c r="AK245">
        <v>632.57966301288195</v>
      </c>
      <c r="AL245">
        <v>573.62059471944804</v>
      </c>
      <c r="AM245">
        <v>549.61983279421304</v>
      </c>
      <c r="AN245">
        <v>613.67056433628795</v>
      </c>
      <c r="AO245">
        <v>617.37457449823501</v>
      </c>
      <c r="AP245">
        <v>624.76657045095203</v>
      </c>
      <c r="AQ245">
        <v>587.415877728699</v>
      </c>
      <c r="AR245">
        <v>580.07373170941901</v>
      </c>
      <c r="AS245">
        <v>601.72280130731701</v>
      </c>
      <c r="AT245">
        <v>559.56504800753601</v>
      </c>
      <c r="AU245">
        <v>594.35572992810205</v>
      </c>
      <c r="AV245">
        <v>725.40969927207402</v>
      </c>
      <c r="AW245">
        <v>878.80091118541895</v>
      </c>
      <c r="AX245">
        <v>1016.39779519703</v>
      </c>
      <c r="AY245">
        <v>1174.8382650354699</v>
      </c>
      <c r="AZ245">
        <v>1327.22310641737</v>
      </c>
      <c r="BA245">
        <v>1481.53935913137</v>
      </c>
      <c r="BB245">
        <v>1373.7770510830501</v>
      </c>
      <c r="BC245">
        <v>1583.98896815849</v>
      </c>
      <c r="BD245">
        <v>1740.05169855956</v>
      </c>
      <c r="BE245">
        <v>1781.6951995970901</v>
      </c>
      <c r="BF245">
        <v>1847.30355589383</v>
      </c>
      <c r="BG245">
        <v>1866.6833790681401</v>
      </c>
      <c r="BH245">
        <v>1669.49676067978</v>
      </c>
      <c r="BI245">
        <v>1506.4297648562999</v>
      </c>
      <c r="BJ245">
        <v>1563.3612404129201</v>
      </c>
      <c r="BK245">
        <v>1596.1470831824599</v>
      </c>
      <c r="BL245">
        <v>1596.21373862471</v>
      </c>
    </row>
    <row r="246" spans="1:64" x14ac:dyDescent="0.35">
      <c r="A246" t="s">
        <v>489</v>
      </c>
      <c r="B246" t="s">
        <v>490</v>
      </c>
      <c r="C246" t="s">
        <v>9</v>
      </c>
      <c r="D246" t="s">
        <v>10</v>
      </c>
      <c r="E246">
        <v>631.70211496857303</v>
      </c>
      <c r="F246">
        <v>676.39804982851297</v>
      </c>
      <c r="G246">
        <v>704.21915437195003</v>
      </c>
      <c r="H246">
        <v>760.40129541603301</v>
      </c>
      <c r="I246">
        <v>788.702763593334</v>
      </c>
      <c r="J246">
        <v>807.874268485485</v>
      </c>
      <c r="K246">
        <v>787.33926323857202</v>
      </c>
      <c r="L246">
        <v>823.55452833427103</v>
      </c>
      <c r="M246">
        <v>815.32448068586496</v>
      </c>
      <c r="N246">
        <v>831.42513865977503</v>
      </c>
      <c r="O246">
        <v>869.351358212744</v>
      </c>
      <c r="P246">
        <v>938.28172765870897</v>
      </c>
      <c r="Q246">
        <v>1119.0380732507999</v>
      </c>
      <c r="R246">
        <v>1332.7761010202</v>
      </c>
      <c r="S246">
        <v>2049.2185107393302</v>
      </c>
      <c r="T246">
        <v>2416.24353376298</v>
      </c>
      <c r="U246">
        <v>2439.1703342107398</v>
      </c>
      <c r="V246">
        <v>3020.2371283882999</v>
      </c>
      <c r="W246">
        <v>3381.2409552519498</v>
      </c>
      <c r="X246">
        <v>4306.7980096196998</v>
      </c>
      <c r="Y246">
        <v>5748.6681957524897</v>
      </c>
      <c r="Z246">
        <v>6345.0010874335903</v>
      </c>
      <c r="AA246">
        <v>7268.0993791777501</v>
      </c>
      <c r="AB246">
        <v>6821.8503063517101</v>
      </c>
      <c r="AC246">
        <v>6715.6591987468601</v>
      </c>
      <c r="AD246">
        <v>6302.6684673792597</v>
      </c>
      <c r="AE246">
        <v>4051.47999202661</v>
      </c>
      <c r="AF246">
        <v>4016.4195099019398</v>
      </c>
      <c r="AG246">
        <v>3734.4524105067699</v>
      </c>
      <c r="AH246">
        <v>3564.35987385934</v>
      </c>
      <c r="AI246">
        <v>4150.3018550244196</v>
      </c>
      <c r="AJ246">
        <v>4318.5199957635296</v>
      </c>
      <c r="AK246">
        <v>4398.5022363665303</v>
      </c>
      <c r="AL246">
        <v>3754.7671599431101</v>
      </c>
      <c r="AM246">
        <v>3959.2850534721501</v>
      </c>
      <c r="AN246">
        <v>4249.0943734811199</v>
      </c>
      <c r="AO246">
        <v>4579.9708212292398</v>
      </c>
      <c r="AP246">
        <v>4554.3203081941601</v>
      </c>
      <c r="AQ246">
        <v>4790.1389243962203</v>
      </c>
      <c r="AR246">
        <v>5387.1388125459098</v>
      </c>
      <c r="AS246">
        <v>6435.1646825282896</v>
      </c>
      <c r="AT246">
        <v>6939.8011840855297</v>
      </c>
      <c r="AU246">
        <v>7053.0708041133003</v>
      </c>
      <c r="AV246">
        <v>8807.9003786100002</v>
      </c>
      <c r="AW246">
        <v>10293.805414705001</v>
      </c>
      <c r="AX246">
        <v>12327.2331723195</v>
      </c>
      <c r="AY246">
        <v>14102.4958480936</v>
      </c>
      <c r="AZ246">
        <v>16539.878107728298</v>
      </c>
      <c r="BA246">
        <v>21204.104970349599</v>
      </c>
      <c r="BB246">
        <v>14514.1417224997</v>
      </c>
      <c r="BC246">
        <v>16683.3553787376</v>
      </c>
      <c r="BD246">
        <v>19034.149196665199</v>
      </c>
      <c r="BE246">
        <v>19157.417036671199</v>
      </c>
      <c r="BF246">
        <v>20143.6644489582</v>
      </c>
      <c r="BG246">
        <v>20270.859371651801</v>
      </c>
      <c r="BH246">
        <v>18289.704340369</v>
      </c>
      <c r="BI246">
        <v>16176.9473700573</v>
      </c>
      <c r="BJ246">
        <v>16238.1931916674</v>
      </c>
      <c r="BK246">
        <v>17129.913090257702</v>
      </c>
      <c r="BL246">
        <v>17397.9817601543</v>
      </c>
    </row>
    <row r="247" spans="1:64" x14ac:dyDescent="0.35">
      <c r="A247" t="s">
        <v>491</v>
      </c>
      <c r="B247" t="s">
        <v>492</v>
      </c>
      <c r="C247" t="s">
        <v>9</v>
      </c>
      <c r="D247" t="s">
        <v>10</v>
      </c>
      <c r="J247">
        <v>217.911274365173</v>
      </c>
      <c r="K247">
        <v>224.294846143586</v>
      </c>
      <c r="L247">
        <v>229.028956100784</v>
      </c>
      <c r="M247">
        <v>250.693862685395</v>
      </c>
      <c r="N247">
        <v>260.40848023369102</v>
      </c>
      <c r="O247">
        <v>284.22045445199399</v>
      </c>
      <c r="P247">
        <v>325.564338723167</v>
      </c>
      <c r="Q247">
        <v>422.85645332763198</v>
      </c>
      <c r="R247">
        <v>504.827938675886</v>
      </c>
      <c r="S247">
        <v>641.10460857776604</v>
      </c>
      <c r="T247">
        <v>765.18937528205595</v>
      </c>
      <c r="U247">
        <v>779.045406286451</v>
      </c>
      <c r="V247">
        <v>863.06659065112899</v>
      </c>
      <c r="W247">
        <v>984.80123837090105</v>
      </c>
      <c r="X247">
        <v>1157.3779233830501</v>
      </c>
      <c r="Y247">
        <v>1371.8357158093199</v>
      </c>
      <c r="Z247">
        <v>1286.5541710017901</v>
      </c>
      <c r="AA247">
        <v>1206.6413555378499</v>
      </c>
      <c r="AB247">
        <v>1203.6584073265999</v>
      </c>
      <c r="AC247">
        <v>1156.91373473711</v>
      </c>
      <c r="AD247">
        <v>1147.4285942664801</v>
      </c>
      <c r="AE247">
        <v>1199.5618991674401</v>
      </c>
      <c r="AF247">
        <v>1259.13565511809</v>
      </c>
      <c r="AG247">
        <v>1281.2014572678299</v>
      </c>
      <c r="AH247">
        <v>1253.32655269715</v>
      </c>
      <c r="AI247">
        <v>1491.12212876029</v>
      </c>
      <c r="AJ247">
        <v>1551.37689316462</v>
      </c>
      <c r="AK247">
        <v>1799.11032878215</v>
      </c>
      <c r="AL247">
        <v>1660.8753792642999</v>
      </c>
      <c r="AM247">
        <v>1743.1545327006199</v>
      </c>
      <c r="AN247">
        <v>1975.90029490707</v>
      </c>
      <c r="AO247">
        <v>2113.5862918713001</v>
      </c>
      <c r="AP247">
        <v>2208.2053029448002</v>
      </c>
      <c r="AQ247">
        <v>2292.7129468529201</v>
      </c>
      <c r="AR247">
        <v>2386.5892442138202</v>
      </c>
      <c r="AS247">
        <v>2211.82681728547</v>
      </c>
      <c r="AT247">
        <v>2253.0447097024398</v>
      </c>
      <c r="AU247">
        <v>2344.4135334253301</v>
      </c>
      <c r="AV247">
        <v>2760.4143135015602</v>
      </c>
      <c r="AW247">
        <v>3111.38270290128</v>
      </c>
      <c r="AX247">
        <v>3193.2065694937301</v>
      </c>
      <c r="AY247">
        <v>3370.03392588511</v>
      </c>
      <c r="AZ247">
        <v>3775.7500101607702</v>
      </c>
      <c r="BA247">
        <v>4307.1558783897099</v>
      </c>
      <c r="BB247">
        <v>4128.4627826119104</v>
      </c>
      <c r="BC247">
        <v>4141.9763533645901</v>
      </c>
      <c r="BD247">
        <v>4264.6749460473702</v>
      </c>
      <c r="BE247">
        <v>4152.6785870758304</v>
      </c>
      <c r="BF247">
        <v>4222.70324540611</v>
      </c>
      <c r="BG247">
        <v>4305.4741650483502</v>
      </c>
      <c r="BH247">
        <v>3861.6885311349702</v>
      </c>
      <c r="BI247">
        <v>3697.9308312606399</v>
      </c>
      <c r="BJ247">
        <v>3481.22873876516</v>
      </c>
      <c r="BK247">
        <v>3438.7890891462698</v>
      </c>
      <c r="BL247">
        <v>3317.4535932121998</v>
      </c>
    </row>
    <row r="248" spans="1:64" x14ac:dyDescent="0.35">
      <c r="A248" t="s">
        <v>493</v>
      </c>
      <c r="B248" t="s">
        <v>494</v>
      </c>
      <c r="C248" t="s">
        <v>9</v>
      </c>
      <c r="D248" t="s">
        <v>10</v>
      </c>
      <c r="E248">
        <v>509.42385215056299</v>
      </c>
      <c r="F248">
        <v>283.828274183166</v>
      </c>
      <c r="G248">
        <v>309.44666723877702</v>
      </c>
      <c r="H248">
        <v>350.66294956415197</v>
      </c>
      <c r="I248">
        <v>369.58343197004501</v>
      </c>
      <c r="J248">
        <v>386.35808558470899</v>
      </c>
      <c r="K248">
        <v>444.54944078675499</v>
      </c>
      <c r="L248">
        <v>481.69370952626798</v>
      </c>
      <c r="M248">
        <v>526.21349040595499</v>
      </c>
      <c r="N248">
        <v>571.61778698369505</v>
      </c>
      <c r="O248">
        <v>489.93026932181198</v>
      </c>
      <c r="P248">
        <v>455.10490918138601</v>
      </c>
      <c r="Q248">
        <v>558.421014526352</v>
      </c>
      <c r="R248">
        <v>686.48993821579995</v>
      </c>
      <c r="S248">
        <v>927.79909484724999</v>
      </c>
      <c r="T248">
        <v>1136.3753356398799</v>
      </c>
      <c r="U248">
        <v>1275.9563832645699</v>
      </c>
      <c r="V248">
        <v>1427.3715519611101</v>
      </c>
      <c r="W248">
        <v>1549.6440267113301</v>
      </c>
      <c r="X248">
        <v>2079.22036586893</v>
      </c>
      <c r="Y248">
        <v>1564.2472014033201</v>
      </c>
      <c r="Z248">
        <v>1579.0736730671099</v>
      </c>
      <c r="AA248">
        <v>1402.40643545276</v>
      </c>
      <c r="AB248">
        <v>1310.2555960924001</v>
      </c>
      <c r="AC248">
        <v>1246.82454587092</v>
      </c>
      <c r="AD248">
        <v>1368.4014017561601</v>
      </c>
      <c r="AE248">
        <v>1510.67652183988</v>
      </c>
      <c r="AF248">
        <v>1705.8945847697701</v>
      </c>
      <c r="AG248">
        <v>1745.3648934902501</v>
      </c>
      <c r="AH248">
        <v>2021.8592244424001</v>
      </c>
      <c r="AI248">
        <v>2794.3503901617801</v>
      </c>
      <c r="AJ248">
        <v>2735.70786407173</v>
      </c>
      <c r="AK248">
        <v>2842.3698763747502</v>
      </c>
      <c r="AL248">
        <v>3180.1878010457399</v>
      </c>
      <c r="AM248">
        <v>2270.3375225565101</v>
      </c>
      <c r="AN248">
        <v>2897.86649148369</v>
      </c>
      <c r="AO248">
        <v>3053.9470250491299</v>
      </c>
      <c r="AP248">
        <v>3144.3858593402501</v>
      </c>
      <c r="AQ248">
        <v>4499.7367014434003</v>
      </c>
      <c r="AR248">
        <v>4116.1701650494497</v>
      </c>
      <c r="AS248">
        <v>4337.4781413105602</v>
      </c>
      <c r="AT248">
        <v>3142.9551896786002</v>
      </c>
      <c r="AU248">
        <v>3687.89027802495</v>
      </c>
      <c r="AV248">
        <v>4760.1489492288401</v>
      </c>
      <c r="AW248">
        <v>6101.4716080595799</v>
      </c>
      <c r="AX248">
        <v>7456.3877151334</v>
      </c>
      <c r="AY248">
        <v>8102.1214888942995</v>
      </c>
      <c r="AZ248">
        <v>9791.6515735272405</v>
      </c>
      <c r="BA248">
        <v>10940.991249959299</v>
      </c>
      <c r="BB248">
        <v>9103.7098785913495</v>
      </c>
      <c r="BC248">
        <v>10742.430072676099</v>
      </c>
      <c r="BD248">
        <v>11420.7732646112</v>
      </c>
      <c r="BE248">
        <v>11795.316711752001</v>
      </c>
      <c r="BF248">
        <v>12614.480257597501</v>
      </c>
      <c r="BG248">
        <v>12157.337960901499</v>
      </c>
      <c r="BH248">
        <v>11006.2497363978</v>
      </c>
      <c r="BI248">
        <v>10895.318692471899</v>
      </c>
      <c r="BJ248">
        <v>10591.474371202499</v>
      </c>
      <c r="BK248">
        <v>9455.5936538482802</v>
      </c>
      <c r="BL248">
        <v>9126.5613458501393</v>
      </c>
    </row>
    <row r="249" spans="1:64" x14ac:dyDescent="0.35">
      <c r="A249" t="s">
        <v>495</v>
      </c>
      <c r="B249" t="s">
        <v>496</v>
      </c>
      <c r="C249" t="s">
        <v>9</v>
      </c>
      <c r="D249" t="s">
        <v>10</v>
      </c>
      <c r="AI249">
        <v>990.06481995099796</v>
      </c>
      <c r="AJ249">
        <v>1037.5765470522599</v>
      </c>
      <c r="AK249">
        <v>1069.24379622589</v>
      </c>
      <c r="AL249">
        <v>1047.5052157816399</v>
      </c>
      <c r="AM249">
        <v>1176.6996929628499</v>
      </c>
      <c r="AN249">
        <v>1185.84051888057</v>
      </c>
      <c r="AO249">
        <v>1323.05547914829</v>
      </c>
      <c r="AP249">
        <v>1362.3195803420101</v>
      </c>
      <c r="AQ249">
        <v>1367.0845336959701</v>
      </c>
      <c r="AR249">
        <v>1464.4918795075801</v>
      </c>
      <c r="AS249">
        <v>1462.8546998182601</v>
      </c>
      <c r="AT249">
        <v>1391.45349501539</v>
      </c>
      <c r="AU249">
        <v>1610.1494623810299</v>
      </c>
      <c r="AV249">
        <v>1874.46828495417</v>
      </c>
      <c r="AW249">
        <v>2182.0783876369801</v>
      </c>
      <c r="AX249">
        <v>2183.9098892707102</v>
      </c>
      <c r="AY249">
        <v>2263.1286013619701</v>
      </c>
      <c r="AZ249">
        <v>2644.59192126779</v>
      </c>
      <c r="BA249">
        <v>2936.8062596262298</v>
      </c>
      <c r="BB249">
        <v>2599.8730118142798</v>
      </c>
      <c r="BC249">
        <v>3022.1765071639702</v>
      </c>
      <c r="BD249">
        <v>3640.7232400497701</v>
      </c>
      <c r="BE249">
        <v>3507.94065504737</v>
      </c>
      <c r="BF249">
        <v>3454.8286921824902</v>
      </c>
      <c r="BG249">
        <v>3398.7064833763102</v>
      </c>
      <c r="BH249">
        <v>3197.7722519439399</v>
      </c>
      <c r="BI249">
        <v>3255.9286934258398</v>
      </c>
      <c r="BJ249">
        <v>3572.4935789483302</v>
      </c>
      <c r="BK249">
        <v>3700.7442625219201</v>
      </c>
      <c r="BL249">
        <v>4059.02999569444</v>
      </c>
    </row>
    <row r="250" spans="1:64" x14ac:dyDescent="0.35">
      <c r="A250" t="s">
        <v>497</v>
      </c>
      <c r="B250" t="s">
        <v>498</v>
      </c>
      <c r="C250" t="s">
        <v>9</v>
      </c>
      <c r="D250" t="s">
        <v>10</v>
      </c>
      <c r="AG250">
        <v>221.58813451116501</v>
      </c>
      <c r="AH250">
        <v>186.21872497067201</v>
      </c>
      <c r="AI250">
        <v>173.79063918487401</v>
      </c>
      <c r="AJ250">
        <v>195.661537920119</v>
      </c>
      <c r="AK250">
        <v>175.558126784427</v>
      </c>
      <c r="AL250">
        <v>157.060818273959</v>
      </c>
      <c r="AM250">
        <v>161.17693554033801</v>
      </c>
      <c r="AN250">
        <v>182.36188369041801</v>
      </c>
      <c r="AO250">
        <v>219.55018881256299</v>
      </c>
      <c r="AP250">
        <v>253.475951266267</v>
      </c>
      <c r="AQ250">
        <v>395.532684558791</v>
      </c>
      <c r="AR250">
        <v>400.26368438231702</v>
      </c>
      <c r="AS250">
        <v>410.95232759310102</v>
      </c>
      <c r="AT250">
        <v>406.53866855832501</v>
      </c>
      <c r="AU250">
        <v>411.97234578502002</v>
      </c>
      <c r="AV250">
        <v>431.27969313490502</v>
      </c>
      <c r="AW250">
        <v>459.25928251386102</v>
      </c>
      <c r="AX250">
        <v>492.63137929182</v>
      </c>
      <c r="AY250">
        <v>485.49748740451503</v>
      </c>
      <c r="AZ250">
        <v>552.83952960034105</v>
      </c>
      <c r="BA250">
        <v>687.39044554034797</v>
      </c>
      <c r="BB250">
        <v>695.21677681204505</v>
      </c>
      <c r="BC250">
        <v>743.40378472600401</v>
      </c>
      <c r="BD250">
        <v>781.43701432427599</v>
      </c>
      <c r="BE250">
        <v>867.86768056322796</v>
      </c>
      <c r="BF250">
        <v>970.41693842504606</v>
      </c>
      <c r="BG250">
        <v>1030.0929174765299</v>
      </c>
      <c r="BH250">
        <v>947.93344648790298</v>
      </c>
      <c r="BI250">
        <v>966.47462235437899</v>
      </c>
      <c r="BJ250">
        <v>1004.84112066441</v>
      </c>
      <c r="BK250">
        <v>1060.9946148942099</v>
      </c>
      <c r="BL250">
        <v>1122.1218104751499</v>
      </c>
    </row>
    <row r="251" spans="1:64" x14ac:dyDescent="0.35">
      <c r="A251" t="s">
        <v>499</v>
      </c>
      <c r="B251" t="s">
        <v>500</v>
      </c>
      <c r="C251" t="s">
        <v>9</v>
      </c>
      <c r="D251" t="s">
        <v>10</v>
      </c>
      <c r="E251">
        <v>62.509597655158501</v>
      </c>
      <c r="F251">
        <v>63.221021655300198</v>
      </c>
      <c r="G251">
        <v>62.226340464219398</v>
      </c>
      <c r="H251">
        <v>69.1735615472614</v>
      </c>
      <c r="I251">
        <v>76.311525764335499</v>
      </c>
      <c r="J251">
        <v>110.802233487656</v>
      </c>
      <c r="K251">
        <v>112.03208592975</v>
      </c>
      <c r="L251">
        <v>113.1692309771</v>
      </c>
      <c r="M251">
        <v>117.384590680697</v>
      </c>
      <c r="N251">
        <v>128.07470790215299</v>
      </c>
      <c r="O251">
        <v>133.97168002184301</v>
      </c>
      <c r="P251">
        <v>146.58887895874599</v>
      </c>
      <c r="Q251">
        <v>150.216648289571</v>
      </c>
      <c r="R251">
        <v>167.13577082541099</v>
      </c>
      <c r="S251">
        <v>200.91219933042899</v>
      </c>
      <c r="T251">
        <v>219.75104739531099</v>
      </c>
      <c r="U251">
        <v>221.61602481360501</v>
      </c>
      <c r="V251">
        <v>258.29624701296501</v>
      </c>
      <c r="W251">
        <v>206.63860579782701</v>
      </c>
      <c r="X251">
        <v>177.20149994056101</v>
      </c>
      <c r="Y251">
        <v>100.030267633066</v>
      </c>
      <c r="Z251">
        <v>104.27223779153999</v>
      </c>
      <c r="AA251">
        <v>164.68775390937699</v>
      </c>
      <c r="AB251">
        <v>164.262618117372</v>
      </c>
      <c r="AC251">
        <v>256.74072070186901</v>
      </c>
      <c r="AD251">
        <v>241.74603466462199</v>
      </c>
      <c r="AE251">
        <v>260.32869959260501</v>
      </c>
      <c r="AF251">
        <v>401.56346629571902</v>
      </c>
      <c r="AG251">
        <v>402.27946656445101</v>
      </c>
      <c r="AH251">
        <v>314.76870284041303</v>
      </c>
      <c r="AI251">
        <v>248.02936719895899</v>
      </c>
      <c r="AJ251">
        <v>185.018148080294</v>
      </c>
      <c r="AK251">
        <v>153.94397402146399</v>
      </c>
      <c r="AL251">
        <v>167.94123172112401</v>
      </c>
      <c r="AM251">
        <v>201.60265647830099</v>
      </c>
      <c r="AN251">
        <v>281.966202349409</v>
      </c>
      <c r="AO251">
        <v>287.388236078175</v>
      </c>
      <c r="AP251">
        <v>289.50441424217098</v>
      </c>
      <c r="AQ251">
        <v>295.40535802369999</v>
      </c>
      <c r="AR251">
        <v>261.34786098481999</v>
      </c>
      <c r="AS251">
        <v>261.86899770102599</v>
      </c>
      <c r="AT251">
        <v>239.47318593277299</v>
      </c>
      <c r="AU251">
        <v>245.500079364729</v>
      </c>
      <c r="AV251">
        <v>254.30115537114801</v>
      </c>
      <c r="AW251">
        <v>296.01430064560901</v>
      </c>
      <c r="AX251">
        <v>333.73163652474398</v>
      </c>
      <c r="AY251">
        <v>349.21710008669601</v>
      </c>
      <c r="AZ251">
        <v>403.66370355395901</v>
      </c>
      <c r="BA251">
        <v>474.51791844829802</v>
      </c>
      <c r="BB251">
        <v>796.53092444372896</v>
      </c>
      <c r="BC251">
        <v>819.00731588597705</v>
      </c>
      <c r="BD251">
        <v>829.010344932875</v>
      </c>
      <c r="BE251">
        <v>786.72805279066699</v>
      </c>
      <c r="BF251">
        <v>806.59552140999904</v>
      </c>
      <c r="BG251">
        <v>879.72023334655705</v>
      </c>
      <c r="BH251">
        <v>843.62941581572102</v>
      </c>
      <c r="BI251">
        <v>733.43125123680204</v>
      </c>
      <c r="BJ251">
        <v>747.19690737797896</v>
      </c>
      <c r="BK251">
        <v>770.452453254239</v>
      </c>
      <c r="BL251">
        <v>794.34107791710198</v>
      </c>
    </row>
    <row r="252" spans="1:64" x14ac:dyDescent="0.35">
      <c r="A252" t="s">
        <v>501</v>
      </c>
      <c r="B252" t="s">
        <v>502</v>
      </c>
      <c r="C252" t="s">
        <v>9</v>
      </c>
      <c r="D252" t="s">
        <v>10</v>
      </c>
      <c r="AF252">
        <v>1249.4432776057799</v>
      </c>
      <c r="AG252">
        <v>1449.9624988386099</v>
      </c>
      <c r="AH252">
        <v>1597.53464352316</v>
      </c>
      <c r="AI252">
        <v>1569.75758369404</v>
      </c>
      <c r="AJ252">
        <v>1489.68877509851</v>
      </c>
      <c r="AK252">
        <v>1417.8651617329299</v>
      </c>
      <c r="AL252">
        <v>1258.1365736358</v>
      </c>
      <c r="AM252">
        <v>1012.09819360028</v>
      </c>
      <c r="AN252">
        <v>935.95898840845996</v>
      </c>
      <c r="AO252">
        <v>872.69874195783996</v>
      </c>
      <c r="AP252">
        <v>991.22040280280896</v>
      </c>
      <c r="AQ252">
        <v>835.25095417715795</v>
      </c>
      <c r="AR252">
        <v>635.75792256419902</v>
      </c>
      <c r="AS252">
        <v>635.70053507557498</v>
      </c>
      <c r="AT252">
        <v>780.32117887061895</v>
      </c>
      <c r="AU252">
        <v>878.61874894134496</v>
      </c>
      <c r="AV252">
        <v>1047.5027904773899</v>
      </c>
      <c r="AW252">
        <v>1366.0164764782301</v>
      </c>
      <c r="AX252">
        <v>1826.93139114817</v>
      </c>
      <c r="AY252">
        <v>2300.76970925872</v>
      </c>
      <c r="AZ252">
        <v>3065.6112939084201</v>
      </c>
      <c r="BA252">
        <v>3887.24233680525</v>
      </c>
      <c r="BB252">
        <v>2542.9954241752198</v>
      </c>
      <c r="BC252">
        <v>2965.13971520617</v>
      </c>
      <c r="BD252">
        <v>3569.7581208389802</v>
      </c>
      <c r="BE252">
        <v>3855.41772856732</v>
      </c>
      <c r="BF252">
        <v>4029.7112516254501</v>
      </c>
      <c r="BG252">
        <v>3104.6432060954098</v>
      </c>
      <c r="BH252">
        <v>2124.6623187837999</v>
      </c>
      <c r="BI252">
        <v>2187.73050991433</v>
      </c>
      <c r="BJ252">
        <v>2640.67567655839</v>
      </c>
      <c r="BK252">
        <v>3096.8174022135199</v>
      </c>
      <c r="BL252">
        <v>3659.0313122948701</v>
      </c>
    </row>
    <row r="253" spans="1:64" x14ac:dyDescent="0.35">
      <c r="A253" t="s">
        <v>503</v>
      </c>
      <c r="B253" t="s">
        <v>504</v>
      </c>
      <c r="C253" t="s">
        <v>9</v>
      </c>
      <c r="D253" t="s">
        <v>10</v>
      </c>
      <c r="E253">
        <v>181.61360543178901</v>
      </c>
      <c r="F253">
        <v>164.639603957925</v>
      </c>
      <c r="G253">
        <v>170.67825288642899</v>
      </c>
      <c r="H253">
        <v>174.10478058493999</v>
      </c>
      <c r="I253">
        <v>192.377029380392</v>
      </c>
      <c r="J253">
        <v>208.544804881337</v>
      </c>
      <c r="K253">
        <v>223.69967501958101</v>
      </c>
      <c r="L253">
        <v>221.391109640905</v>
      </c>
      <c r="M253">
        <v>227.971603662484</v>
      </c>
      <c r="N253">
        <v>249.19956851381099</v>
      </c>
      <c r="O253">
        <v>266.33546971811802</v>
      </c>
      <c r="P253">
        <v>284.22811891085797</v>
      </c>
      <c r="Q253">
        <v>316.91157788559099</v>
      </c>
      <c r="R253">
        <v>404.21909248209801</v>
      </c>
      <c r="S253">
        <v>509.52754830547099</v>
      </c>
      <c r="T253">
        <v>551.83830272179296</v>
      </c>
      <c r="U253">
        <v>591.30416992454195</v>
      </c>
      <c r="V253">
        <v>651.77554776262298</v>
      </c>
      <c r="W253">
        <v>683.71925716025896</v>
      </c>
      <c r="X253">
        <v>808.39490072337105</v>
      </c>
      <c r="Y253">
        <v>923.92002061476899</v>
      </c>
      <c r="Z253">
        <v>993.01465529730297</v>
      </c>
      <c r="AA253">
        <v>963.517889311266</v>
      </c>
      <c r="AB253">
        <v>924.06136866944598</v>
      </c>
      <c r="AC253">
        <v>937.05732546057902</v>
      </c>
      <c r="AD253">
        <v>969.13182321270597</v>
      </c>
      <c r="AE253">
        <v>978.29030149426603</v>
      </c>
      <c r="AF253">
        <v>955.388791033232</v>
      </c>
      <c r="AG253">
        <v>1035.8942338270101</v>
      </c>
      <c r="AH253">
        <v>1068.14078069117</v>
      </c>
      <c r="AI253">
        <v>1225.6987609130699</v>
      </c>
      <c r="AJ253">
        <v>1350.9271542239001</v>
      </c>
      <c r="AK253">
        <v>1305.48256994539</v>
      </c>
      <c r="AL253">
        <v>1407.2558464495401</v>
      </c>
      <c r="AM253">
        <v>1518.0080847215199</v>
      </c>
      <c r="AN253">
        <v>1680.92435080879</v>
      </c>
      <c r="AO253">
        <v>1814.8548999576601</v>
      </c>
      <c r="AP253">
        <v>1905.3309751532099</v>
      </c>
      <c r="AQ253">
        <v>1812.00063063383</v>
      </c>
      <c r="AR253">
        <v>1717.4612125185899</v>
      </c>
      <c r="AS253">
        <v>1878.6127748286401</v>
      </c>
      <c r="AT253">
        <v>1883.3506436795701</v>
      </c>
      <c r="AU253">
        <v>1883.3757855109</v>
      </c>
      <c r="AV253">
        <v>2096.3535618730002</v>
      </c>
      <c r="AW253">
        <v>2484.3678862361598</v>
      </c>
      <c r="AX253">
        <v>2955.1536858949598</v>
      </c>
      <c r="AY253">
        <v>3496.2333410984102</v>
      </c>
      <c r="AZ253">
        <v>4303.3829015268702</v>
      </c>
      <c r="BA253">
        <v>5214.0046349083996</v>
      </c>
      <c r="BB253">
        <v>5019.3064543401497</v>
      </c>
      <c r="BC253">
        <v>6091.8742882145998</v>
      </c>
      <c r="BD253">
        <v>7227.9300098434796</v>
      </c>
      <c r="BE253">
        <v>7680.9933969633403</v>
      </c>
      <c r="BF253">
        <v>8073.3076428865897</v>
      </c>
      <c r="BG253">
        <v>8261.0327257934296</v>
      </c>
      <c r="BH253">
        <v>7698.2110653210502</v>
      </c>
      <c r="BI253">
        <v>7632.3819225868601</v>
      </c>
      <c r="BJ253">
        <v>8368.5004770471005</v>
      </c>
      <c r="BK253">
        <v>8906.2035439855699</v>
      </c>
      <c r="BL253">
        <v>9013.7499636007105</v>
      </c>
    </row>
    <row r="254" spans="1:64" x14ac:dyDescent="0.35">
      <c r="A254" t="s">
        <v>505</v>
      </c>
      <c r="B254" t="s">
        <v>506</v>
      </c>
      <c r="C254" t="s">
        <v>9</v>
      </c>
      <c r="D254" t="s">
        <v>10</v>
      </c>
      <c r="E254">
        <v>489.35168875849598</v>
      </c>
      <c r="F254">
        <v>601.703236688895</v>
      </c>
      <c r="G254">
        <v>656.71347903931701</v>
      </c>
      <c r="H254">
        <v>584.29141178893701</v>
      </c>
      <c r="I254">
        <v>741.24360748459401</v>
      </c>
      <c r="J254">
        <v>701.70497857226997</v>
      </c>
      <c r="K254">
        <v>664.43886499625899</v>
      </c>
      <c r="L254">
        <v>580.97131508247696</v>
      </c>
      <c r="M254">
        <v>574.34729652725605</v>
      </c>
      <c r="N254">
        <v>717.13966511807996</v>
      </c>
      <c r="O254">
        <v>760.58868898653702</v>
      </c>
      <c r="P254">
        <v>996.08877344598704</v>
      </c>
      <c r="Q254">
        <v>775.98733471027401</v>
      </c>
      <c r="R254">
        <v>1404.7240679689901</v>
      </c>
      <c r="S254">
        <v>1448.3258112675801</v>
      </c>
      <c r="T254">
        <v>1250.1990413589999</v>
      </c>
      <c r="U254">
        <v>1290.63045651316</v>
      </c>
      <c r="V254">
        <v>1440.2266545917601</v>
      </c>
      <c r="W254">
        <v>1707.48321222714</v>
      </c>
      <c r="X254">
        <v>2479.9582268485101</v>
      </c>
      <c r="Y254">
        <v>3485.99110298295</v>
      </c>
      <c r="Z254">
        <v>3764.83561597162</v>
      </c>
      <c r="AA254">
        <v>3107.4008320869202</v>
      </c>
      <c r="AB254">
        <v>1716.18549388566</v>
      </c>
      <c r="AC254">
        <v>1620.9367285231299</v>
      </c>
      <c r="AD254">
        <v>1571.30599985711</v>
      </c>
      <c r="AE254">
        <v>1940.2157057479999</v>
      </c>
      <c r="AF254">
        <v>2415.9037193634599</v>
      </c>
      <c r="AG254">
        <v>2676.5412310767501</v>
      </c>
      <c r="AH254">
        <v>2732.2946116491298</v>
      </c>
      <c r="AI254">
        <v>2990.3642477704998</v>
      </c>
      <c r="AJ254">
        <v>3578.2847292732299</v>
      </c>
      <c r="AK254">
        <v>4082.53189162529</v>
      </c>
      <c r="AL254">
        <v>4720.9913062516598</v>
      </c>
      <c r="AM254">
        <v>5458.8639499926403</v>
      </c>
      <c r="AN254">
        <v>5985.1058566392403</v>
      </c>
      <c r="AO254">
        <v>6317.5657673716796</v>
      </c>
      <c r="AP254">
        <v>7329.8534902145002</v>
      </c>
      <c r="AQ254">
        <v>7713.6187697895803</v>
      </c>
      <c r="AR254">
        <v>7250.25942698166</v>
      </c>
      <c r="AS254">
        <v>6875.02132792057</v>
      </c>
      <c r="AT254">
        <v>6284.4559006905602</v>
      </c>
      <c r="AU254">
        <v>4090.8992667832399</v>
      </c>
      <c r="AV254">
        <v>3624.1980520239699</v>
      </c>
      <c r="AW254">
        <v>4120.5566108595003</v>
      </c>
      <c r="AX254">
        <v>5226.9378060256804</v>
      </c>
      <c r="AY254">
        <v>5887.8487029848202</v>
      </c>
      <c r="AZ254">
        <v>7026.5114908980804</v>
      </c>
      <c r="BA254">
        <v>9091.0790389041904</v>
      </c>
      <c r="BB254">
        <v>9451.9324491570696</v>
      </c>
      <c r="BC254">
        <v>11992.0166266335</v>
      </c>
      <c r="BD254">
        <v>14236.6811883717</v>
      </c>
      <c r="BE254">
        <v>15171.584662749799</v>
      </c>
      <c r="BF254">
        <v>16973.674213109902</v>
      </c>
      <c r="BG254">
        <v>16831.972944543599</v>
      </c>
      <c r="BH254">
        <v>15613.764272656599</v>
      </c>
      <c r="BI254">
        <v>15387.144030130001</v>
      </c>
      <c r="BJ254">
        <v>17322.147389440401</v>
      </c>
      <c r="BK254">
        <v>17277.970110549599</v>
      </c>
      <c r="BL254">
        <v>16190.126957465</v>
      </c>
    </row>
    <row r="255" spans="1:64" x14ac:dyDescent="0.35">
      <c r="A255" t="s">
        <v>507</v>
      </c>
      <c r="B255" t="s">
        <v>508</v>
      </c>
      <c r="C255" t="s">
        <v>9</v>
      </c>
      <c r="D255" t="s">
        <v>10</v>
      </c>
      <c r="E255">
        <v>3007.1234453786201</v>
      </c>
      <c r="F255">
        <v>3066.56286916615</v>
      </c>
      <c r="G255">
        <v>3243.84307754988</v>
      </c>
      <c r="H255">
        <v>3374.5151710508198</v>
      </c>
      <c r="I255">
        <v>3573.9411847474298</v>
      </c>
      <c r="J255">
        <v>3827.5271097203899</v>
      </c>
      <c r="K255">
        <v>4146.3166463166499</v>
      </c>
      <c r="L255">
        <v>4336.4265872217102</v>
      </c>
      <c r="M255">
        <v>4695.9233904317798</v>
      </c>
      <c r="N255">
        <v>5032.1447426200302</v>
      </c>
      <c r="O255">
        <v>5234.2966662115005</v>
      </c>
      <c r="P255">
        <v>5609.38259952519</v>
      </c>
      <c r="Q255">
        <v>6094.0179898616498</v>
      </c>
      <c r="R255">
        <v>6726.3589559669499</v>
      </c>
      <c r="S255">
        <v>7225.6913595256601</v>
      </c>
      <c r="T255">
        <v>7801.4566635644296</v>
      </c>
      <c r="U255">
        <v>8592.2535372761195</v>
      </c>
      <c r="V255">
        <v>9452.5765191451101</v>
      </c>
      <c r="W255">
        <v>10564.9482220275</v>
      </c>
      <c r="X255">
        <v>11674.1863100131</v>
      </c>
      <c r="Y255">
        <v>12574.791506216299</v>
      </c>
      <c r="Z255">
        <v>13976.1097504641</v>
      </c>
      <c r="AA255">
        <v>14433.787727053001</v>
      </c>
      <c r="AB255">
        <v>15543.893717492499</v>
      </c>
      <c r="AC255">
        <v>17121.225484999501</v>
      </c>
      <c r="AD255">
        <v>18236.827726500898</v>
      </c>
      <c r="AE255">
        <v>19071.227194929499</v>
      </c>
      <c r="AF255">
        <v>20038.941099265801</v>
      </c>
      <c r="AG255">
        <v>21417.0119305191</v>
      </c>
      <c r="AH255">
        <v>22857.154433005599</v>
      </c>
      <c r="AI255">
        <v>23888.600008813301</v>
      </c>
      <c r="AJ255">
        <v>24342.2589048189</v>
      </c>
      <c r="AK255">
        <v>25418.990776331899</v>
      </c>
      <c r="AL255">
        <v>26387.2937338171</v>
      </c>
      <c r="AM255">
        <v>27694.853416234</v>
      </c>
      <c r="AN255">
        <v>28690.875701334699</v>
      </c>
      <c r="AO255">
        <v>29967.712718174898</v>
      </c>
      <c r="AP255">
        <v>31459.138980477299</v>
      </c>
      <c r="AQ255">
        <v>32853.676952300899</v>
      </c>
      <c r="AR255">
        <v>34513.561503727098</v>
      </c>
      <c r="AS255">
        <v>36334.908777058903</v>
      </c>
      <c r="AT255">
        <v>37133.242808852599</v>
      </c>
      <c r="AU255">
        <v>38023.161114402101</v>
      </c>
      <c r="AV255">
        <v>39496.485875138103</v>
      </c>
      <c r="AW255">
        <v>41712.801067554501</v>
      </c>
      <c r="AX255">
        <v>44114.747781054401</v>
      </c>
      <c r="AY255">
        <v>46298.7314440927</v>
      </c>
      <c r="AZ255">
        <v>47975.967695803804</v>
      </c>
      <c r="BA255">
        <v>48382.558449055199</v>
      </c>
      <c r="BB255">
        <v>47099.980471134302</v>
      </c>
      <c r="BC255">
        <v>48467.515776925902</v>
      </c>
      <c r="BD255">
        <v>49886.818109492298</v>
      </c>
      <c r="BE255">
        <v>51610.605278337898</v>
      </c>
      <c r="BF255">
        <v>53117.667849817801</v>
      </c>
      <c r="BG255">
        <v>55064.7445483427</v>
      </c>
      <c r="BH255">
        <v>56839.381774231697</v>
      </c>
      <c r="BI255">
        <v>57951.584082099696</v>
      </c>
      <c r="BJ255">
        <v>60062.2223132211</v>
      </c>
      <c r="BK255">
        <v>62996.471285260501</v>
      </c>
      <c r="BL255">
        <v>65297.517508274002</v>
      </c>
    </row>
    <row r="256" spans="1:64" x14ac:dyDescent="0.35">
      <c r="A256" t="s">
        <v>509</v>
      </c>
      <c r="B256" t="s">
        <v>510</v>
      </c>
      <c r="C256" t="s">
        <v>9</v>
      </c>
      <c r="D256" t="s">
        <v>10</v>
      </c>
      <c r="AI256">
        <v>651.41920613736295</v>
      </c>
      <c r="AJ256">
        <v>652.80747528742904</v>
      </c>
      <c r="AK256">
        <v>603.35201529643803</v>
      </c>
      <c r="AL256">
        <v>596.98358561257601</v>
      </c>
      <c r="AM256">
        <v>576.44711045339204</v>
      </c>
      <c r="AN256">
        <v>585.93236416113496</v>
      </c>
      <c r="AO256">
        <v>600.59815782858402</v>
      </c>
      <c r="AP256">
        <v>623.00265236763903</v>
      </c>
      <c r="AQ256">
        <v>623.21613283598504</v>
      </c>
      <c r="AR256">
        <v>702.48074408887305</v>
      </c>
      <c r="AS256">
        <v>558.22680237700001</v>
      </c>
      <c r="AT256">
        <v>456.70628951158301</v>
      </c>
      <c r="AU256">
        <v>383.34306799074199</v>
      </c>
      <c r="AV256">
        <v>396.377979026633</v>
      </c>
      <c r="AW256">
        <v>465.11988694402498</v>
      </c>
      <c r="AX256">
        <v>546.77685018555201</v>
      </c>
      <c r="AY256">
        <v>654.28383728328504</v>
      </c>
      <c r="AZ256">
        <v>830.40769420432196</v>
      </c>
      <c r="BA256">
        <v>1082.2860250169899</v>
      </c>
      <c r="BB256">
        <v>1213.26532816388</v>
      </c>
      <c r="BC256">
        <v>1634.31209539718</v>
      </c>
      <c r="BD256">
        <v>1926.2929967340101</v>
      </c>
      <c r="BE256">
        <v>2137.0251221180001</v>
      </c>
      <c r="BF256">
        <v>2281.4109729684101</v>
      </c>
      <c r="BG256">
        <v>2492.3366427746801</v>
      </c>
      <c r="BH256">
        <v>2615.0251344869998</v>
      </c>
      <c r="BI256">
        <v>2567.79920656883</v>
      </c>
      <c r="BJ256">
        <v>1826.5669192421601</v>
      </c>
      <c r="BK256">
        <v>1529.08286351335</v>
      </c>
      <c r="BL256">
        <v>1724.8411344137</v>
      </c>
    </row>
    <row r="257" spans="1:64" x14ac:dyDescent="0.35">
      <c r="A257" t="s">
        <v>511</v>
      </c>
      <c r="B257" t="s">
        <v>512</v>
      </c>
      <c r="C257" t="s">
        <v>9</v>
      </c>
      <c r="D257" t="s">
        <v>10</v>
      </c>
      <c r="E257">
        <v>161.36134678594101</v>
      </c>
      <c r="F257">
        <v>170.379137318278</v>
      </c>
      <c r="G257">
        <v>174.50026982402099</v>
      </c>
      <c r="H257">
        <v>162.80931967711999</v>
      </c>
      <c r="I257">
        <v>173.39956466551999</v>
      </c>
      <c r="J257">
        <v>175.65436318150901</v>
      </c>
      <c r="K257">
        <v>185.26248615642001</v>
      </c>
      <c r="L257">
        <v>180.40235976296</v>
      </c>
      <c r="M257">
        <v>173.12941282623899</v>
      </c>
      <c r="N257">
        <v>185.89228295819899</v>
      </c>
      <c r="O257">
        <v>203.84713122451899</v>
      </c>
      <c r="P257">
        <v>219.165253245874</v>
      </c>
      <c r="Q257">
        <v>298.17959629272002</v>
      </c>
      <c r="R257">
        <v>322.37951525458197</v>
      </c>
      <c r="S257">
        <v>347.98460965790099</v>
      </c>
      <c r="T257">
        <v>347.44375735027501</v>
      </c>
      <c r="U257">
        <v>339.14368275514602</v>
      </c>
      <c r="V257">
        <v>505.14489976409499</v>
      </c>
      <c r="W257">
        <v>616.48045514535897</v>
      </c>
      <c r="X257">
        <v>713.46786851478305</v>
      </c>
      <c r="Y257">
        <v>818.76916283465198</v>
      </c>
      <c r="Z257">
        <v>1006.40337607835</v>
      </c>
      <c r="AA257">
        <v>1112.4941649715699</v>
      </c>
      <c r="AB257">
        <v>1186.5764969099901</v>
      </c>
      <c r="AC257">
        <v>1301.0819893984101</v>
      </c>
      <c r="AD257">
        <v>1393.62051159919</v>
      </c>
      <c r="AE257">
        <v>1528.7135792378299</v>
      </c>
      <c r="AF257">
        <v>1657.8914075445</v>
      </c>
      <c r="AG257">
        <v>1884.1917226053399</v>
      </c>
      <c r="AH257">
        <v>2005.6317977998001</v>
      </c>
      <c r="AI257">
        <v>2236.2887740742099</v>
      </c>
      <c r="AJ257">
        <v>2364.4376264625698</v>
      </c>
      <c r="AK257">
        <v>2574.8412330811602</v>
      </c>
      <c r="AL257">
        <v>2650.1885055012299</v>
      </c>
      <c r="AM257">
        <v>2678.6714064531402</v>
      </c>
      <c r="AN257">
        <v>2925.0565231774999</v>
      </c>
      <c r="AO257">
        <v>3070.0313375537498</v>
      </c>
      <c r="AP257">
        <v>3223.2262848139399</v>
      </c>
      <c r="AQ257">
        <v>3465.8291838837499</v>
      </c>
      <c r="AR257">
        <v>3625.8945799675998</v>
      </c>
      <c r="AS257">
        <v>3676.4396419725599</v>
      </c>
      <c r="AT257">
        <v>3985.6834015746299</v>
      </c>
      <c r="AU257">
        <v>4272.8608975683401</v>
      </c>
      <c r="AV257">
        <v>4447.7438130854698</v>
      </c>
      <c r="AW257">
        <v>4810.29850257217</v>
      </c>
      <c r="AX257">
        <v>5070.5127024754302</v>
      </c>
      <c r="AY257">
        <v>5625.3513902657996</v>
      </c>
      <c r="AZ257">
        <v>6307.2140959035296</v>
      </c>
      <c r="BA257">
        <v>6415.8096173355498</v>
      </c>
      <c r="BB257">
        <v>6232.7193613405298</v>
      </c>
      <c r="BC257">
        <v>6292.7894870992204</v>
      </c>
      <c r="BD257">
        <v>6242.1953324497699</v>
      </c>
      <c r="BE257">
        <v>6390.3106315611503</v>
      </c>
      <c r="BF257">
        <v>6639.60714595024</v>
      </c>
      <c r="BG257">
        <v>6684.8073673291201</v>
      </c>
      <c r="BH257">
        <v>6920.8780738080404</v>
      </c>
      <c r="BI257">
        <v>7075.0658203494404</v>
      </c>
      <c r="BJ257">
        <v>7212.9601808096204</v>
      </c>
      <c r="BK257">
        <v>7361.4009618002001</v>
      </c>
      <c r="BL257">
        <v>7457.5095038251402</v>
      </c>
    </row>
    <row r="258" spans="1:64" x14ac:dyDescent="0.35">
      <c r="A258" t="s">
        <v>513</v>
      </c>
      <c r="B258" t="s">
        <v>514</v>
      </c>
      <c r="C258" t="s">
        <v>9</v>
      </c>
      <c r="D258" t="s">
        <v>10</v>
      </c>
      <c r="E258">
        <v>955.44618337436305</v>
      </c>
      <c r="F258">
        <v>970.35639839683904</v>
      </c>
      <c r="G258">
        <v>1023.35558792929</v>
      </c>
      <c r="H258">
        <v>1077.4026936171999</v>
      </c>
      <c r="I258">
        <v>864.47168241399004</v>
      </c>
      <c r="J258">
        <v>869.53529168042598</v>
      </c>
      <c r="K258">
        <v>876.15392638284902</v>
      </c>
      <c r="L258">
        <v>892.87912009417198</v>
      </c>
      <c r="M258">
        <v>937.59779513044896</v>
      </c>
      <c r="N258">
        <v>930.92570678638106</v>
      </c>
      <c r="O258">
        <v>1014.4535302627</v>
      </c>
      <c r="P258">
        <v>1105.62333716793</v>
      </c>
      <c r="Q258">
        <v>1155.4042673527099</v>
      </c>
      <c r="R258">
        <v>1367.91128523617</v>
      </c>
      <c r="S258">
        <v>2036.4376899628801</v>
      </c>
      <c r="T258">
        <v>2082.3103546000598</v>
      </c>
      <c r="U258">
        <v>2314.99066944162</v>
      </c>
      <c r="V258">
        <v>2593.0761170560199</v>
      </c>
      <c r="W258">
        <v>2737.0014807637799</v>
      </c>
      <c r="X258">
        <v>3270.60076499566</v>
      </c>
      <c r="Y258">
        <v>3893.6986285103999</v>
      </c>
      <c r="Z258">
        <v>4252.3353395751901</v>
      </c>
      <c r="AA258">
        <v>4228.9018558583402</v>
      </c>
      <c r="AB258">
        <v>4108.4795069946804</v>
      </c>
      <c r="AC258">
        <v>3555.8062326679401</v>
      </c>
      <c r="AD258">
        <v>3577.7819862598199</v>
      </c>
      <c r="AE258">
        <v>3398.1319795262002</v>
      </c>
      <c r="AF258">
        <v>2634.22068350481</v>
      </c>
      <c r="AG258">
        <v>3220.86243034683</v>
      </c>
      <c r="AH258">
        <v>2270.9581540756999</v>
      </c>
      <c r="AI258">
        <v>2475.3804725457298</v>
      </c>
      <c r="AJ258">
        <v>2661.03345359182</v>
      </c>
      <c r="AK258">
        <v>2938.1617687953499</v>
      </c>
      <c r="AL258">
        <v>2857.9385235347399</v>
      </c>
      <c r="AM258">
        <v>2720.3675693802302</v>
      </c>
      <c r="AN258">
        <v>3529.5896109988898</v>
      </c>
      <c r="AO258">
        <v>3151.26927826974</v>
      </c>
      <c r="AP258">
        <v>3758.8449343974398</v>
      </c>
      <c r="AQ258">
        <v>3921.7189790303501</v>
      </c>
      <c r="AR258">
        <v>4127.1079383942397</v>
      </c>
      <c r="AS258">
        <v>4842.0372015881203</v>
      </c>
      <c r="AT258">
        <v>4986.6755860434996</v>
      </c>
      <c r="AU258">
        <v>3700.8795926207599</v>
      </c>
      <c r="AV258">
        <v>3272.6150236911799</v>
      </c>
      <c r="AW258">
        <v>4325.6967558755796</v>
      </c>
      <c r="AX258">
        <v>5504.97682392969</v>
      </c>
      <c r="AY258">
        <v>6833.3778938019504</v>
      </c>
      <c r="AZ258">
        <v>8454.4667431634207</v>
      </c>
      <c r="BA258">
        <v>11432.743856261601</v>
      </c>
      <c r="BB258">
        <v>11765.100176325101</v>
      </c>
      <c r="BC258">
        <v>13825.358088331201</v>
      </c>
      <c r="BD258">
        <v>10955.3499126366</v>
      </c>
      <c r="BE258">
        <v>12985.5053251065</v>
      </c>
      <c r="BF258">
        <v>12456.712453539099</v>
      </c>
      <c r="BG258">
        <v>16054.4905130962</v>
      </c>
    </row>
    <row r="259" spans="1:64" x14ac:dyDescent="0.35">
      <c r="A259" t="s">
        <v>515</v>
      </c>
      <c r="B259" t="s">
        <v>516</v>
      </c>
      <c r="C259" t="s">
        <v>9</v>
      </c>
      <c r="D259" t="s">
        <v>10</v>
      </c>
    </row>
    <row r="260" spans="1:64" x14ac:dyDescent="0.35">
      <c r="A260" t="s">
        <v>517</v>
      </c>
      <c r="B260" t="s">
        <v>518</v>
      </c>
      <c r="C260" t="s">
        <v>9</v>
      </c>
      <c r="D260" t="s">
        <v>10</v>
      </c>
      <c r="AU260">
        <v>30126.255644641002</v>
      </c>
      <c r="AV260">
        <v>31823.1249884799</v>
      </c>
      <c r="AW260">
        <v>35024.477490849698</v>
      </c>
      <c r="AX260">
        <v>40929.795120511902</v>
      </c>
      <c r="AY260">
        <v>41560.9341982634</v>
      </c>
      <c r="AZ260">
        <v>44333.065655027298</v>
      </c>
      <c r="BA260">
        <v>39207.003754647201</v>
      </c>
      <c r="BB260">
        <v>38771.2743877127</v>
      </c>
      <c r="BC260">
        <v>40043.190165931403</v>
      </c>
      <c r="BD260">
        <v>39144.165774018402</v>
      </c>
      <c r="BE260">
        <v>37849.728720503597</v>
      </c>
      <c r="BF260">
        <v>34819.147754618498</v>
      </c>
      <c r="BG260">
        <v>33573.097030143501</v>
      </c>
      <c r="BH260">
        <v>34797.140469780003</v>
      </c>
      <c r="BI260">
        <v>35931.541251976603</v>
      </c>
      <c r="BJ260">
        <v>35938.024387515397</v>
      </c>
    </row>
    <row r="261" spans="1:64" x14ac:dyDescent="0.35">
      <c r="A261" t="s">
        <v>519</v>
      </c>
      <c r="B261" t="s">
        <v>520</v>
      </c>
      <c r="C261" t="s">
        <v>9</v>
      </c>
      <c r="D261" t="s">
        <v>10</v>
      </c>
      <c r="AD261">
        <v>231.452327634266</v>
      </c>
      <c r="AE261">
        <v>422.78031802108501</v>
      </c>
      <c r="AF261">
        <v>575.46270075147504</v>
      </c>
      <c r="AG261">
        <v>390.41218147491497</v>
      </c>
      <c r="AH261">
        <v>94.564730975912497</v>
      </c>
      <c r="AI261">
        <v>95.188250180887593</v>
      </c>
      <c r="AJ261">
        <v>138.44745436873399</v>
      </c>
      <c r="AK261">
        <v>139.20013657957699</v>
      </c>
      <c r="AL261">
        <v>182.308401759113</v>
      </c>
      <c r="AM261">
        <v>221.12918123530201</v>
      </c>
      <c r="AN261">
        <v>276.81266651062901</v>
      </c>
      <c r="AO261">
        <v>324.14720688562102</v>
      </c>
      <c r="AP261">
        <v>348.017398076375</v>
      </c>
      <c r="AQ261">
        <v>348.32432618285401</v>
      </c>
      <c r="AR261">
        <v>362.91950280114202</v>
      </c>
      <c r="AS261">
        <v>390.09332605263302</v>
      </c>
      <c r="AT261">
        <v>404.80786624284798</v>
      </c>
      <c r="AU261">
        <v>430.05286713907702</v>
      </c>
      <c r="AV261">
        <v>480.57979922145699</v>
      </c>
      <c r="AW261">
        <v>546.90960584225104</v>
      </c>
      <c r="AX261">
        <v>687.47973559223101</v>
      </c>
      <c r="AY261">
        <v>784.37242227845002</v>
      </c>
      <c r="AZ261">
        <v>906.28419810913397</v>
      </c>
      <c r="BA261">
        <v>1149.4246418462999</v>
      </c>
      <c r="BB261">
        <v>1217.2685553041199</v>
      </c>
      <c r="BC261">
        <v>1317.89070617836</v>
      </c>
      <c r="BD261">
        <v>1525.11598800104</v>
      </c>
      <c r="BE261">
        <v>1735.14127643805</v>
      </c>
      <c r="BF261">
        <v>1886.67189633671</v>
      </c>
      <c r="BG261">
        <v>2030.2619547331799</v>
      </c>
      <c r="BH261">
        <v>2085.10148409879</v>
      </c>
      <c r="BI261">
        <v>2192.2145386656598</v>
      </c>
      <c r="BJ261">
        <v>2365.6216656737402</v>
      </c>
      <c r="BK261">
        <v>2566.59694958511</v>
      </c>
      <c r="BL261">
        <v>2715.2760364072101</v>
      </c>
    </row>
    <row r="262" spans="1:64" x14ac:dyDescent="0.35">
      <c r="A262" t="s">
        <v>521</v>
      </c>
      <c r="B262" t="s">
        <v>522</v>
      </c>
      <c r="C262" t="s">
        <v>9</v>
      </c>
      <c r="D262" t="s">
        <v>10</v>
      </c>
      <c r="X262">
        <v>1059.6170142384599</v>
      </c>
      <c r="Y262">
        <v>1048.3446591975701</v>
      </c>
      <c r="Z262">
        <v>959.85183036721696</v>
      </c>
      <c r="AA262">
        <v>943.217698610875</v>
      </c>
      <c r="AB262">
        <v>945.09700739403604</v>
      </c>
      <c r="AC262">
        <v>1137.2188318549199</v>
      </c>
      <c r="AD262">
        <v>1014.40500910254</v>
      </c>
      <c r="AE262">
        <v>951.15557228203602</v>
      </c>
      <c r="AF262">
        <v>1024.87653162739</v>
      </c>
      <c r="AG262">
        <v>1136.6426331202599</v>
      </c>
      <c r="AH262">
        <v>1078.5691423762601</v>
      </c>
      <c r="AI262">
        <v>1152.1849675189001</v>
      </c>
      <c r="AJ262">
        <v>1335.85133001434</v>
      </c>
      <c r="AK262">
        <v>1347.4822749786599</v>
      </c>
      <c r="AL262">
        <v>1255.08221384119</v>
      </c>
      <c r="AM262">
        <v>1423.8879265119899</v>
      </c>
      <c r="AN262">
        <v>1482.7320144299299</v>
      </c>
      <c r="AO262">
        <v>1522.05334486329</v>
      </c>
      <c r="AP262">
        <v>1559.39657967689</v>
      </c>
      <c r="AQ262">
        <v>1473.6661144259599</v>
      </c>
      <c r="AR262">
        <v>1478.5367980045601</v>
      </c>
      <c r="AS262">
        <v>1470.57226526613</v>
      </c>
      <c r="AT262">
        <v>1363.11301571423</v>
      </c>
      <c r="AU262">
        <v>1354.1491223353801</v>
      </c>
      <c r="AV262">
        <v>1580.5835778806099</v>
      </c>
      <c r="AW262">
        <v>1788.0871669579101</v>
      </c>
      <c r="AX262">
        <v>1887.2265762755901</v>
      </c>
      <c r="AY262">
        <v>2049.6188556889601</v>
      </c>
      <c r="AZ262">
        <v>2398.6126245948799</v>
      </c>
      <c r="BA262">
        <v>2705.59765800081</v>
      </c>
      <c r="BB262">
        <v>2649.6181435287299</v>
      </c>
      <c r="BC262">
        <v>2966.8571159867802</v>
      </c>
      <c r="BD262">
        <v>3264.5370165590998</v>
      </c>
      <c r="BE262">
        <v>3133.0902092034798</v>
      </c>
      <c r="BF262">
        <v>3124.2330775658802</v>
      </c>
      <c r="BG262">
        <v>3088.2583026550401</v>
      </c>
      <c r="BH262">
        <v>2801.9398477885802</v>
      </c>
      <c r="BI262">
        <v>2889.8530362340298</v>
      </c>
      <c r="BJ262">
        <v>3082.35632289041</v>
      </c>
      <c r="BK262">
        <v>3125.2579890064899</v>
      </c>
      <c r="BL262">
        <v>3115.3586204326102</v>
      </c>
    </row>
    <row r="263" spans="1:64" x14ac:dyDescent="0.35">
      <c r="A263" t="s">
        <v>523</v>
      </c>
      <c r="B263" t="s">
        <v>524</v>
      </c>
      <c r="C263" t="s">
        <v>9</v>
      </c>
      <c r="D263" t="s">
        <v>10</v>
      </c>
      <c r="E263">
        <v>451.74691081432599</v>
      </c>
      <c r="F263">
        <v>463.83155894177202</v>
      </c>
      <c r="G263">
        <v>489.54994318758997</v>
      </c>
      <c r="H263">
        <v>516.61806602048205</v>
      </c>
      <c r="I263">
        <v>554.556429479401</v>
      </c>
      <c r="J263">
        <v>591.72139807069095</v>
      </c>
      <c r="K263">
        <v>628.742184174057</v>
      </c>
      <c r="L263">
        <v>655.87702573565696</v>
      </c>
      <c r="M263">
        <v>693.90468360703005</v>
      </c>
      <c r="N263">
        <v>749.72898633274997</v>
      </c>
      <c r="O263">
        <v>803.99798909565197</v>
      </c>
      <c r="P263">
        <v>870.452176654244</v>
      </c>
      <c r="Q263">
        <v>984.54685197409299</v>
      </c>
      <c r="R263">
        <v>1178.1104191107099</v>
      </c>
      <c r="S263">
        <v>1332.830106832</v>
      </c>
      <c r="T263">
        <v>1457.1819452207901</v>
      </c>
      <c r="U263">
        <v>1556.8430482479801</v>
      </c>
      <c r="V263">
        <v>1729.55691169393</v>
      </c>
      <c r="W263">
        <v>2005.1409318588801</v>
      </c>
      <c r="X263">
        <v>2288.7042208051498</v>
      </c>
      <c r="Y263">
        <v>2532.8090724251201</v>
      </c>
      <c r="Z263">
        <v>2576.7341125201201</v>
      </c>
      <c r="AA263">
        <v>2507.3677021794701</v>
      </c>
      <c r="AB263">
        <v>2513.1735758472801</v>
      </c>
      <c r="AC263">
        <v>2561.0260389383002</v>
      </c>
      <c r="AD263">
        <v>2643.78571861714</v>
      </c>
      <c r="AE263">
        <v>3069.9481896722</v>
      </c>
      <c r="AF263">
        <v>3431.6181591139698</v>
      </c>
      <c r="AG263">
        <v>3772.4355512870802</v>
      </c>
      <c r="AH263">
        <v>3870.4424098722102</v>
      </c>
      <c r="AI263">
        <v>4285.2814867603302</v>
      </c>
      <c r="AJ263">
        <v>4464.6898016299101</v>
      </c>
      <c r="AK263">
        <v>4668.2709903395798</v>
      </c>
      <c r="AL263">
        <v>4669.5762065682602</v>
      </c>
      <c r="AM263">
        <v>4939.8507166146501</v>
      </c>
      <c r="AN263">
        <v>5412.43948185318</v>
      </c>
      <c r="AO263">
        <v>5453.3836811688598</v>
      </c>
      <c r="AP263">
        <v>5357.0852266598604</v>
      </c>
      <c r="AQ263">
        <v>5272.7085895730397</v>
      </c>
      <c r="AR263">
        <v>5396.1728971468801</v>
      </c>
      <c r="AS263">
        <v>5499.1509997050898</v>
      </c>
      <c r="AT263">
        <v>5397.5805021112801</v>
      </c>
      <c r="AU263">
        <v>5533.8464635755499</v>
      </c>
      <c r="AV263">
        <v>6131.7583394339899</v>
      </c>
      <c r="AW263">
        <v>6821.7749175735498</v>
      </c>
      <c r="AX263">
        <v>7298.6224526640199</v>
      </c>
      <c r="AY263">
        <v>7813.4848624413698</v>
      </c>
      <c r="AZ263">
        <v>8696.7020223465497</v>
      </c>
      <c r="BA263">
        <v>9425.7779352442103</v>
      </c>
      <c r="BB263">
        <v>8832.4629641270894</v>
      </c>
      <c r="BC263">
        <v>9553.1848850685401</v>
      </c>
      <c r="BD263">
        <v>10490.0494136011</v>
      </c>
      <c r="BE263">
        <v>10607.439300202701</v>
      </c>
      <c r="BF263">
        <v>10783.8576157634</v>
      </c>
      <c r="BG263">
        <v>10952.676429884999</v>
      </c>
      <c r="BH263">
        <v>10249.0722666047</v>
      </c>
      <c r="BI263">
        <v>10286.3416441792</v>
      </c>
      <c r="BJ263">
        <v>10827.6585821628</v>
      </c>
      <c r="BK263">
        <v>11385.552869740701</v>
      </c>
      <c r="BL263">
        <v>11433.2157212036</v>
      </c>
    </row>
    <row r="264" spans="1:64" x14ac:dyDescent="0.35">
      <c r="A264" t="s">
        <v>525</v>
      </c>
      <c r="B264" t="s">
        <v>526</v>
      </c>
      <c r="C264" t="s">
        <v>9</v>
      </c>
      <c r="D264" t="s">
        <v>10</v>
      </c>
      <c r="AA264">
        <v>770.28729138166796</v>
      </c>
      <c r="AB264">
        <v>706.41876057756804</v>
      </c>
      <c r="AC264">
        <v>685.72876474755401</v>
      </c>
      <c r="AD264">
        <v>597.36341636080795</v>
      </c>
      <c r="AE264">
        <v>628.78618101442805</v>
      </c>
      <c r="AF264">
        <v>694.026168058758</v>
      </c>
      <c r="AG264">
        <v>824.26175773389696</v>
      </c>
      <c r="AH264">
        <v>758.85272147241506</v>
      </c>
      <c r="AI264">
        <v>772.50584912660304</v>
      </c>
      <c r="AJ264">
        <v>765.85062789145502</v>
      </c>
      <c r="AK264">
        <v>799.46245309402605</v>
      </c>
      <c r="AL264">
        <v>796.57547733209105</v>
      </c>
      <c r="AM264">
        <v>1310.64594181699</v>
      </c>
      <c r="AN264">
        <v>1322.31956544335</v>
      </c>
      <c r="AO264">
        <v>1460.0471513391799</v>
      </c>
      <c r="AP264">
        <v>1659.0858956721199</v>
      </c>
      <c r="AQ264">
        <v>1559.1476645922801</v>
      </c>
      <c r="AR264">
        <v>1490.9006248525</v>
      </c>
      <c r="AS264">
        <v>1542.0667358011599</v>
      </c>
      <c r="AT264">
        <v>1557.01717959599</v>
      </c>
      <c r="AU264">
        <v>1633.0354318879399</v>
      </c>
      <c r="AV264">
        <v>1909.12217089109</v>
      </c>
      <c r="AW264">
        <v>2353.54821859811</v>
      </c>
      <c r="AX264">
        <v>2590.4177908748102</v>
      </c>
      <c r="AY264">
        <v>2796.57024604136</v>
      </c>
      <c r="AZ264">
        <v>3133.6541130671999</v>
      </c>
      <c r="BA264">
        <v>3379.0820928354601</v>
      </c>
      <c r="BB264">
        <v>3168.17670633226</v>
      </c>
      <c r="BC264">
        <v>3566.3623781257602</v>
      </c>
      <c r="BD264">
        <v>3933.4593571069099</v>
      </c>
      <c r="BE264">
        <v>4022.1991196481399</v>
      </c>
      <c r="BF264">
        <v>4037.5093146798099</v>
      </c>
      <c r="BG264">
        <v>3937.7587117641801</v>
      </c>
      <c r="BH264">
        <v>4073.6660098064199</v>
      </c>
      <c r="BI264">
        <v>4109.1651349637204</v>
      </c>
      <c r="BJ264">
        <v>4259.7650014189003</v>
      </c>
      <c r="BK264">
        <v>4188.5283461285098</v>
      </c>
      <c r="BL264">
        <v>4324.0140184045704</v>
      </c>
    </row>
    <row r="265" spans="1:64" x14ac:dyDescent="0.35">
      <c r="A265" t="s">
        <v>527</v>
      </c>
      <c r="B265" t="s">
        <v>528</v>
      </c>
      <c r="C265" t="s">
        <v>9</v>
      </c>
      <c r="D265" t="s">
        <v>10</v>
      </c>
      <c r="AS265">
        <v>1087.76240120887</v>
      </c>
      <c r="AT265">
        <v>1490.3610325022601</v>
      </c>
      <c r="AU265">
        <v>1413.53258703188</v>
      </c>
      <c r="AV265">
        <v>1638.1047392165301</v>
      </c>
      <c r="AW265">
        <v>2086.5373254716201</v>
      </c>
      <c r="AX265">
        <v>2147.4642710537601</v>
      </c>
      <c r="AY265">
        <v>2237.1265978091801</v>
      </c>
      <c r="AZ265">
        <v>2685.9862218394901</v>
      </c>
      <c r="BA265">
        <v>3254.8202692610498</v>
      </c>
      <c r="BB265">
        <v>3209.6941085704698</v>
      </c>
      <c r="BC265">
        <v>3286.55744309904</v>
      </c>
      <c r="BD265">
        <v>3741.87505207304</v>
      </c>
      <c r="BE265">
        <v>3596.8046546578098</v>
      </c>
      <c r="BF265">
        <v>3891.2663634386599</v>
      </c>
      <c r="BG265">
        <v>4080.3307172459499</v>
      </c>
      <c r="BH265">
        <v>3603.0255007313399</v>
      </c>
      <c r="BI265">
        <v>3780.0036886723301</v>
      </c>
      <c r="BJ265">
        <v>4045.6142088075699</v>
      </c>
      <c r="BK265">
        <v>4419.9143269844899</v>
      </c>
      <c r="BL265">
        <v>4417.5240622333004</v>
      </c>
    </row>
    <row r="266" spans="1:64" x14ac:dyDescent="0.35">
      <c r="A266" t="s">
        <v>529</v>
      </c>
      <c r="B266" t="s">
        <v>530</v>
      </c>
      <c r="C266" t="s">
        <v>9</v>
      </c>
      <c r="D266" t="s">
        <v>10</v>
      </c>
      <c r="AI266">
        <v>482.24787401731402</v>
      </c>
      <c r="AJ266">
        <v>482.06068889976802</v>
      </c>
      <c r="AK266">
        <v>498.96345882973299</v>
      </c>
      <c r="AL266">
        <v>393.73923211567899</v>
      </c>
      <c r="AM266">
        <v>291.47215253005498</v>
      </c>
      <c r="AN266">
        <v>285.56955482063597</v>
      </c>
      <c r="AO266">
        <v>374.011431361723</v>
      </c>
      <c r="AP266">
        <v>428.06081000203397</v>
      </c>
      <c r="AQ266">
        <v>384.499846864277</v>
      </c>
      <c r="AR266">
        <v>451.57113876550699</v>
      </c>
      <c r="AS266">
        <v>554.44863342779297</v>
      </c>
      <c r="AT266">
        <v>550.36024167708104</v>
      </c>
      <c r="AU266">
        <v>579.85292052835803</v>
      </c>
      <c r="AV266">
        <v>620.38275867209597</v>
      </c>
      <c r="AW266">
        <v>709.96530613862501</v>
      </c>
      <c r="AX266">
        <v>832.84448862627903</v>
      </c>
      <c r="AY266">
        <v>921.41844394126599</v>
      </c>
      <c r="AZ266">
        <v>1017.29200069786</v>
      </c>
      <c r="BA266">
        <v>1229.2468432174501</v>
      </c>
      <c r="BB266">
        <v>1116.0845943035699</v>
      </c>
      <c r="BC266">
        <v>1334.7848446134101</v>
      </c>
      <c r="BD266">
        <v>1374.62128512758</v>
      </c>
      <c r="BE266">
        <v>1446.53635351496</v>
      </c>
      <c r="BF266">
        <v>1607.1523649890401</v>
      </c>
      <c r="BG266">
        <v>1673.1463536947799</v>
      </c>
      <c r="BH266">
        <v>1602.03784066157</v>
      </c>
      <c r="BI266">
        <v>1138.6829947107301</v>
      </c>
      <c r="BJ266">
        <v>960.52853373851406</v>
      </c>
      <c r="BK266">
        <v>824.11762872909401</v>
      </c>
      <c r="BL266">
        <v>774.33448981672097</v>
      </c>
    </row>
    <row r="267" spans="1:64" x14ac:dyDescent="0.35">
      <c r="A267" t="s">
        <v>531</v>
      </c>
      <c r="B267" t="s">
        <v>532</v>
      </c>
      <c r="C267" t="s">
        <v>9</v>
      </c>
      <c r="D267" t="s">
        <v>10</v>
      </c>
      <c r="E267">
        <v>443.00981604923601</v>
      </c>
      <c r="F267">
        <v>454.962013195471</v>
      </c>
      <c r="G267">
        <v>473.01161540659001</v>
      </c>
      <c r="H267">
        <v>511.49725252962099</v>
      </c>
      <c r="I267">
        <v>548.995941617124</v>
      </c>
      <c r="J267">
        <v>584.70407215491605</v>
      </c>
      <c r="K267">
        <v>621.22082450411494</v>
      </c>
      <c r="L267">
        <v>675.13531204761102</v>
      </c>
      <c r="M267">
        <v>711.22581035133805</v>
      </c>
      <c r="N267">
        <v>780.62591866444598</v>
      </c>
      <c r="O267">
        <v>834.55276755007799</v>
      </c>
      <c r="P267">
        <v>897.12985630548906</v>
      </c>
      <c r="Q267">
        <v>917.35620941969603</v>
      </c>
      <c r="R267">
        <v>1225.08900721551</v>
      </c>
      <c r="S267">
        <v>1499.14106806266</v>
      </c>
      <c r="T267">
        <v>1512.77078488392</v>
      </c>
      <c r="U267">
        <v>1416.7089305868001</v>
      </c>
      <c r="V267">
        <v>1535.11889732242</v>
      </c>
      <c r="W267">
        <v>1722.2266935882401</v>
      </c>
      <c r="X267">
        <v>2071.5513033822199</v>
      </c>
      <c r="Y267">
        <v>2905.8078450859002</v>
      </c>
      <c r="Z267">
        <v>2913.2417563904301</v>
      </c>
      <c r="AA267">
        <v>2601.05786126575</v>
      </c>
      <c r="AB267">
        <v>2820.4340815804899</v>
      </c>
      <c r="AC267">
        <v>2429.0271188412298</v>
      </c>
      <c r="AD267">
        <v>1807.97657847956</v>
      </c>
      <c r="AE267">
        <v>2015.8137477876001</v>
      </c>
      <c r="AF267">
        <v>2582.4946714900998</v>
      </c>
      <c r="AG267">
        <v>2711.5149914788999</v>
      </c>
      <c r="AH267">
        <v>2756.2126082416398</v>
      </c>
      <c r="AI267">
        <v>3139.9660541499702</v>
      </c>
      <c r="AJ267">
        <v>3285.9546502863</v>
      </c>
      <c r="AK267">
        <v>3479.0662831906302</v>
      </c>
      <c r="AL267">
        <v>3388.7293029755901</v>
      </c>
      <c r="AM267">
        <v>3445.23006804634</v>
      </c>
      <c r="AN267">
        <v>3751.8543280995</v>
      </c>
      <c r="AO267">
        <v>3494.38356656924</v>
      </c>
      <c r="AP267">
        <v>3549.57981510426</v>
      </c>
      <c r="AQ267">
        <v>3154.0207766052299</v>
      </c>
      <c r="AR267">
        <v>3081.5699267486798</v>
      </c>
      <c r="AS267">
        <v>3032.42713820462</v>
      </c>
      <c r="AT267">
        <v>2666.4749099874798</v>
      </c>
      <c r="AU267">
        <v>2502.2770046533701</v>
      </c>
      <c r="AV267">
        <v>3751.2828130870998</v>
      </c>
      <c r="AW267">
        <v>4833.62751660714</v>
      </c>
      <c r="AX267">
        <v>5383.6565425098397</v>
      </c>
      <c r="AY267">
        <v>5602.0110438045804</v>
      </c>
      <c r="AZ267">
        <v>6095.6224388702303</v>
      </c>
      <c r="BA267">
        <v>5760.8052872383196</v>
      </c>
      <c r="BB267">
        <v>5862.7973402116704</v>
      </c>
      <c r="BC267">
        <v>7328.6156289396604</v>
      </c>
      <c r="BD267">
        <v>8007.4128463444104</v>
      </c>
      <c r="BE267">
        <v>7501.4699839525001</v>
      </c>
      <c r="BF267">
        <v>6832.4568909670097</v>
      </c>
      <c r="BG267">
        <v>6433.1872766289398</v>
      </c>
      <c r="BH267">
        <v>5734.6336291533098</v>
      </c>
      <c r="BI267">
        <v>5272.9184247541898</v>
      </c>
      <c r="BJ267">
        <v>6132.4798409720997</v>
      </c>
      <c r="BK267">
        <v>6374.0281957594398</v>
      </c>
      <c r="BL267">
        <v>6001.4008139488797</v>
      </c>
    </row>
    <row r="268" spans="1:64" x14ac:dyDescent="0.35">
      <c r="A268" t="s">
        <v>533</v>
      </c>
      <c r="B268" t="s">
        <v>534</v>
      </c>
      <c r="C268" t="s">
        <v>9</v>
      </c>
      <c r="D268" t="s">
        <v>10</v>
      </c>
      <c r="E268">
        <v>232.18886691832901</v>
      </c>
      <c r="F268">
        <v>220.04213666964301</v>
      </c>
      <c r="G268">
        <v>212.57812311743299</v>
      </c>
      <c r="H268">
        <v>213.89644062037499</v>
      </c>
      <c r="I268">
        <v>242.38433253414399</v>
      </c>
      <c r="J268">
        <v>303.28191037835501</v>
      </c>
      <c r="K268">
        <v>343.37348345803099</v>
      </c>
      <c r="L268">
        <v>360.20161811624598</v>
      </c>
      <c r="M268">
        <v>409.77534934979798</v>
      </c>
      <c r="N268">
        <v>485.87261804127002</v>
      </c>
      <c r="O268">
        <v>436.768712797788</v>
      </c>
      <c r="P268">
        <v>390.57941889561602</v>
      </c>
      <c r="Q268">
        <v>427.81904281254702</v>
      </c>
      <c r="R268">
        <v>491.11195899213601</v>
      </c>
      <c r="S268">
        <v>653.27759739489704</v>
      </c>
      <c r="T268">
        <v>529.74241342578796</v>
      </c>
      <c r="U268">
        <v>537.22068722392396</v>
      </c>
      <c r="V268">
        <v>469.59384576745202</v>
      </c>
      <c r="W268">
        <v>514.49162457833904</v>
      </c>
      <c r="X268">
        <v>587.94523967674797</v>
      </c>
      <c r="Y268">
        <v>654.41123068444494</v>
      </c>
      <c r="Z268">
        <v>639.54295523452504</v>
      </c>
      <c r="AA268">
        <v>637.54619917983803</v>
      </c>
      <c r="AB268">
        <v>496.19706461911801</v>
      </c>
      <c r="AC268">
        <v>408.77834713281499</v>
      </c>
      <c r="AD268">
        <v>329.51162318131998</v>
      </c>
      <c r="AE268">
        <v>232.53895713675499</v>
      </c>
      <c r="AF268">
        <v>307.872632589342</v>
      </c>
      <c r="AG268">
        <v>488.74441341374501</v>
      </c>
      <c r="AH268">
        <v>511.32133763237903</v>
      </c>
      <c r="AI268">
        <v>408.76953472467699</v>
      </c>
      <c r="AJ268">
        <v>409.72757356935699</v>
      </c>
      <c r="AK268">
        <v>376.498774421343</v>
      </c>
      <c r="AL268">
        <v>378.12547185507998</v>
      </c>
      <c r="AM268">
        <v>412.26098445372497</v>
      </c>
      <c r="AN268">
        <v>418.51507071382701</v>
      </c>
      <c r="AO268">
        <v>385.152440867439</v>
      </c>
      <c r="AP268">
        <v>448.37020681855699</v>
      </c>
      <c r="AQ268">
        <v>358.55588621746102</v>
      </c>
      <c r="AR268">
        <v>335.712390719746</v>
      </c>
      <c r="AS268">
        <v>345.68955437284802</v>
      </c>
      <c r="AT268">
        <v>382.94117849531</v>
      </c>
      <c r="AU268">
        <v>382.24217237571901</v>
      </c>
      <c r="AV268">
        <v>435.45808332531999</v>
      </c>
      <c r="AW268">
        <v>538.59150640966197</v>
      </c>
      <c r="AX268">
        <v>702.74094063237499</v>
      </c>
      <c r="AY268">
        <v>1047.9191874491801</v>
      </c>
      <c r="AZ268">
        <v>1124.2905859769201</v>
      </c>
      <c r="BA268">
        <v>1394.0006084668701</v>
      </c>
      <c r="BB268">
        <v>1159.9077621474501</v>
      </c>
      <c r="BC268">
        <v>1489.4593058359301</v>
      </c>
      <c r="BD268">
        <v>1672.9082510365199</v>
      </c>
      <c r="BE268">
        <v>1763.0727333719501</v>
      </c>
      <c r="BF268">
        <v>1878.90969681416</v>
      </c>
      <c r="BG268">
        <v>1763.06257144391</v>
      </c>
      <c r="BH268">
        <v>1337.79558561814</v>
      </c>
      <c r="BI268">
        <v>1280.57844679257</v>
      </c>
      <c r="BJ268">
        <v>1534.8667511121901</v>
      </c>
      <c r="BK268">
        <v>1516.39066079862</v>
      </c>
      <c r="BL268">
        <v>1305.0632535054399</v>
      </c>
    </row>
    <row r="269" spans="1:64" x14ac:dyDescent="0.35">
      <c r="A269" t="s">
        <v>535</v>
      </c>
      <c r="B269" t="s">
        <v>536</v>
      </c>
      <c r="C269" t="s">
        <v>9</v>
      </c>
      <c r="D269" t="s">
        <v>10</v>
      </c>
      <c r="E269">
        <v>278.81369911835299</v>
      </c>
      <c r="F269">
        <v>280.82895052898402</v>
      </c>
      <c r="G269">
        <v>276.68878077619797</v>
      </c>
      <c r="H269">
        <v>277.47971510934201</v>
      </c>
      <c r="I269">
        <v>281.55844011639499</v>
      </c>
      <c r="J269">
        <v>293.30885357479701</v>
      </c>
      <c r="K269">
        <v>277.233872141657</v>
      </c>
      <c r="L269">
        <v>292.27041062364799</v>
      </c>
      <c r="M269">
        <v>299.39863283518503</v>
      </c>
      <c r="N269">
        <v>341.98465098270799</v>
      </c>
      <c r="O269">
        <v>356.22960151838498</v>
      </c>
      <c r="P269">
        <v>397.79504478926498</v>
      </c>
      <c r="Q269">
        <v>471.937152345181</v>
      </c>
      <c r="R269">
        <v>563.03298248336205</v>
      </c>
      <c r="S269">
        <v>654.41462174494495</v>
      </c>
      <c r="T269">
        <v>694.53249389287203</v>
      </c>
      <c r="U269">
        <v>664.10244935501601</v>
      </c>
      <c r="V269">
        <v>650.15560508262797</v>
      </c>
      <c r="W269">
        <v>627.96702697273599</v>
      </c>
      <c r="X269">
        <v>723.10653192035795</v>
      </c>
      <c r="Y269">
        <v>901.49914478046105</v>
      </c>
      <c r="Z269">
        <v>1043.74683330573</v>
      </c>
      <c r="AA269">
        <v>1073.06384664651</v>
      </c>
      <c r="AB269">
        <v>940.557839022807</v>
      </c>
      <c r="AC269">
        <v>741.87586695972004</v>
      </c>
      <c r="AD269">
        <v>635.00605858255597</v>
      </c>
      <c r="AE269">
        <v>675.80684834560805</v>
      </c>
      <c r="AF269">
        <v>707.57546574792195</v>
      </c>
      <c r="AG269">
        <v>793.44958054649499</v>
      </c>
      <c r="AH269">
        <v>816.07676574367997</v>
      </c>
      <c r="AI269">
        <v>841.97298977869104</v>
      </c>
      <c r="AJ269">
        <v>809.05212482544903</v>
      </c>
      <c r="AK269">
        <v>619.37259403282496</v>
      </c>
      <c r="AL269">
        <v>591.72016249148305</v>
      </c>
      <c r="AM269">
        <v>611.86571103019196</v>
      </c>
      <c r="AN269">
        <v>623.20996740431804</v>
      </c>
      <c r="AO269">
        <v>741.09572673315097</v>
      </c>
      <c r="AP269">
        <v>731.94837968695697</v>
      </c>
      <c r="AQ269">
        <v>544.98416286203098</v>
      </c>
      <c r="AR269">
        <v>580.07071808101</v>
      </c>
      <c r="AS269">
        <v>563.05774105357398</v>
      </c>
      <c r="AT269">
        <v>568.38590919055605</v>
      </c>
      <c r="AU269">
        <v>530.53057939869302</v>
      </c>
      <c r="AV269">
        <v>478.00740496922799</v>
      </c>
      <c r="AW269">
        <v>482.998411302845</v>
      </c>
      <c r="AX269">
        <v>476.555323602915</v>
      </c>
      <c r="AY269">
        <v>447.85492416554803</v>
      </c>
      <c r="AZ269">
        <v>431.78718826702698</v>
      </c>
      <c r="BA269">
        <v>356.69334965272202</v>
      </c>
      <c r="BB269">
        <v>771.59878591531503</v>
      </c>
      <c r="BC269">
        <v>948.33185445925994</v>
      </c>
      <c r="BD269">
        <v>1093.6540022751101</v>
      </c>
      <c r="BE269">
        <v>1304.9698016741099</v>
      </c>
      <c r="BF269">
        <v>1430.0008179557201</v>
      </c>
      <c r="BG269">
        <v>1434.8993400227801</v>
      </c>
      <c r="BH269">
        <v>1445.0710619879801</v>
      </c>
      <c r="BI269">
        <v>1464.58352903946</v>
      </c>
      <c r="BJ269">
        <v>1548.1700557255199</v>
      </c>
      <c r="BK269">
        <v>1683.74057709465</v>
      </c>
      <c r="BL269">
        <v>1463.98591018054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65"/>
  <sheetViews>
    <sheetView topLeftCell="A182" zoomScaleNormal="100" workbookViewId="0">
      <selection activeCell="A213" sqref="A213"/>
    </sheetView>
  </sheetViews>
  <sheetFormatPr defaultRowHeight="14.5" x14ac:dyDescent="0.35"/>
  <cols>
    <col min="1" max="1" width="24.54296875" customWidth="1"/>
  </cols>
  <sheetData>
    <row r="1" spans="1:23" x14ac:dyDescent="0.35">
      <c r="A1" t="s">
        <v>3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3" x14ac:dyDescent="0.35">
      <c r="A2" t="s">
        <v>7</v>
      </c>
      <c r="B2">
        <v>20620.7006259175</v>
      </c>
      <c r="C2">
        <v>20669.0319688645</v>
      </c>
      <c r="D2">
        <v>20436.8871286309</v>
      </c>
      <c r="E2">
        <v>20833.761611669401</v>
      </c>
      <c r="F2">
        <v>22569.974985180099</v>
      </c>
      <c r="G2">
        <v>23300.039557569598</v>
      </c>
      <c r="H2">
        <v>24045.2724833547</v>
      </c>
      <c r="I2">
        <v>25835.132667628401</v>
      </c>
      <c r="J2">
        <v>27084.703690365299</v>
      </c>
      <c r="K2">
        <v>24630.453714102299</v>
      </c>
      <c r="L2">
        <v>23512.602595639699</v>
      </c>
      <c r="M2">
        <v>24985.9932813737</v>
      </c>
      <c r="N2">
        <v>24713.698045128502</v>
      </c>
      <c r="O2">
        <v>26189.435508812901</v>
      </c>
      <c r="P2">
        <v>26647.938100985</v>
      </c>
      <c r="Q2">
        <v>27980.8806952751</v>
      </c>
      <c r="R2">
        <v>28281.350481630001</v>
      </c>
      <c r="S2">
        <v>29007.693003488701</v>
      </c>
      <c r="W2">
        <f>COUNTIF(B2:U2,"")</f>
        <v>2</v>
      </c>
    </row>
    <row r="3" spans="1:23" x14ac:dyDescent="0.35">
      <c r="A3" t="s">
        <v>11</v>
      </c>
      <c r="D3">
        <v>179.42661096722901</v>
      </c>
      <c r="E3">
        <v>190.68381429508801</v>
      </c>
      <c r="F3">
        <v>211.38211694265499</v>
      </c>
      <c r="G3">
        <v>242.03128487198501</v>
      </c>
      <c r="H3">
        <v>263.733691663044</v>
      </c>
      <c r="I3">
        <v>359.693237501395</v>
      </c>
      <c r="J3">
        <v>364.66074479849999</v>
      </c>
      <c r="K3">
        <v>438.07603440694101</v>
      </c>
      <c r="L3">
        <v>543.30304186393096</v>
      </c>
      <c r="M3">
        <v>591.162759035926</v>
      </c>
      <c r="N3">
        <v>641.87147915753803</v>
      </c>
      <c r="O3">
        <v>637.16552318702395</v>
      </c>
      <c r="P3">
        <v>613.85668916762302</v>
      </c>
      <c r="Q3">
        <v>578.46635294170801</v>
      </c>
      <c r="R3">
        <v>509.21866133212598</v>
      </c>
      <c r="S3">
        <v>519.88477308933898</v>
      </c>
      <c r="T3">
        <v>493.75041811631201</v>
      </c>
      <c r="U3">
        <v>507.10343187198703</v>
      </c>
      <c r="W3">
        <f t="shared" ref="W3:W66" si="0">COUNTIF(B3:U3,"")</f>
        <v>2</v>
      </c>
    </row>
    <row r="4" spans="1:23" x14ac:dyDescent="0.35">
      <c r="A4" t="s">
        <v>13</v>
      </c>
      <c r="B4">
        <v>556.83631808655298</v>
      </c>
      <c r="C4">
        <v>527.33352853669101</v>
      </c>
      <c r="D4">
        <v>872.49449159284097</v>
      </c>
      <c r="E4">
        <v>982.96089929111201</v>
      </c>
      <c r="F4">
        <v>1255.5640447149101</v>
      </c>
      <c r="G4">
        <v>1902.42234554625</v>
      </c>
      <c r="H4">
        <v>2599.5664639760798</v>
      </c>
      <c r="I4">
        <v>3121.9956372623601</v>
      </c>
      <c r="J4">
        <v>4080.94140992346</v>
      </c>
      <c r="K4">
        <v>3122.78076649385</v>
      </c>
      <c r="L4">
        <v>3587.88379824396</v>
      </c>
      <c r="M4">
        <v>4615.4680280790599</v>
      </c>
      <c r="N4">
        <v>5100.0958080976698</v>
      </c>
      <c r="O4">
        <v>5254.8823379961595</v>
      </c>
      <c r="P4">
        <v>5408.4104955543198</v>
      </c>
      <c r="Q4">
        <v>4166.97968386501</v>
      </c>
      <c r="R4">
        <v>3506.0728850696601</v>
      </c>
      <c r="S4">
        <v>4095.8129415585699</v>
      </c>
      <c r="T4">
        <v>3289.64666408633</v>
      </c>
      <c r="U4">
        <v>2790.72661520665</v>
      </c>
      <c r="W4">
        <f t="shared" si="0"/>
        <v>0</v>
      </c>
    </row>
    <row r="5" spans="1:23" x14ac:dyDescent="0.35">
      <c r="A5" t="s">
        <v>15</v>
      </c>
      <c r="B5">
        <v>1126.6833176274099</v>
      </c>
      <c r="C5">
        <v>1281.65939343074</v>
      </c>
      <c r="D5">
        <v>1425.12484888368</v>
      </c>
      <c r="E5">
        <v>1846.1188133191199</v>
      </c>
      <c r="F5">
        <v>2373.5798437199401</v>
      </c>
      <c r="G5">
        <v>2673.7872825311301</v>
      </c>
      <c r="H5">
        <v>2972.7432646217599</v>
      </c>
      <c r="I5">
        <v>3595.03716321514</v>
      </c>
      <c r="J5">
        <v>4370.5401269901404</v>
      </c>
      <c r="K5">
        <v>4114.1401140492198</v>
      </c>
      <c r="L5">
        <v>4094.3503344201999</v>
      </c>
      <c r="M5">
        <v>4437.1428851507699</v>
      </c>
      <c r="N5">
        <v>4247.6299837425204</v>
      </c>
      <c r="O5">
        <v>4413.0608612067599</v>
      </c>
      <c r="P5">
        <v>4578.6319939824998</v>
      </c>
      <c r="Q5">
        <v>3952.8012152446499</v>
      </c>
      <c r="R5">
        <v>4124.0557259535199</v>
      </c>
      <c r="S5">
        <v>4531.0208055598596</v>
      </c>
      <c r="T5">
        <v>5284.38018438156</v>
      </c>
      <c r="U5">
        <v>5353.2448564014003</v>
      </c>
      <c r="W5">
        <f t="shared" si="0"/>
        <v>0</v>
      </c>
    </row>
    <row r="6" spans="1:23" x14ac:dyDescent="0.35">
      <c r="A6" t="s">
        <v>17</v>
      </c>
      <c r="B6">
        <v>21854.2468030614</v>
      </c>
      <c r="C6">
        <v>22971.535535507999</v>
      </c>
      <c r="D6">
        <v>25066.882210980701</v>
      </c>
      <c r="E6">
        <v>32271.963902359599</v>
      </c>
      <c r="F6">
        <v>37969.174990799402</v>
      </c>
      <c r="G6">
        <v>40066.256918514599</v>
      </c>
      <c r="H6">
        <v>42675.812756929699</v>
      </c>
      <c r="I6">
        <v>47803.693607526598</v>
      </c>
      <c r="J6">
        <v>48718.496869191302</v>
      </c>
      <c r="K6">
        <v>43503.185515676902</v>
      </c>
      <c r="L6">
        <v>40852.666777443403</v>
      </c>
      <c r="M6">
        <v>43335.328861828297</v>
      </c>
      <c r="N6">
        <v>38686.461263507503</v>
      </c>
      <c r="O6">
        <v>39538.766722042601</v>
      </c>
      <c r="P6">
        <v>41303.9293714464</v>
      </c>
      <c r="Q6">
        <v>35762.523073757999</v>
      </c>
      <c r="R6">
        <v>37474.665405724503</v>
      </c>
      <c r="S6">
        <v>38962.880353670298</v>
      </c>
      <c r="T6">
        <v>41793.0552583729</v>
      </c>
      <c r="U6">
        <v>40886.391164843102</v>
      </c>
      <c r="W6">
        <f t="shared" si="0"/>
        <v>0</v>
      </c>
    </row>
    <row r="7" spans="1:23" x14ac:dyDescent="0.35">
      <c r="A7" t="s">
        <v>19</v>
      </c>
      <c r="B7">
        <v>2605.6332629745302</v>
      </c>
      <c r="C7">
        <v>2506.3675383197401</v>
      </c>
      <c r="D7">
        <v>2466.6393488818499</v>
      </c>
      <c r="E7">
        <v>2726.8421381134099</v>
      </c>
      <c r="F7">
        <v>3134.8406322545802</v>
      </c>
      <c r="G7">
        <v>3765.9181608287499</v>
      </c>
      <c r="H7">
        <v>4360.33505210762</v>
      </c>
      <c r="I7">
        <v>4963.2247097275003</v>
      </c>
      <c r="J7">
        <v>6149.5114893980299</v>
      </c>
      <c r="K7">
        <v>5180.5814910629397</v>
      </c>
      <c r="L7">
        <v>5926.7129626811602</v>
      </c>
      <c r="M7">
        <v>6867.60019200019</v>
      </c>
      <c r="N7">
        <v>7466.81181141866</v>
      </c>
      <c r="O7">
        <v>7522.5953441492202</v>
      </c>
      <c r="P7">
        <v>7461.5451503461099</v>
      </c>
      <c r="Q7">
        <v>6400.3603503844597</v>
      </c>
      <c r="R7">
        <v>6112.1059534045999</v>
      </c>
      <c r="S7">
        <v>6108.5882202827097</v>
      </c>
      <c r="T7">
        <v>6601.8251893228698</v>
      </c>
      <c r="U7">
        <v>6584.7402406928504</v>
      </c>
      <c r="W7">
        <f t="shared" si="0"/>
        <v>0</v>
      </c>
    </row>
    <row r="8" spans="1:23" x14ac:dyDescent="0.35">
      <c r="A8" t="s">
        <v>21</v>
      </c>
      <c r="B8">
        <v>33291.419366353002</v>
      </c>
      <c r="C8">
        <v>31280.784278595202</v>
      </c>
      <c r="D8">
        <v>31567.4737120596</v>
      </c>
      <c r="E8">
        <v>33499.093751370499</v>
      </c>
      <c r="F8">
        <v>36333.249844526603</v>
      </c>
      <c r="G8">
        <v>39365.4339019123</v>
      </c>
      <c r="H8">
        <v>41907.405655968003</v>
      </c>
      <c r="I8">
        <v>41809.516382841997</v>
      </c>
      <c r="J8">
        <v>44498.934230163301</v>
      </c>
      <c r="K8">
        <v>32024.181603118701</v>
      </c>
      <c r="L8">
        <v>33893.303514038998</v>
      </c>
      <c r="M8">
        <v>39194.676620845603</v>
      </c>
      <c r="N8">
        <v>40976.499711245502</v>
      </c>
      <c r="O8">
        <v>42412.630278036399</v>
      </c>
      <c r="P8">
        <v>43751.838886072102</v>
      </c>
      <c r="Q8">
        <v>38663.383806636302</v>
      </c>
      <c r="R8">
        <v>38141.846758549204</v>
      </c>
      <c r="S8">
        <v>40644.804043392003</v>
      </c>
      <c r="T8">
        <v>43839.356349141301</v>
      </c>
      <c r="U8">
        <v>43103.323058316499</v>
      </c>
      <c r="W8">
        <f t="shared" si="0"/>
        <v>0</v>
      </c>
    </row>
    <row r="9" spans="1:23" x14ac:dyDescent="0.35">
      <c r="A9" t="s">
        <v>23</v>
      </c>
      <c r="B9">
        <v>7708.1009960541396</v>
      </c>
      <c r="C9">
        <v>7208.3715665120999</v>
      </c>
      <c r="D9">
        <v>2593.4041504246602</v>
      </c>
      <c r="E9">
        <v>3349.8061244115002</v>
      </c>
      <c r="F9">
        <v>4277.7213506438902</v>
      </c>
      <c r="G9">
        <v>5109.8513252262101</v>
      </c>
      <c r="H9">
        <v>5919.0120370775303</v>
      </c>
      <c r="I9">
        <v>7245.4483172894497</v>
      </c>
      <c r="J9">
        <v>9020.8730980719392</v>
      </c>
      <c r="K9">
        <v>8225.1371762641193</v>
      </c>
      <c r="L9">
        <v>10385.964431955499</v>
      </c>
      <c r="M9">
        <v>12848.8641969705</v>
      </c>
      <c r="N9">
        <v>13082.664325571999</v>
      </c>
      <c r="O9">
        <v>13080.2547323367</v>
      </c>
      <c r="P9">
        <v>12334.7982453893</v>
      </c>
      <c r="Q9">
        <v>13789.060424772</v>
      </c>
      <c r="R9">
        <v>12790.2424732447</v>
      </c>
      <c r="S9">
        <v>14613.041824669601</v>
      </c>
      <c r="T9">
        <v>11633.4980086465</v>
      </c>
      <c r="U9">
        <v>9912.2818085980307</v>
      </c>
      <c r="W9">
        <f t="shared" si="0"/>
        <v>0</v>
      </c>
    </row>
    <row r="10" spans="1:23" x14ac:dyDescent="0.35">
      <c r="A10" t="s">
        <v>25</v>
      </c>
      <c r="B10">
        <v>622.74213906349803</v>
      </c>
      <c r="C10">
        <v>694.42322774468005</v>
      </c>
      <c r="D10">
        <v>783.240698647042</v>
      </c>
      <c r="E10">
        <v>930.12732185179902</v>
      </c>
      <c r="F10">
        <v>1191.91901957402</v>
      </c>
      <c r="G10">
        <v>1643.7530293611001</v>
      </c>
      <c r="H10">
        <v>2158.1436971017902</v>
      </c>
      <c r="I10">
        <v>3139.2774989433301</v>
      </c>
      <c r="J10">
        <v>4010.8572425522598</v>
      </c>
      <c r="K10">
        <v>2994.34254448509</v>
      </c>
      <c r="L10">
        <v>3218.3727066056299</v>
      </c>
      <c r="M10">
        <v>3525.8047467115298</v>
      </c>
      <c r="N10">
        <v>3681.8574560430998</v>
      </c>
      <c r="O10">
        <v>3838.1858014838199</v>
      </c>
      <c r="P10">
        <v>3986.2316237671298</v>
      </c>
      <c r="Q10">
        <v>3607.2966967227098</v>
      </c>
      <c r="R10">
        <v>3591.82927553023</v>
      </c>
      <c r="S10">
        <v>3914.5012684128001</v>
      </c>
      <c r="T10">
        <v>4220.4902767124904</v>
      </c>
      <c r="U10">
        <v>4622.7334932867097</v>
      </c>
      <c r="W10">
        <f t="shared" si="0"/>
        <v>0</v>
      </c>
    </row>
    <row r="11" spans="1:23" x14ac:dyDescent="0.35">
      <c r="A11" t="s">
        <v>27</v>
      </c>
      <c r="D11">
        <v>8700.0677048070393</v>
      </c>
      <c r="E11">
        <v>8856.5474589943497</v>
      </c>
      <c r="F11">
        <v>8578.9447227760902</v>
      </c>
      <c r="G11">
        <v>8444.9816997414491</v>
      </c>
      <c r="H11">
        <v>8391.5610672170806</v>
      </c>
      <c r="I11">
        <v>8909.4491561723607</v>
      </c>
      <c r="J11">
        <v>9792.6668058164596</v>
      </c>
      <c r="K11">
        <v>11961.2582255703</v>
      </c>
      <c r="L11">
        <v>10271.2245225485</v>
      </c>
      <c r="M11">
        <v>10294.3022651052</v>
      </c>
      <c r="N11">
        <v>11568.793001239501</v>
      </c>
      <c r="O11">
        <v>11505.3937142139</v>
      </c>
      <c r="P11">
        <v>11507.2323493037</v>
      </c>
      <c r="Q11">
        <v>11843.3311832581</v>
      </c>
      <c r="R11">
        <v>11696.9555623329</v>
      </c>
      <c r="S11">
        <v>10823.4448040273</v>
      </c>
      <c r="T11">
        <v>11466.6907058505</v>
      </c>
      <c r="W11">
        <f t="shared" si="0"/>
        <v>3</v>
      </c>
    </row>
    <row r="12" spans="1:23" x14ac:dyDescent="0.35">
      <c r="A12" t="s">
        <v>29</v>
      </c>
      <c r="B12">
        <v>10871.005714196601</v>
      </c>
      <c r="C12">
        <v>10367.3196068161</v>
      </c>
      <c r="D12">
        <v>10401.449409048901</v>
      </c>
      <c r="E12">
        <v>10799.4488814161</v>
      </c>
      <c r="F12">
        <v>11448.536516999</v>
      </c>
      <c r="G12">
        <v>12557.085410457999</v>
      </c>
      <c r="H12">
        <v>13997.665928648699</v>
      </c>
      <c r="I12">
        <v>15623.250651694199</v>
      </c>
      <c r="J12">
        <v>16043.5421662397</v>
      </c>
      <c r="K12">
        <v>14160.0722757203</v>
      </c>
      <c r="L12">
        <v>13049.2570545735</v>
      </c>
      <c r="M12">
        <v>12746.205024335701</v>
      </c>
      <c r="N12">
        <v>13272.4413293826</v>
      </c>
      <c r="O12">
        <v>12909.744177500599</v>
      </c>
      <c r="P12">
        <v>13501.5809223367</v>
      </c>
      <c r="Q12">
        <v>14286.093159829299</v>
      </c>
      <c r="R12">
        <v>15197.6174551735</v>
      </c>
      <c r="S12">
        <v>15383.415188499799</v>
      </c>
      <c r="T12">
        <v>16672.744239576401</v>
      </c>
      <c r="U12">
        <v>17112.8211347326</v>
      </c>
      <c r="W12">
        <f t="shared" si="0"/>
        <v>0</v>
      </c>
    </row>
    <row r="13" spans="1:23" x14ac:dyDescent="0.35">
      <c r="A13" t="s">
        <v>31</v>
      </c>
      <c r="B13">
        <v>21679.247842414701</v>
      </c>
      <c r="C13">
        <v>19490.8611097303</v>
      </c>
      <c r="D13">
        <v>20082.4832672749</v>
      </c>
      <c r="E13">
        <v>23447.031000671701</v>
      </c>
      <c r="F13">
        <v>30430.676437444301</v>
      </c>
      <c r="G13">
        <v>33999.2428575835</v>
      </c>
      <c r="H13">
        <v>36044.922810848497</v>
      </c>
      <c r="I13">
        <v>40960.054494819902</v>
      </c>
      <c r="J13">
        <v>49601.656708217801</v>
      </c>
      <c r="K13">
        <v>42772.359166449802</v>
      </c>
      <c r="L13">
        <v>52022.125596187601</v>
      </c>
      <c r="M13">
        <v>62517.833747150296</v>
      </c>
      <c r="N13">
        <v>68012.147900593394</v>
      </c>
      <c r="O13">
        <v>68150.107041321506</v>
      </c>
      <c r="P13">
        <v>62510.791170564102</v>
      </c>
      <c r="Q13">
        <v>56755.7217124249</v>
      </c>
      <c r="R13">
        <v>49971.131456128998</v>
      </c>
      <c r="S13">
        <v>54027.9668184568</v>
      </c>
      <c r="T13">
        <v>57354.964045589099</v>
      </c>
      <c r="U13">
        <v>55060.326100501297</v>
      </c>
      <c r="W13">
        <f t="shared" si="0"/>
        <v>0</v>
      </c>
    </row>
    <row r="14" spans="1:23" x14ac:dyDescent="0.35">
      <c r="A14" t="s">
        <v>33</v>
      </c>
      <c r="B14">
        <v>24564.458294840399</v>
      </c>
      <c r="C14">
        <v>24537.514262988301</v>
      </c>
      <c r="D14">
        <v>26401.745456435699</v>
      </c>
      <c r="E14">
        <v>32222.897241165501</v>
      </c>
      <c r="F14">
        <v>36821.521468009298</v>
      </c>
      <c r="G14">
        <v>38403.133877071501</v>
      </c>
      <c r="H14">
        <v>40635.281815972397</v>
      </c>
      <c r="I14">
        <v>46855.771745209502</v>
      </c>
      <c r="J14">
        <v>51708.765754175802</v>
      </c>
      <c r="K14">
        <v>47963.179402321701</v>
      </c>
      <c r="L14">
        <v>46858.043273371703</v>
      </c>
      <c r="M14">
        <v>51374.958406693397</v>
      </c>
      <c r="N14">
        <v>48567.695286419999</v>
      </c>
      <c r="O14">
        <v>50716.708706286401</v>
      </c>
      <c r="P14">
        <v>51717.495940551496</v>
      </c>
      <c r="Q14">
        <v>44178.047377743198</v>
      </c>
      <c r="R14">
        <v>45276.831435169297</v>
      </c>
      <c r="S14">
        <v>47426.511959777301</v>
      </c>
      <c r="T14">
        <v>51478.285261927696</v>
      </c>
      <c r="U14">
        <v>50137.662776247598</v>
      </c>
      <c r="W14">
        <f t="shared" si="0"/>
        <v>0</v>
      </c>
    </row>
    <row r="15" spans="1:23" x14ac:dyDescent="0.35">
      <c r="A15" t="s">
        <v>35</v>
      </c>
      <c r="B15">
        <v>655.09743260258597</v>
      </c>
      <c r="C15">
        <v>703.68384343272203</v>
      </c>
      <c r="D15">
        <v>763.08063798535795</v>
      </c>
      <c r="E15">
        <v>883.64399654716999</v>
      </c>
      <c r="F15">
        <v>1045.0093791680499</v>
      </c>
      <c r="G15">
        <v>1578.40239029603</v>
      </c>
      <c r="H15">
        <v>2473.0818186353599</v>
      </c>
      <c r="I15">
        <v>3851.4378687117201</v>
      </c>
      <c r="J15">
        <v>5574.6038021861305</v>
      </c>
      <c r="K15">
        <v>4950.2947914237502</v>
      </c>
      <c r="L15">
        <v>5842.8057835857599</v>
      </c>
      <c r="M15">
        <v>7189.6912292076504</v>
      </c>
      <c r="N15">
        <v>7496.2946476826301</v>
      </c>
      <c r="O15">
        <v>7875.7569525428798</v>
      </c>
      <c r="P15">
        <v>7891.31314749986</v>
      </c>
      <c r="Q15">
        <v>5500.3103824440796</v>
      </c>
      <c r="R15">
        <v>3880.7387308955599</v>
      </c>
      <c r="S15">
        <v>4147.0897156917099</v>
      </c>
      <c r="T15">
        <v>4739.8417102839303</v>
      </c>
      <c r="U15">
        <v>4793.5870196698897</v>
      </c>
      <c r="W15">
        <f t="shared" si="0"/>
        <v>0</v>
      </c>
    </row>
    <row r="16" spans="1:23" x14ac:dyDescent="0.35">
      <c r="A16" t="s">
        <v>37</v>
      </c>
      <c r="B16">
        <v>136.46397080034001</v>
      </c>
      <c r="C16">
        <v>134.36344750799901</v>
      </c>
      <c r="D16">
        <v>123.11762796347701</v>
      </c>
      <c r="E16">
        <v>113.56736636938101</v>
      </c>
      <c r="F16">
        <v>128.33661283458201</v>
      </c>
      <c r="G16">
        <v>151.68146336648499</v>
      </c>
      <c r="H16">
        <v>167.37648450549199</v>
      </c>
      <c r="I16">
        <v>172.495859926837</v>
      </c>
      <c r="J16">
        <v>198.352900555063</v>
      </c>
      <c r="K16">
        <v>212.136880390025</v>
      </c>
      <c r="L16">
        <v>234.23564687499899</v>
      </c>
      <c r="M16">
        <v>249.577979366801</v>
      </c>
      <c r="N16">
        <v>252.35897985834399</v>
      </c>
      <c r="O16">
        <v>256.97600279675402</v>
      </c>
      <c r="P16">
        <v>274.85794791384598</v>
      </c>
      <c r="Q16">
        <v>305.54977279744099</v>
      </c>
      <c r="R16">
        <v>282.19313040481399</v>
      </c>
      <c r="S16">
        <v>292.99763068441501</v>
      </c>
      <c r="T16">
        <v>271.75204437664797</v>
      </c>
      <c r="U16">
        <v>261.247472515742</v>
      </c>
      <c r="W16">
        <f t="shared" si="0"/>
        <v>0</v>
      </c>
    </row>
    <row r="17" spans="1:23" x14ac:dyDescent="0.35">
      <c r="A17" t="s">
        <v>39</v>
      </c>
      <c r="B17">
        <v>23041.5347290428</v>
      </c>
      <c r="C17">
        <v>22995.157524728798</v>
      </c>
      <c r="D17">
        <v>24887.561334183301</v>
      </c>
      <c r="E17">
        <v>30587.668409379599</v>
      </c>
      <c r="F17">
        <v>35364.3753314368</v>
      </c>
      <c r="G17">
        <v>36795.976881963899</v>
      </c>
      <c r="H17">
        <v>38672.705942976703</v>
      </c>
      <c r="I17">
        <v>44262.896000995403</v>
      </c>
      <c r="J17">
        <v>48106.892915787997</v>
      </c>
      <c r="K17">
        <v>44583.544807081402</v>
      </c>
      <c r="L17">
        <v>44141.878141573397</v>
      </c>
      <c r="M17">
        <v>47348.525020201603</v>
      </c>
      <c r="N17">
        <v>44673.115875590098</v>
      </c>
      <c r="O17">
        <v>46744.662544151601</v>
      </c>
      <c r="P17">
        <v>47700.540360117797</v>
      </c>
      <c r="Q17">
        <v>40991.808138143198</v>
      </c>
      <c r="R17">
        <v>41984.103033560903</v>
      </c>
      <c r="S17">
        <v>44192.623027033304</v>
      </c>
      <c r="T17">
        <v>47583.074940506602</v>
      </c>
      <c r="U17">
        <v>46420.663766806101</v>
      </c>
      <c r="W17">
        <f t="shared" si="0"/>
        <v>0</v>
      </c>
    </row>
    <row r="18" spans="1:23" x14ac:dyDescent="0.35">
      <c r="A18" t="s">
        <v>41</v>
      </c>
      <c r="B18">
        <v>511.40022696311001</v>
      </c>
      <c r="C18">
        <v>517.61422956271599</v>
      </c>
      <c r="D18">
        <v>572.22879536798996</v>
      </c>
      <c r="E18">
        <v>709.69053315578606</v>
      </c>
      <c r="F18">
        <v>797.31268001466105</v>
      </c>
      <c r="G18">
        <v>822.45783093062505</v>
      </c>
      <c r="H18">
        <v>855.294039238491</v>
      </c>
      <c r="I18">
        <v>964.92694401556798</v>
      </c>
      <c r="J18">
        <v>1120.88827324575</v>
      </c>
      <c r="K18">
        <v>1084.39390022006</v>
      </c>
      <c r="L18">
        <v>1036.53395164469</v>
      </c>
      <c r="M18">
        <v>1130.2731318114299</v>
      </c>
      <c r="N18">
        <v>1145.14081099947</v>
      </c>
      <c r="O18">
        <v>1251.21051783537</v>
      </c>
      <c r="P18">
        <v>1291.4098081857701</v>
      </c>
      <c r="Q18">
        <v>1076.79771601166</v>
      </c>
      <c r="R18">
        <v>1087.2878315225601</v>
      </c>
      <c r="S18">
        <v>1136.59284704681</v>
      </c>
      <c r="T18">
        <v>1240.82946441954</v>
      </c>
      <c r="U18">
        <v>1219.4326718587499</v>
      </c>
      <c r="W18">
        <f t="shared" si="0"/>
        <v>0</v>
      </c>
    </row>
    <row r="19" spans="1:23" x14ac:dyDescent="0.35">
      <c r="A19" t="s">
        <v>43</v>
      </c>
      <c r="B19">
        <v>254.71752910270999</v>
      </c>
      <c r="C19">
        <v>267.09764435180898</v>
      </c>
      <c r="D19">
        <v>294.66531663664603</v>
      </c>
      <c r="E19">
        <v>374.62744678246298</v>
      </c>
      <c r="F19">
        <v>418.37688503316599</v>
      </c>
      <c r="G19">
        <v>457.933601354882</v>
      </c>
      <c r="H19">
        <v>473.44976545959202</v>
      </c>
      <c r="I19">
        <v>535.06257979478096</v>
      </c>
      <c r="J19">
        <v>643.40458102303603</v>
      </c>
      <c r="K19">
        <v>624.175164544582</v>
      </c>
      <c r="L19">
        <v>647.83584645344899</v>
      </c>
      <c r="M19">
        <v>751.17295724769895</v>
      </c>
      <c r="N19">
        <v>758.00070142385698</v>
      </c>
      <c r="O19">
        <v>787.47017629754998</v>
      </c>
      <c r="P19">
        <v>792.84677843207396</v>
      </c>
      <c r="Q19">
        <v>653.32697954543005</v>
      </c>
      <c r="R19">
        <v>688.24966275884901</v>
      </c>
      <c r="S19">
        <v>734.99442982689504</v>
      </c>
      <c r="T19">
        <v>813.09684896003796</v>
      </c>
      <c r="U19">
        <v>786.89563129016801</v>
      </c>
      <c r="W19">
        <f t="shared" si="0"/>
        <v>0</v>
      </c>
    </row>
    <row r="20" spans="1:23" x14ac:dyDescent="0.35">
      <c r="A20" t="s">
        <v>45</v>
      </c>
      <c r="B20">
        <v>418.068968311378</v>
      </c>
      <c r="C20">
        <v>415.03442662014697</v>
      </c>
      <c r="D20">
        <v>413.08025457516197</v>
      </c>
      <c r="E20">
        <v>446.310659190362</v>
      </c>
      <c r="F20">
        <v>475.29191978693501</v>
      </c>
      <c r="G20">
        <v>499.46194023915598</v>
      </c>
      <c r="H20">
        <v>509.64014287321601</v>
      </c>
      <c r="I20">
        <v>558.05186026670799</v>
      </c>
      <c r="J20">
        <v>634.98705646749397</v>
      </c>
      <c r="K20">
        <v>702.26441001929595</v>
      </c>
      <c r="L20">
        <v>781.15359355704697</v>
      </c>
      <c r="M20">
        <v>861.75844434905105</v>
      </c>
      <c r="N20">
        <v>883.10500054131296</v>
      </c>
      <c r="O20">
        <v>981.83987915039904</v>
      </c>
      <c r="P20">
        <v>1118.8536634927</v>
      </c>
      <c r="Q20">
        <v>1248.45339778371</v>
      </c>
      <c r="R20">
        <v>1401.62062821515</v>
      </c>
      <c r="S20">
        <v>1563.91369862485</v>
      </c>
      <c r="T20">
        <v>1698.3503942812199</v>
      </c>
      <c r="U20">
        <v>1855.73982408046</v>
      </c>
      <c r="W20">
        <f t="shared" si="0"/>
        <v>0</v>
      </c>
    </row>
    <row r="21" spans="1:23" x14ac:dyDescent="0.35">
      <c r="A21" t="s">
        <v>47</v>
      </c>
      <c r="B21">
        <v>1621.24296080247</v>
      </c>
      <c r="C21">
        <v>1770.9135339474601</v>
      </c>
      <c r="D21">
        <v>2092.9576938761102</v>
      </c>
      <c r="E21">
        <v>2719.49765607059</v>
      </c>
      <c r="F21">
        <v>3389.7070488310201</v>
      </c>
      <c r="G21">
        <v>3899.9076377401698</v>
      </c>
      <c r="H21">
        <v>4523.0508329805998</v>
      </c>
      <c r="I21">
        <v>5885.1043478183701</v>
      </c>
      <c r="J21">
        <v>7265.7354968299696</v>
      </c>
      <c r="K21">
        <v>6988.2333246809403</v>
      </c>
      <c r="L21">
        <v>6812.4063384540204</v>
      </c>
      <c r="M21">
        <v>7809.4250624547103</v>
      </c>
      <c r="N21">
        <v>7395.8498034072099</v>
      </c>
      <c r="O21">
        <v>7655.1297075931898</v>
      </c>
      <c r="P21">
        <v>7876.8664653999404</v>
      </c>
      <c r="Q21">
        <v>7055.9356729124502</v>
      </c>
      <c r="R21">
        <v>7548.8550073753404</v>
      </c>
      <c r="S21">
        <v>8334.0817277533206</v>
      </c>
      <c r="T21">
        <v>9427.7304303988094</v>
      </c>
      <c r="U21">
        <v>9828.1485147813892</v>
      </c>
      <c r="W21">
        <f t="shared" si="0"/>
        <v>0</v>
      </c>
    </row>
    <row r="22" spans="1:23" x14ac:dyDescent="0.35">
      <c r="A22" t="s">
        <v>49</v>
      </c>
      <c r="B22">
        <v>13636.396232036799</v>
      </c>
      <c r="C22">
        <v>12868.269156127</v>
      </c>
      <c r="D22">
        <v>13049.8032204458</v>
      </c>
      <c r="E22">
        <v>14222.036796574899</v>
      </c>
      <c r="F22">
        <v>15846.5441389804</v>
      </c>
      <c r="G22">
        <v>17959.255440228499</v>
      </c>
      <c r="H22">
        <v>19307.609663317999</v>
      </c>
      <c r="I22">
        <v>20976.5435328438</v>
      </c>
      <c r="J22">
        <v>23066.5337586893</v>
      </c>
      <c r="K22">
        <v>19355.904672026401</v>
      </c>
      <c r="L22">
        <v>20722.137289134698</v>
      </c>
      <c r="M22">
        <v>22514.237945814599</v>
      </c>
      <c r="N22">
        <v>23654.351391282798</v>
      </c>
      <c r="O22">
        <v>24744.296958551</v>
      </c>
      <c r="P22">
        <v>24989.4001204704</v>
      </c>
      <c r="Q22">
        <v>22634.118645445</v>
      </c>
      <c r="R22">
        <v>22608.484275924999</v>
      </c>
      <c r="S22">
        <v>23742.985016635499</v>
      </c>
      <c r="T22">
        <v>23991.056676939999</v>
      </c>
      <c r="U22">
        <v>23503.977126672999</v>
      </c>
      <c r="W22">
        <f t="shared" si="0"/>
        <v>0</v>
      </c>
    </row>
    <row r="23" spans="1:23" x14ac:dyDescent="0.35">
      <c r="A23" t="s">
        <v>580</v>
      </c>
      <c r="B23">
        <v>27097.6108115725</v>
      </c>
      <c r="C23">
        <v>27486.236773754401</v>
      </c>
      <c r="D23">
        <v>28866.801014106499</v>
      </c>
      <c r="E23">
        <v>28327.270869194501</v>
      </c>
      <c r="F23">
        <v>28395.9246646221</v>
      </c>
      <c r="G23">
        <v>30278.3669222647</v>
      </c>
      <c r="H23">
        <v>30713.705280138201</v>
      </c>
      <c r="I23">
        <v>31472.098971809999</v>
      </c>
      <c r="J23">
        <v>30627.238631172499</v>
      </c>
      <c r="K23">
        <v>28552.190478369801</v>
      </c>
      <c r="L23">
        <v>28443.407655335199</v>
      </c>
      <c r="M23">
        <v>28006.379718391301</v>
      </c>
      <c r="N23">
        <v>29485.620929413799</v>
      </c>
      <c r="O23">
        <v>28783.554122363599</v>
      </c>
      <c r="P23">
        <v>29980.061138646601</v>
      </c>
      <c r="Q23">
        <v>31295.062078106701</v>
      </c>
      <c r="R23">
        <v>31562.6397411168</v>
      </c>
      <c r="S23">
        <v>32718.638100801301</v>
      </c>
      <c r="T23">
        <v>33767.5033710196</v>
      </c>
      <c r="U23">
        <v>34863.742098479503</v>
      </c>
      <c r="W23">
        <f t="shared" si="0"/>
        <v>0</v>
      </c>
    </row>
    <row r="24" spans="1:23" x14ac:dyDescent="0.35">
      <c r="A24" t="s">
        <v>53</v>
      </c>
      <c r="B24">
        <v>1467.77647716048</v>
      </c>
      <c r="C24">
        <v>1530.8148160411199</v>
      </c>
      <c r="D24">
        <v>1769.1998279224099</v>
      </c>
      <c r="E24">
        <v>2224.7458643849</v>
      </c>
      <c r="F24">
        <v>2814.9998948740999</v>
      </c>
      <c r="G24">
        <v>2980.60210893151</v>
      </c>
      <c r="H24">
        <v>3416.51059575811</v>
      </c>
      <c r="I24">
        <v>4193.3736517833004</v>
      </c>
      <c r="J24">
        <v>5090.9323446468698</v>
      </c>
      <c r="K24">
        <v>4714.7024950515997</v>
      </c>
      <c r="L24">
        <v>4635.51777931783</v>
      </c>
      <c r="M24">
        <v>5092.5519432889496</v>
      </c>
      <c r="N24">
        <v>4778.6360884550604</v>
      </c>
      <c r="O24">
        <v>5131.3945064293202</v>
      </c>
      <c r="P24">
        <v>5329.6350448876601</v>
      </c>
      <c r="Q24">
        <v>4727.2777115747904</v>
      </c>
      <c r="R24">
        <v>4994.6831404509103</v>
      </c>
      <c r="S24">
        <v>5394.5912201767696</v>
      </c>
      <c r="T24">
        <v>6072.1846228530403</v>
      </c>
      <c r="U24">
        <v>6108.5106958133802</v>
      </c>
      <c r="W24">
        <f t="shared" si="0"/>
        <v>0</v>
      </c>
    </row>
    <row r="25" spans="1:23" x14ac:dyDescent="0.35">
      <c r="A25" t="s">
        <v>55</v>
      </c>
      <c r="B25">
        <v>1276.2880341</v>
      </c>
      <c r="C25">
        <v>1244.3731852343101</v>
      </c>
      <c r="D25">
        <v>1479.31458271677</v>
      </c>
      <c r="E25">
        <v>1819.7660592617699</v>
      </c>
      <c r="F25">
        <v>2378.6232860074101</v>
      </c>
      <c r="G25">
        <v>3125.81053502853</v>
      </c>
      <c r="H25">
        <v>3847.4341238215302</v>
      </c>
      <c r="I25">
        <v>4735.6576079399902</v>
      </c>
      <c r="J25">
        <v>6377.3697320123201</v>
      </c>
      <c r="K25">
        <v>5351.3553824327801</v>
      </c>
      <c r="L25">
        <v>6029.3967998293001</v>
      </c>
      <c r="M25">
        <v>6519.2301949889197</v>
      </c>
      <c r="N25">
        <v>6940.1592535973496</v>
      </c>
      <c r="O25">
        <v>7978.87261471076</v>
      </c>
      <c r="P25">
        <v>8318.5126899267507</v>
      </c>
      <c r="Q25">
        <v>5949.1063069974798</v>
      </c>
      <c r="R25">
        <v>5022.6266433049104</v>
      </c>
      <c r="S25">
        <v>5761.7471202300703</v>
      </c>
      <c r="T25">
        <v>6330.0752464186999</v>
      </c>
      <c r="U25">
        <v>6663.2952928258201</v>
      </c>
      <c r="W25">
        <f t="shared" si="0"/>
        <v>0</v>
      </c>
    </row>
    <row r="26" spans="1:23" x14ac:dyDescent="0.35">
      <c r="A26" t="s">
        <v>57</v>
      </c>
      <c r="B26">
        <v>3364.3329357297398</v>
      </c>
      <c r="C26">
        <v>3404.4530174898</v>
      </c>
      <c r="D26">
        <v>3525.6385825031098</v>
      </c>
      <c r="E26">
        <v>3650.3665212953501</v>
      </c>
      <c r="F26">
        <v>3802.2958076555901</v>
      </c>
      <c r="G26">
        <v>3883.1923890063399</v>
      </c>
      <c r="H26">
        <v>4153.8947375647504</v>
      </c>
      <c r="I26">
        <v>4252.4872502299104</v>
      </c>
      <c r="J26">
        <v>4404.3308356935404</v>
      </c>
      <c r="K26">
        <v>4186.4899651999804</v>
      </c>
      <c r="L26">
        <v>4270.8643445469897</v>
      </c>
      <c r="M26">
        <v>4423.4897967217503</v>
      </c>
      <c r="N26">
        <v>4505.6213017751497</v>
      </c>
      <c r="O26">
        <v>4568.5029576385195</v>
      </c>
      <c r="P26">
        <v>4705.6026895626601</v>
      </c>
      <c r="Q26">
        <v>4775.95564827821</v>
      </c>
      <c r="R26">
        <v>4818.4039087947904</v>
      </c>
      <c r="S26">
        <v>4887.5772083380998</v>
      </c>
      <c r="T26">
        <v>4884.7341615523001</v>
      </c>
      <c r="U26">
        <v>4815.1637107951001</v>
      </c>
      <c r="W26">
        <f t="shared" si="0"/>
        <v>0</v>
      </c>
    </row>
    <row r="27" spans="1:23" x14ac:dyDescent="0.35">
      <c r="A27" t="s">
        <v>59</v>
      </c>
      <c r="B27">
        <v>56284.168647809398</v>
      </c>
      <c r="C27">
        <v>58883.959426596703</v>
      </c>
      <c r="D27">
        <v>62583.100203458802</v>
      </c>
      <c r="E27">
        <v>66111.725227003495</v>
      </c>
      <c r="F27">
        <v>70359.319108879805</v>
      </c>
      <c r="G27">
        <v>75882.033856033901</v>
      </c>
      <c r="H27">
        <v>95221.858872030105</v>
      </c>
      <c r="I27">
        <v>104287.38749845899</v>
      </c>
      <c r="J27">
        <v>106935.48634197901</v>
      </c>
      <c r="K27">
        <v>101407.764031934</v>
      </c>
      <c r="L27">
        <v>101875.28407346</v>
      </c>
      <c r="M27">
        <v>97774.162071742801</v>
      </c>
      <c r="N27">
        <v>98431.865181024099</v>
      </c>
      <c r="O27">
        <v>99471.6388978631</v>
      </c>
      <c r="P27">
        <v>98467.683993982006</v>
      </c>
      <c r="Q27">
        <v>102005.62564189</v>
      </c>
      <c r="R27">
        <v>106885.87848932701</v>
      </c>
      <c r="S27">
        <v>111820.58146634699</v>
      </c>
      <c r="T27">
        <v>113021.41739674599</v>
      </c>
      <c r="U27">
        <v>117089.286273037</v>
      </c>
      <c r="W27">
        <f t="shared" si="0"/>
        <v>0</v>
      </c>
    </row>
    <row r="28" spans="1:23" x14ac:dyDescent="0.35">
      <c r="A28" t="s">
        <v>61</v>
      </c>
      <c r="B28">
        <v>997.58245988683495</v>
      </c>
      <c r="C28">
        <v>948.87120662903499</v>
      </c>
      <c r="D28">
        <v>904.22662728253397</v>
      </c>
      <c r="E28">
        <v>907.53711009005701</v>
      </c>
      <c r="F28">
        <v>967.40699195485797</v>
      </c>
      <c r="G28">
        <v>1034.3112402368899</v>
      </c>
      <c r="H28">
        <v>1218.87445946804</v>
      </c>
      <c r="I28">
        <v>1372.6282248299001</v>
      </c>
      <c r="J28">
        <v>1715.2089218585299</v>
      </c>
      <c r="K28">
        <v>1754.21106094735</v>
      </c>
      <c r="L28">
        <v>1955.4615437636701</v>
      </c>
      <c r="M28">
        <v>2346.3371548129298</v>
      </c>
      <c r="N28">
        <v>2609.8808136678799</v>
      </c>
      <c r="O28">
        <v>2908.2000945876498</v>
      </c>
      <c r="P28">
        <v>3081.8788232141301</v>
      </c>
      <c r="Q28">
        <v>3035.9722135081702</v>
      </c>
      <c r="R28">
        <v>3076.6589498988601</v>
      </c>
      <c r="S28">
        <v>3351.1240444426999</v>
      </c>
      <c r="T28">
        <v>3548.5901550844801</v>
      </c>
      <c r="U28">
        <v>3552.0687602631001</v>
      </c>
      <c r="W28">
        <f t="shared" si="0"/>
        <v>0</v>
      </c>
    </row>
    <row r="29" spans="1:23" x14ac:dyDescent="0.35">
      <c r="A29" t="s">
        <v>63</v>
      </c>
      <c r="B29">
        <v>3749.75324996168</v>
      </c>
      <c r="C29">
        <v>3156.7987178877302</v>
      </c>
      <c r="D29">
        <v>2829.2831921707698</v>
      </c>
      <c r="E29">
        <v>3070.91049061377</v>
      </c>
      <c r="F29">
        <v>3637.46238925733</v>
      </c>
      <c r="G29">
        <v>4790.4370877736601</v>
      </c>
      <c r="H29">
        <v>5886.4635883772798</v>
      </c>
      <c r="I29">
        <v>7348.0307935554802</v>
      </c>
      <c r="J29">
        <v>8831.0231169756607</v>
      </c>
      <c r="K29">
        <v>8597.9153515162398</v>
      </c>
      <c r="L29">
        <v>11286.2430162457</v>
      </c>
      <c r="M29">
        <v>13245.612499544801</v>
      </c>
      <c r="N29">
        <v>12370.024200714901</v>
      </c>
      <c r="O29">
        <v>12300.3248822758</v>
      </c>
      <c r="P29">
        <v>12112.5882059697</v>
      </c>
      <c r="Q29">
        <v>8814.0009868126108</v>
      </c>
      <c r="R29">
        <v>8710.0966895412093</v>
      </c>
      <c r="S29">
        <v>9925.3862377004098</v>
      </c>
      <c r="T29">
        <v>9001.2342486349899</v>
      </c>
      <c r="U29">
        <v>8717.1862781081909</v>
      </c>
      <c r="W29">
        <f t="shared" si="0"/>
        <v>0</v>
      </c>
    </row>
    <row r="30" spans="1:23" x14ac:dyDescent="0.35">
      <c r="A30" t="s">
        <v>65</v>
      </c>
      <c r="B30">
        <v>11268.254055945299</v>
      </c>
      <c r="C30">
        <v>11209.174311926599</v>
      </c>
      <c r="D30">
        <v>11361.433665539</v>
      </c>
      <c r="E30">
        <v>11699.4557629707</v>
      </c>
      <c r="F30">
        <v>12512.5325118786</v>
      </c>
      <c r="G30">
        <v>13822.591677131501</v>
      </c>
      <c r="H30">
        <v>15199.4579730933</v>
      </c>
      <c r="I30">
        <v>16770.721205597401</v>
      </c>
      <c r="J30">
        <v>17092.582140841401</v>
      </c>
      <c r="K30">
        <v>15885.579714269499</v>
      </c>
      <c r="L30">
        <v>16056.370976603101</v>
      </c>
      <c r="M30">
        <v>16458.353210571498</v>
      </c>
      <c r="N30">
        <v>16249.5593937258</v>
      </c>
      <c r="O30">
        <v>16451.163575991199</v>
      </c>
      <c r="P30">
        <v>16489.0722373387</v>
      </c>
      <c r="Q30">
        <v>16525.073250059599</v>
      </c>
      <c r="R30">
        <v>16900.166552366001</v>
      </c>
      <c r="S30">
        <v>17391.425866339701</v>
      </c>
      <c r="T30">
        <v>17745.1934649963</v>
      </c>
      <c r="U30">
        <v>18148.244926400101</v>
      </c>
      <c r="W30">
        <f t="shared" si="0"/>
        <v>0</v>
      </c>
    </row>
    <row r="31" spans="1:23" x14ac:dyDescent="0.35">
      <c r="A31" t="s">
        <v>67</v>
      </c>
      <c r="B31">
        <v>18012.556259704699</v>
      </c>
      <c r="C31">
        <v>16472.148621494402</v>
      </c>
      <c r="D31">
        <v>16850.1511253805</v>
      </c>
      <c r="E31">
        <v>18560.608573070102</v>
      </c>
      <c r="F31">
        <v>21902.0880525832</v>
      </c>
      <c r="G31">
        <v>26105.279030311402</v>
      </c>
      <c r="H31">
        <v>30979.8791725798</v>
      </c>
      <c r="I31">
        <v>32663.5665921613</v>
      </c>
      <c r="J31">
        <v>37934.376506798399</v>
      </c>
      <c r="K31">
        <v>27955.7138629359</v>
      </c>
      <c r="L31">
        <v>35269.553107644802</v>
      </c>
      <c r="M31">
        <v>47055.841117180797</v>
      </c>
      <c r="N31">
        <v>47740.514903659699</v>
      </c>
      <c r="O31">
        <v>44740.085018516998</v>
      </c>
      <c r="P31">
        <v>41726.783972034202</v>
      </c>
      <c r="Q31">
        <v>31164.562029114099</v>
      </c>
      <c r="R31">
        <v>27157.823410478399</v>
      </c>
      <c r="S31">
        <v>28572.146777650902</v>
      </c>
      <c r="T31">
        <v>31628.328791434898</v>
      </c>
      <c r="U31">
        <v>31086.7511188028</v>
      </c>
      <c r="W31">
        <f t="shared" si="0"/>
        <v>0</v>
      </c>
    </row>
    <row r="32" spans="1:23" x14ac:dyDescent="0.35">
      <c r="A32" t="s">
        <v>69</v>
      </c>
      <c r="B32">
        <v>718.18783071606799</v>
      </c>
      <c r="C32">
        <v>764.43660736225195</v>
      </c>
      <c r="D32">
        <v>845.51027978501702</v>
      </c>
      <c r="E32">
        <v>962.09690369960299</v>
      </c>
      <c r="F32">
        <v>1068.42177628385</v>
      </c>
      <c r="G32">
        <v>1228.4418235706601</v>
      </c>
      <c r="H32">
        <v>1330.9652965442001</v>
      </c>
      <c r="I32">
        <v>1757.18256732535</v>
      </c>
      <c r="J32">
        <v>1828.1492327773601</v>
      </c>
      <c r="K32">
        <v>1819.2134010248999</v>
      </c>
      <c r="L32">
        <v>2258.1831411559501</v>
      </c>
      <c r="M32">
        <v>2563.2575266012</v>
      </c>
      <c r="N32">
        <v>2538.9459003127599</v>
      </c>
      <c r="O32">
        <v>2472.7143085743501</v>
      </c>
      <c r="P32">
        <v>2652.21458893197</v>
      </c>
      <c r="Q32">
        <v>2752.6642079026601</v>
      </c>
      <c r="R32">
        <v>2930.5629889183801</v>
      </c>
      <c r="S32">
        <v>3286.5747028748801</v>
      </c>
      <c r="T32">
        <v>3243.48603638229</v>
      </c>
      <c r="U32">
        <v>3316.1757135008402</v>
      </c>
      <c r="W32">
        <f t="shared" si="0"/>
        <v>0</v>
      </c>
    </row>
    <row r="33" spans="1:23" x14ac:dyDescent="0.35">
      <c r="A33" t="s">
        <v>71</v>
      </c>
      <c r="B33">
        <v>3522.3086780639601</v>
      </c>
      <c r="C33">
        <v>3278.0082497438002</v>
      </c>
      <c r="D33">
        <v>3190.6154528255001</v>
      </c>
      <c r="E33">
        <v>4330.9449004076596</v>
      </c>
      <c r="F33">
        <v>5073.5376499681997</v>
      </c>
      <c r="G33">
        <v>5513.3279980617899</v>
      </c>
      <c r="H33">
        <v>5521.9996314170703</v>
      </c>
      <c r="I33">
        <v>5832.7339416530003</v>
      </c>
      <c r="J33">
        <v>5713.5349833284099</v>
      </c>
      <c r="K33">
        <v>5255.7684613618103</v>
      </c>
      <c r="L33">
        <v>6434.8157235533099</v>
      </c>
      <c r="M33">
        <v>7617.3251595203701</v>
      </c>
      <c r="N33">
        <v>7050.57347186681</v>
      </c>
      <c r="O33">
        <v>7224.9652811884198</v>
      </c>
      <c r="P33">
        <v>7780.6533838506803</v>
      </c>
      <c r="Q33">
        <v>6799.8701778341301</v>
      </c>
      <c r="R33">
        <v>7243.87025286676</v>
      </c>
      <c r="S33">
        <v>7893.2325336366603</v>
      </c>
      <c r="T33">
        <v>8279.6017387757402</v>
      </c>
      <c r="U33">
        <v>7961.3251812388498</v>
      </c>
      <c r="W33">
        <f t="shared" si="0"/>
        <v>0</v>
      </c>
    </row>
    <row r="34" spans="1:23" x14ac:dyDescent="0.35">
      <c r="A34" t="s">
        <v>73</v>
      </c>
      <c r="B34">
        <v>251.206877406698</v>
      </c>
      <c r="C34">
        <v>250.35701137201801</v>
      </c>
      <c r="D34">
        <v>260.745527274366</v>
      </c>
      <c r="E34">
        <v>293.66185167943502</v>
      </c>
      <c r="F34">
        <v>320.737460311924</v>
      </c>
      <c r="G34">
        <v>331.16292419891101</v>
      </c>
      <c r="H34">
        <v>354.67138006786598</v>
      </c>
      <c r="I34">
        <v>404.37396496274101</v>
      </c>
      <c r="J34">
        <v>464.56142211668401</v>
      </c>
      <c r="K34">
        <v>474.70540866492303</v>
      </c>
      <c r="L34">
        <v>488.42140178156899</v>
      </c>
      <c r="M34">
        <v>551.75009655258305</v>
      </c>
      <c r="N34">
        <v>565.80069697121701</v>
      </c>
      <c r="O34">
        <v>380.29816764301802</v>
      </c>
      <c r="P34">
        <v>424.44875134363099</v>
      </c>
      <c r="Q34">
        <v>377.423001679447</v>
      </c>
      <c r="R34">
        <v>402.19129059600402</v>
      </c>
      <c r="S34">
        <v>450.90024497905802</v>
      </c>
      <c r="T34">
        <v>475.95360987194499</v>
      </c>
      <c r="U34">
        <v>467.90744063633502</v>
      </c>
      <c r="W34">
        <f t="shared" si="0"/>
        <v>0</v>
      </c>
    </row>
    <row r="35" spans="1:23" x14ac:dyDescent="0.35">
      <c r="A35" t="s">
        <v>75</v>
      </c>
      <c r="B35">
        <v>24190.249615004501</v>
      </c>
      <c r="C35">
        <v>23738.180723841</v>
      </c>
      <c r="D35">
        <v>24169.284734471799</v>
      </c>
      <c r="E35">
        <v>28200.658077338201</v>
      </c>
      <c r="F35">
        <v>32034.307740842101</v>
      </c>
      <c r="G35">
        <v>36266.187123585303</v>
      </c>
      <c r="H35">
        <v>40385.869955476999</v>
      </c>
      <c r="I35">
        <v>44543.041035900402</v>
      </c>
      <c r="J35">
        <v>46594.450953528903</v>
      </c>
      <c r="K35">
        <v>40773.061528974999</v>
      </c>
      <c r="L35">
        <v>47448.0132198383</v>
      </c>
      <c r="M35">
        <v>52087.446383568</v>
      </c>
      <c r="N35">
        <v>52678.390123477198</v>
      </c>
      <c r="O35">
        <v>52652.593682827799</v>
      </c>
      <c r="P35">
        <v>50893.446713754704</v>
      </c>
      <c r="Q35">
        <v>43585.511981775097</v>
      </c>
      <c r="R35">
        <v>42322.484780303799</v>
      </c>
      <c r="S35">
        <v>45148.552706165501</v>
      </c>
      <c r="T35">
        <v>46313.171371296099</v>
      </c>
      <c r="U35">
        <v>46194.725225516697</v>
      </c>
      <c r="W35">
        <f t="shared" si="0"/>
        <v>0</v>
      </c>
    </row>
    <row r="36" spans="1:23" x14ac:dyDescent="0.35">
      <c r="A36" t="s">
        <v>77</v>
      </c>
      <c r="B36">
        <v>3946.84248510514</v>
      </c>
      <c r="C36">
        <v>4352.3403381478402</v>
      </c>
      <c r="D36">
        <v>4936.0393380701998</v>
      </c>
      <c r="E36">
        <v>5943.4390685334702</v>
      </c>
      <c r="F36">
        <v>7171.17416938522</v>
      </c>
      <c r="G36">
        <v>8356.2676708828003</v>
      </c>
      <c r="H36">
        <v>9474.9760539652907</v>
      </c>
      <c r="I36">
        <v>12012.392216750301</v>
      </c>
      <c r="J36">
        <v>14585.414724874599</v>
      </c>
      <c r="K36">
        <v>12304.5556599839</v>
      </c>
      <c r="L36">
        <v>12608.633325832199</v>
      </c>
      <c r="M36">
        <v>13910.447371496401</v>
      </c>
      <c r="N36">
        <v>13014.715877787001</v>
      </c>
      <c r="O36">
        <v>13712.6845114515</v>
      </c>
      <c r="P36">
        <v>14154.142540541499</v>
      </c>
      <c r="Q36">
        <v>12513.2018363306</v>
      </c>
      <c r="R36">
        <v>12822.376223060901</v>
      </c>
      <c r="S36">
        <v>14244.8644785917</v>
      </c>
      <c r="T36">
        <v>16037.4818998226</v>
      </c>
      <c r="U36">
        <v>16298.4787641658</v>
      </c>
      <c r="W36">
        <f t="shared" si="0"/>
        <v>0</v>
      </c>
    </row>
    <row r="37" spans="1:23" x14ac:dyDescent="0.35">
      <c r="A37" t="s">
        <v>79</v>
      </c>
      <c r="B37">
        <v>37868.323034853398</v>
      </c>
      <c r="C37">
        <v>38538.990085878402</v>
      </c>
      <c r="D37">
        <v>41376.393950166101</v>
      </c>
      <c r="E37">
        <v>48087.583129196399</v>
      </c>
      <c r="F37">
        <v>53340.1476775431</v>
      </c>
      <c r="G37">
        <v>54952.673761343103</v>
      </c>
      <c r="H37">
        <v>57579.501953809202</v>
      </c>
      <c r="I37">
        <v>63555.2374554216</v>
      </c>
      <c r="J37">
        <v>72487.845941757507</v>
      </c>
      <c r="K37">
        <v>69927.468758249204</v>
      </c>
      <c r="L37">
        <v>74605.7210819748</v>
      </c>
      <c r="M37">
        <v>88415.6280324892</v>
      </c>
      <c r="N37">
        <v>83538.230025041994</v>
      </c>
      <c r="O37">
        <v>85112.4643984141</v>
      </c>
      <c r="P37">
        <v>86605.563376242106</v>
      </c>
      <c r="Q37">
        <v>82081.597161616504</v>
      </c>
      <c r="R37">
        <v>80172.232086914795</v>
      </c>
      <c r="S37">
        <v>80449.994512773905</v>
      </c>
      <c r="T37">
        <v>82818.108161747106</v>
      </c>
      <c r="U37">
        <v>81993.727125949998</v>
      </c>
      <c r="W37">
        <f t="shared" si="0"/>
        <v>0</v>
      </c>
    </row>
    <row r="38" spans="1:23" x14ac:dyDescent="0.35">
      <c r="A38" t="s">
        <v>81</v>
      </c>
      <c r="B38">
        <v>43381.657839778498</v>
      </c>
      <c r="C38">
        <v>41804.370916149201</v>
      </c>
      <c r="D38">
        <v>44544.433439050503</v>
      </c>
      <c r="E38">
        <v>48859.483020758496</v>
      </c>
      <c r="F38">
        <v>56753.386197104199</v>
      </c>
      <c r="G38">
        <v>58197.449381404898</v>
      </c>
      <c r="H38">
        <v>63239.653829093098</v>
      </c>
      <c r="I38">
        <v>74462.646746792001</v>
      </c>
      <c r="W38">
        <f t="shared" si="0"/>
        <v>12</v>
      </c>
    </row>
    <row r="39" spans="1:23" x14ac:dyDescent="0.35">
      <c r="A39" t="s">
        <v>83</v>
      </c>
      <c r="B39">
        <v>5074.90162375009</v>
      </c>
      <c r="C39">
        <v>4574.5944206757304</v>
      </c>
      <c r="D39">
        <v>4446.2505048869398</v>
      </c>
      <c r="E39">
        <v>4772.5628196506004</v>
      </c>
      <c r="F39">
        <v>6194.8531069841802</v>
      </c>
      <c r="G39">
        <v>7598.52512108889</v>
      </c>
      <c r="H39">
        <v>9464.5502429060707</v>
      </c>
      <c r="I39">
        <v>10502.3545202737</v>
      </c>
      <c r="J39">
        <v>10751.479674217</v>
      </c>
      <c r="K39">
        <v>10208.9067622861</v>
      </c>
      <c r="L39">
        <v>12808.034586422</v>
      </c>
      <c r="M39">
        <v>14637.240235540299</v>
      </c>
      <c r="N39">
        <v>15351.5513257697</v>
      </c>
      <c r="O39">
        <v>15842.9408052125</v>
      </c>
      <c r="P39">
        <v>14670.996760602</v>
      </c>
      <c r="Q39">
        <v>13574.171830724001</v>
      </c>
      <c r="R39">
        <v>13753.5944374598</v>
      </c>
      <c r="S39">
        <v>14999.370088551201</v>
      </c>
      <c r="T39">
        <v>15924.7942393064</v>
      </c>
      <c r="U39">
        <v>14896.4538665789</v>
      </c>
      <c r="W39">
        <f t="shared" si="0"/>
        <v>0</v>
      </c>
    </row>
    <row r="40" spans="1:23" x14ac:dyDescent="0.35">
      <c r="A40" t="s">
        <v>85</v>
      </c>
      <c r="B40">
        <v>959.37248363969104</v>
      </c>
      <c r="C40">
        <v>1053.1082430045201</v>
      </c>
      <c r="D40">
        <v>1148.5082904417</v>
      </c>
      <c r="E40">
        <v>1288.6432518338099</v>
      </c>
      <c r="F40">
        <v>1508.66809788266</v>
      </c>
      <c r="G40">
        <v>1753.4178292582301</v>
      </c>
      <c r="H40">
        <v>2099.22943460447</v>
      </c>
      <c r="I40">
        <v>2693.9700634052601</v>
      </c>
      <c r="J40">
        <v>3468.30460207434</v>
      </c>
      <c r="K40">
        <v>3832.2364324670202</v>
      </c>
      <c r="L40">
        <v>4550.4531077571</v>
      </c>
      <c r="M40">
        <v>5618.1322671195203</v>
      </c>
      <c r="N40">
        <v>6316.9183176021597</v>
      </c>
      <c r="O40">
        <v>7050.6462712428702</v>
      </c>
      <c r="P40">
        <v>7678.59948587483</v>
      </c>
      <c r="Q40">
        <v>8066.9426349355699</v>
      </c>
      <c r="R40">
        <v>8147.9377054883898</v>
      </c>
      <c r="S40">
        <v>8879.4386671134598</v>
      </c>
      <c r="T40">
        <v>9976.67713725865</v>
      </c>
      <c r="U40">
        <v>10216.6303341031</v>
      </c>
      <c r="W40">
        <f t="shared" si="0"/>
        <v>0</v>
      </c>
    </row>
    <row r="41" spans="1:23" x14ac:dyDescent="0.35">
      <c r="A41" t="s">
        <v>87</v>
      </c>
      <c r="B41">
        <v>651.30590679106399</v>
      </c>
      <c r="C41">
        <v>664.70873448313</v>
      </c>
      <c r="D41">
        <v>719.91298429484902</v>
      </c>
      <c r="E41">
        <v>871.66664938146596</v>
      </c>
      <c r="F41">
        <v>922.855222356181</v>
      </c>
      <c r="G41">
        <v>931.20002557153202</v>
      </c>
      <c r="H41">
        <v>949.97572659052196</v>
      </c>
      <c r="I41">
        <v>1062.55763894147</v>
      </c>
      <c r="J41">
        <v>1240.6148294525699</v>
      </c>
      <c r="K41">
        <v>1215.1667854037</v>
      </c>
      <c r="L41">
        <v>1213.1126450644299</v>
      </c>
      <c r="M41">
        <v>1208.5830264978199</v>
      </c>
      <c r="N41">
        <v>1243.2734867583999</v>
      </c>
      <c r="O41">
        <v>1415.8717577063401</v>
      </c>
      <c r="P41">
        <v>1561.4636546143399</v>
      </c>
      <c r="Q41">
        <v>1972.54610769746</v>
      </c>
      <c r="R41">
        <v>2013.3824617989101</v>
      </c>
      <c r="S41">
        <v>2111.02707557541</v>
      </c>
      <c r="T41">
        <v>2314.0506814495302</v>
      </c>
      <c r="U41">
        <v>2276.3332790644399</v>
      </c>
      <c r="W41">
        <f t="shared" si="0"/>
        <v>0</v>
      </c>
    </row>
    <row r="42" spans="1:23" x14ac:dyDescent="0.35">
      <c r="A42" t="s">
        <v>89</v>
      </c>
      <c r="B42">
        <v>649.99184540504802</v>
      </c>
      <c r="C42">
        <v>651.10090749805295</v>
      </c>
      <c r="D42">
        <v>707.887567392905</v>
      </c>
      <c r="E42">
        <v>865.95813754425603</v>
      </c>
      <c r="F42">
        <v>1009.94312043658</v>
      </c>
      <c r="G42">
        <v>1011.88007278296</v>
      </c>
      <c r="H42">
        <v>1062.1374333133599</v>
      </c>
      <c r="I42">
        <v>1194.0698503984099</v>
      </c>
      <c r="J42">
        <v>1371.7467084914001</v>
      </c>
      <c r="K42">
        <v>1314.70601531227</v>
      </c>
      <c r="L42">
        <v>1286.51557161767</v>
      </c>
      <c r="M42">
        <v>1405.09439231907</v>
      </c>
      <c r="N42">
        <v>1354.54561274707</v>
      </c>
      <c r="O42">
        <v>1465.6388431676901</v>
      </c>
      <c r="P42">
        <v>1542.62026621531</v>
      </c>
      <c r="Q42">
        <v>1327.5030171149201</v>
      </c>
      <c r="R42">
        <v>1364.33011041997</v>
      </c>
      <c r="S42">
        <v>1425.10781805333</v>
      </c>
      <c r="T42">
        <v>1534.4937019346801</v>
      </c>
      <c r="U42">
        <v>1507.4502059128799</v>
      </c>
      <c r="W42">
        <f t="shared" si="0"/>
        <v>0</v>
      </c>
    </row>
    <row r="43" spans="1:23" x14ac:dyDescent="0.35">
      <c r="A43" t="s">
        <v>91</v>
      </c>
      <c r="B43">
        <v>405.21625299165999</v>
      </c>
      <c r="C43">
        <v>153.59100919371701</v>
      </c>
      <c r="D43">
        <v>175.009965079978</v>
      </c>
      <c r="E43">
        <v>173.796135306156</v>
      </c>
      <c r="F43">
        <v>194.03996242662399</v>
      </c>
      <c r="G43">
        <v>218.386190840192</v>
      </c>
      <c r="H43">
        <v>255.43308382953401</v>
      </c>
      <c r="I43">
        <v>286.33049206463198</v>
      </c>
      <c r="J43">
        <v>327.56372182166302</v>
      </c>
      <c r="K43">
        <v>298.61968205109201</v>
      </c>
      <c r="L43">
        <v>334.02157257315201</v>
      </c>
      <c r="M43">
        <v>387.082465361488</v>
      </c>
      <c r="N43">
        <v>424.60038611851797</v>
      </c>
      <c r="O43">
        <v>457.96372825635001</v>
      </c>
      <c r="P43">
        <v>486.78708192155199</v>
      </c>
      <c r="Q43">
        <v>497.31696080547601</v>
      </c>
      <c r="R43">
        <v>471.31884040957198</v>
      </c>
      <c r="S43">
        <v>467.07423746489002</v>
      </c>
      <c r="T43">
        <v>557.06441832427595</v>
      </c>
      <c r="U43">
        <v>580.71686720774505</v>
      </c>
      <c r="W43">
        <f t="shared" si="0"/>
        <v>0</v>
      </c>
    </row>
    <row r="44" spans="1:23" x14ac:dyDescent="0.35">
      <c r="A44" t="s">
        <v>539</v>
      </c>
      <c r="B44">
        <v>1029.57703685039</v>
      </c>
      <c r="C44">
        <v>869.09969141936801</v>
      </c>
      <c r="D44">
        <v>916.58499204875295</v>
      </c>
      <c r="E44">
        <v>1028.4131086171201</v>
      </c>
      <c r="F44">
        <v>1326.59668816877</v>
      </c>
      <c r="G44">
        <v>1835.60977809168</v>
      </c>
      <c r="H44">
        <v>2155.4076109163402</v>
      </c>
      <c r="I44">
        <v>2265.8498789622899</v>
      </c>
      <c r="J44">
        <v>2904.1254897548201</v>
      </c>
      <c r="K44">
        <v>2345.5689441062</v>
      </c>
      <c r="L44">
        <v>3076.5612533414201</v>
      </c>
      <c r="M44">
        <v>3562.2161879692198</v>
      </c>
      <c r="N44">
        <v>3922.8682672386699</v>
      </c>
      <c r="O44">
        <v>3884.8475125044602</v>
      </c>
      <c r="P44">
        <v>3754.1954669562001</v>
      </c>
      <c r="Q44">
        <v>2461.49416964392</v>
      </c>
      <c r="R44">
        <v>2074.9701592854399</v>
      </c>
      <c r="S44">
        <v>2191.2204378931901</v>
      </c>
      <c r="T44">
        <v>2577.7017050415202</v>
      </c>
      <c r="U44">
        <v>2279.96913053355</v>
      </c>
      <c r="W44">
        <f t="shared" si="0"/>
        <v>0</v>
      </c>
    </row>
    <row r="45" spans="1:23" x14ac:dyDescent="0.35">
      <c r="A45" t="s">
        <v>95</v>
      </c>
      <c r="B45">
        <v>2520.4810887601602</v>
      </c>
      <c r="C45">
        <v>2439.6824558220501</v>
      </c>
      <c r="D45">
        <v>2396.6271273183602</v>
      </c>
      <c r="E45">
        <v>2281.40176243006</v>
      </c>
      <c r="F45">
        <v>2782.6231850215599</v>
      </c>
      <c r="G45">
        <v>3414.46515834714</v>
      </c>
      <c r="H45">
        <v>3741.09283661273</v>
      </c>
      <c r="I45">
        <v>4714.0730553050298</v>
      </c>
      <c r="J45">
        <v>5472.5365299242503</v>
      </c>
      <c r="K45">
        <v>5193.2414579507804</v>
      </c>
      <c r="L45">
        <v>6336.7094739846598</v>
      </c>
      <c r="M45">
        <v>7335.1669344760503</v>
      </c>
      <c r="N45">
        <v>8050.2553716704997</v>
      </c>
      <c r="O45">
        <v>8218.3478443147706</v>
      </c>
      <c r="P45">
        <v>8114.3439208516002</v>
      </c>
      <c r="Q45">
        <v>6175.8760297025901</v>
      </c>
      <c r="R45">
        <v>5870.7779572416403</v>
      </c>
      <c r="S45">
        <v>6376.7067155260102</v>
      </c>
      <c r="T45">
        <v>6716.9115977813399</v>
      </c>
      <c r="U45">
        <v>6428.6762056276802</v>
      </c>
      <c r="W45">
        <f t="shared" si="0"/>
        <v>0</v>
      </c>
    </row>
    <row r="46" spans="1:23" x14ac:dyDescent="0.35">
      <c r="A46" t="s">
        <v>97</v>
      </c>
      <c r="B46">
        <v>645.81869080205604</v>
      </c>
      <c r="C46">
        <v>680.91414710350205</v>
      </c>
      <c r="D46">
        <v>747.990175965513</v>
      </c>
      <c r="E46">
        <v>937.71411202836396</v>
      </c>
      <c r="F46">
        <v>1061.0791008630899</v>
      </c>
      <c r="G46">
        <v>1069.0259306277801</v>
      </c>
      <c r="H46">
        <v>1114.9488410279901</v>
      </c>
      <c r="I46">
        <v>1240.1002594767001</v>
      </c>
      <c r="J46">
        <v>1393.2117919707</v>
      </c>
      <c r="K46">
        <v>1344.7284086346799</v>
      </c>
      <c r="L46">
        <v>1316.49884810552</v>
      </c>
      <c r="M46">
        <v>1447.96358713476</v>
      </c>
      <c r="N46">
        <v>1403.3486198370599</v>
      </c>
      <c r="O46">
        <v>1505.34947313614</v>
      </c>
      <c r="P46">
        <v>1513.8303792438001</v>
      </c>
      <c r="Q46">
        <v>1242.6031895578999</v>
      </c>
      <c r="R46">
        <v>1273.05895265459</v>
      </c>
      <c r="S46">
        <v>1323.8115899650099</v>
      </c>
      <c r="T46">
        <v>1415.9553126353501</v>
      </c>
      <c r="U46">
        <v>1370.14820676715</v>
      </c>
      <c r="W46">
        <f t="shared" si="0"/>
        <v>0</v>
      </c>
    </row>
    <row r="47" spans="1:23" x14ac:dyDescent="0.35">
      <c r="A47" t="s">
        <v>99</v>
      </c>
      <c r="B47">
        <v>1259.3236560258799</v>
      </c>
      <c r="C47">
        <v>1292.2027851080099</v>
      </c>
      <c r="D47">
        <v>1401.90373253543</v>
      </c>
      <c r="E47">
        <v>1809.0899254977801</v>
      </c>
      <c r="F47">
        <v>2024.2752476578801</v>
      </c>
      <c r="G47">
        <v>2099.1574840549101</v>
      </c>
      <c r="H47">
        <v>2361.3851342554499</v>
      </c>
      <c r="I47">
        <v>3186.82689181153</v>
      </c>
      <c r="J47">
        <v>3721.2509487105999</v>
      </c>
      <c r="K47">
        <v>3517.4012454608701</v>
      </c>
      <c r="L47">
        <v>3378.25485950035</v>
      </c>
      <c r="M47">
        <v>3740.3890985062899</v>
      </c>
      <c r="N47">
        <v>3447.5240412172998</v>
      </c>
      <c r="O47">
        <v>3615.9790413109899</v>
      </c>
      <c r="P47">
        <v>3588.6740539538</v>
      </c>
      <c r="Q47">
        <v>3043.0139843009802</v>
      </c>
      <c r="R47">
        <v>3130.9633855238098</v>
      </c>
      <c r="S47">
        <v>3292.6457545737198</v>
      </c>
      <c r="T47">
        <v>3617.3274887318198</v>
      </c>
      <c r="U47">
        <v>3603.7817930451401</v>
      </c>
      <c r="W47">
        <f t="shared" si="0"/>
        <v>0</v>
      </c>
    </row>
    <row r="48" spans="1:23" x14ac:dyDescent="0.35">
      <c r="A48" t="s">
        <v>101</v>
      </c>
      <c r="B48">
        <v>3772.87001153149</v>
      </c>
      <c r="C48">
        <v>3944.7376127877701</v>
      </c>
      <c r="D48">
        <v>4024.6518999485202</v>
      </c>
      <c r="E48">
        <v>4129.6327907250998</v>
      </c>
      <c r="F48">
        <v>4385.3907193055002</v>
      </c>
      <c r="G48">
        <v>4654.8248220098003</v>
      </c>
      <c r="H48">
        <v>5201.5140947006103</v>
      </c>
      <c r="I48">
        <v>6071.7891645155196</v>
      </c>
      <c r="J48">
        <v>6859.0790217833301</v>
      </c>
      <c r="K48">
        <v>6760.4775154135496</v>
      </c>
      <c r="L48">
        <v>8141.9131267546099</v>
      </c>
      <c r="M48">
        <v>9121.9325176318707</v>
      </c>
      <c r="N48">
        <v>9913.2099585236592</v>
      </c>
      <c r="O48">
        <v>10490.081331293301</v>
      </c>
      <c r="P48">
        <v>10547.151859355599</v>
      </c>
      <c r="Q48">
        <v>11299.135542301099</v>
      </c>
      <c r="R48">
        <v>11666.4559107759</v>
      </c>
      <c r="S48">
        <v>11814.6265687665</v>
      </c>
      <c r="T48">
        <v>12112.134420645199</v>
      </c>
      <c r="U48">
        <v>12243.8114267607</v>
      </c>
      <c r="W48">
        <f t="shared" si="0"/>
        <v>0</v>
      </c>
    </row>
    <row r="49" spans="1:23" x14ac:dyDescent="0.35">
      <c r="A49" t="s">
        <v>103</v>
      </c>
      <c r="B49">
        <v>5250.3753133066502</v>
      </c>
      <c r="C49">
        <v>5374.0843609478898</v>
      </c>
      <c r="D49">
        <v>5600.4239783354797</v>
      </c>
      <c r="E49">
        <v>5945.87612012915</v>
      </c>
      <c r="F49">
        <v>6459.5908028148297</v>
      </c>
      <c r="G49">
        <v>7255.0115612693698</v>
      </c>
      <c r="H49">
        <v>8201.2331395805304</v>
      </c>
      <c r="I49">
        <v>9054.8654906875909</v>
      </c>
      <c r="J49">
        <v>10225.3866142223</v>
      </c>
      <c r="K49">
        <v>8578.7055478084203</v>
      </c>
      <c r="L49">
        <v>9253.2133326273506</v>
      </c>
      <c r="M49">
        <v>9920.8920986356006</v>
      </c>
      <c r="N49">
        <v>10187.2716141439</v>
      </c>
      <c r="O49">
        <v>10306.634531674101</v>
      </c>
      <c r="P49">
        <v>10376.283588732</v>
      </c>
      <c r="Q49">
        <v>10083.9648675967</v>
      </c>
      <c r="R49">
        <v>9518.1838733579007</v>
      </c>
      <c r="S49">
        <v>9767.9700585001101</v>
      </c>
      <c r="T49">
        <v>10187.212309156899</v>
      </c>
      <c r="U49">
        <v>10500.971901852699</v>
      </c>
      <c r="W49">
        <f t="shared" si="0"/>
        <v>0</v>
      </c>
    </row>
    <row r="50" spans="1:23" x14ac:dyDescent="0.35">
      <c r="A50" t="s">
        <v>105</v>
      </c>
      <c r="B50">
        <v>2747.0985751943799</v>
      </c>
      <c r="C50">
        <v>2837.7380176229199</v>
      </c>
      <c r="D50">
        <v>2999.24524433842</v>
      </c>
      <c r="E50">
        <v>3197.1337540763202</v>
      </c>
      <c r="F50">
        <v>3395.71205023126</v>
      </c>
      <c r="G50">
        <v>3786.6647954079599</v>
      </c>
      <c r="H50">
        <v>4683.5661553675</v>
      </c>
      <c r="I50">
        <v>5208.7160729392099</v>
      </c>
      <c r="J50">
        <v>5411.2714182496302</v>
      </c>
      <c r="K50">
        <v>5529.6703602097496</v>
      </c>
      <c r="L50">
        <v>5730.3547745948799</v>
      </c>
      <c r="M50">
        <v>6139.7193296590503</v>
      </c>
      <c r="N50">
        <v>6497.3211131356102</v>
      </c>
      <c r="O50">
        <v>6837.7128919267698</v>
      </c>
      <c r="P50">
        <v>7133.3420949434203</v>
      </c>
      <c r="Q50">
        <v>7694.0119195240904</v>
      </c>
      <c r="R50">
        <v>8060.7958864797902</v>
      </c>
      <c r="S50">
        <v>8541.2106734663994</v>
      </c>
      <c r="T50">
        <v>8821.8188912500409</v>
      </c>
      <c r="W50">
        <f t="shared" si="0"/>
        <v>1</v>
      </c>
    </row>
    <row r="51" spans="1:23" x14ac:dyDescent="0.35">
      <c r="A51" t="s">
        <v>107</v>
      </c>
      <c r="M51">
        <v>20146.3864122001</v>
      </c>
      <c r="N51">
        <v>20587.397358013</v>
      </c>
      <c r="O51">
        <v>20462.717953981301</v>
      </c>
      <c r="P51">
        <v>20258.009694883302</v>
      </c>
      <c r="Q51">
        <v>19951.327903044101</v>
      </c>
      <c r="R51">
        <v>19555.365849289101</v>
      </c>
      <c r="S51">
        <v>19457.531523220499</v>
      </c>
      <c r="T51">
        <v>19573.892645135998</v>
      </c>
      <c r="U51">
        <v>19689.13982339</v>
      </c>
      <c r="W51">
        <f t="shared" si="0"/>
        <v>11</v>
      </c>
    </row>
    <row r="52" spans="1:23" x14ac:dyDescent="0.35">
      <c r="A52" t="s">
        <v>109</v>
      </c>
      <c r="H52">
        <v>82783.592797169506</v>
      </c>
      <c r="I52">
        <v>85433.030279886603</v>
      </c>
      <c r="J52">
        <v>85186.753661103299</v>
      </c>
      <c r="K52">
        <v>77399.023280513007</v>
      </c>
      <c r="L52">
        <v>73351.757764780006</v>
      </c>
      <c r="M52">
        <v>72328.412606594895</v>
      </c>
      <c r="N52">
        <v>72783.319785420303</v>
      </c>
      <c r="O52">
        <v>73515.896285179202</v>
      </c>
      <c r="P52">
        <v>74990.432744286794</v>
      </c>
      <c r="Q52">
        <v>76280.486619280899</v>
      </c>
      <c r="R52">
        <v>78465.3573282461</v>
      </c>
      <c r="S52">
        <v>81302.122965072995</v>
      </c>
      <c r="T52">
        <v>85975.024739524204</v>
      </c>
      <c r="W52">
        <f t="shared" si="0"/>
        <v>7</v>
      </c>
    </row>
    <row r="53" spans="1:23" x14ac:dyDescent="0.35">
      <c r="A53" t="s">
        <v>111</v>
      </c>
      <c r="B53">
        <v>14388.348060991701</v>
      </c>
      <c r="C53">
        <v>14821.4468167502</v>
      </c>
      <c r="D53">
        <v>16093.214611298001</v>
      </c>
      <c r="E53">
        <v>20252.2389846021</v>
      </c>
      <c r="F53">
        <v>23792.621363224302</v>
      </c>
      <c r="G53">
        <v>24959.2591697881</v>
      </c>
      <c r="H53">
        <v>26729.323404580198</v>
      </c>
      <c r="I53">
        <v>31244.926223972201</v>
      </c>
      <c r="J53">
        <v>35397.363683790099</v>
      </c>
      <c r="K53">
        <v>32109.242514857899</v>
      </c>
      <c r="L53">
        <v>31023.638330979102</v>
      </c>
      <c r="M53">
        <v>32396.385743712101</v>
      </c>
      <c r="N53">
        <v>28912.156939040298</v>
      </c>
      <c r="O53">
        <v>27729.192699073501</v>
      </c>
      <c r="P53">
        <v>27129.626121129801</v>
      </c>
      <c r="Q53">
        <v>23333.714911212901</v>
      </c>
      <c r="R53">
        <v>24532.5190588269</v>
      </c>
      <c r="S53">
        <v>26338.694344313601</v>
      </c>
      <c r="T53">
        <v>28689.706722579202</v>
      </c>
      <c r="U53">
        <v>27858.370995832702</v>
      </c>
      <c r="W53">
        <f t="shared" si="0"/>
        <v>0</v>
      </c>
    </row>
    <row r="54" spans="1:23" x14ac:dyDescent="0.35">
      <c r="A54" t="s">
        <v>113</v>
      </c>
      <c r="B54">
        <v>6029.03819275358</v>
      </c>
      <c r="C54">
        <v>6637.04165713981</v>
      </c>
      <c r="D54">
        <v>8060.8687029242401</v>
      </c>
      <c r="E54">
        <v>9818.5684930748794</v>
      </c>
      <c r="F54">
        <v>11749.852664357701</v>
      </c>
      <c r="G54">
        <v>13430.669895561299</v>
      </c>
      <c r="H54">
        <v>15261.7975911138</v>
      </c>
      <c r="I54">
        <v>18466.547929921599</v>
      </c>
      <c r="J54">
        <v>22804.577677450699</v>
      </c>
      <c r="K54">
        <v>19861.6974295256</v>
      </c>
      <c r="L54">
        <v>19960.0684872157</v>
      </c>
      <c r="M54">
        <v>21871.266075412801</v>
      </c>
      <c r="N54">
        <v>19870.801212340299</v>
      </c>
      <c r="O54">
        <v>20133.169143135299</v>
      </c>
      <c r="P54">
        <v>19890.919905664799</v>
      </c>
      <c r="Q54">
        <v>17829.698322366799</v>
      </c>
      <c r="R54">
        <v>18575.232027191501</v>
      </c>
      <c r="S54">
        <v>20636.199952434999</v>
      </c>
      <c r="T54">
        <v>23415.843627304101</v>
      </c>
      <c r="U54">
        <v>23494.5962002944</v>
      </c>
      <c r="W54">
        <f t="shared" si="0"/>
        <v>0</v>
      </c>
    </row>
    <row r="55" spans="1:23" x14ac:dyDescent="0.35">
      <c r="A55" t="s">
        <v>115</v>
      </c>
      <c r="B55">
        <v>23635.929220397698</v>
      </c>
      <c r="C55">
        <v>23607.882855392199</v>
      </c>
      <c r="D55">
        <v>25077.7290759602</v>
      </c>
      <c r="E55">
        <v>30243.576529697901</v>
      </c>
      <c r="F55">
        <v>34044.053634124801</v>
      </c>
      <c r="G55">
        <v>34507.368814233203</v>
      </c>
      <c r="H55">
        <v>36323.447742182201</v>
      </c>
      <c r="I55">
        <v>41587.212898426398</v>
      </c>
      <c r="J55">
        <v>45427.151677488997</v>
      </c>
      <c r="K55">
        <v>41485.9016495139</v>
      </c>
      <c r="L55">
        <v>41531.934197868897</v>
      </c>
      <c r="M55">
        <v>46644.776027968001</v>
      </c>
      <c r="N55">
        <v>43858.363055107598</v>
      </c>
      <c r="O55">
        <v>46285.764068840697</v>
      </c>
      <c r="P55">
        <v>47959.993273759901</v>
      </c>
      <c r="Q55">
        <v>41086.729673725298</v>
      </c>
      <c r="R55">
        <v>42107.517270307399</v>
      </c>
      <c r="S55">
        <v>44552.819371907797</v>
      </c>
      <c r="T55">
        <v>47810.507670634797</v>
      </c>
      <c r="U55">
        <v>46445.249101250804</v>
      </c>
      <c r="W55">
        <f t="shared" si="0"/>
        <v>0</v>
      </c>
    </row>
    <row r="56" spans="1:23" x14ac:dyDescent="0.35">
      <c r="A56" t="s">
        <v>117</v>
      </c>
      <c r="B56">
        <v>768.17607674711996</v>
      </c>
      <c r="C56">
        <v>780.90822264232202</v>
      </c>
      <c r="D56">
        <v>791.38947816751204</v>
      </c>
      <c r="E56">
        <v>818.86662978308004</v>
      </c>
      <c r="F56">
        <v>863.23161234145698</v>
      </c>
      <c r="G56">
        <v>904.72974887656596</v>
      </c>
      <c r="H56">
        <v>967.668622919565</v>
      </c>
      <c r="I56">
        <v>1052.7256519738401</v>
      </c>
      <c r="J56">
        <v>1223.8568609209799</v>
      </c>
      <c r="K56">
        <v>1267.31280083416</v>
      </c>
      <c r="L56">
        <v>1343.2687299443701</v>
      </c>
      <c r="M56">
        <v>1451.54297984389</v>
      </c>
      <c r="N56">
        <v>1559.2406506822599</v>
      </c>
      <c r="O56">
        <v>2312.7288033035302</v>
      </c>
      <c r="P56">
        <v>2464.3278411936099</v>
      </c>
      <c r="Q56">
        <v>2658.9787526018099</v>
      </c>
      <c r="R56">
        <v>2802.1970511570698</v>
      </c>
      <c r="S56">
        <v>2914.38385631251</v>
      </c>
      <c r="T56">
        <v>3141.8892187389301</v>
      </c>
      <c r="U56">
        <v>3414.9248696877899</v>
      </c>
      <c r="W56">
        <f t="shared" si="0"/>
        <v>0</v>
      </c>
    </row>
    <row r="57" spans="1:23" x14ac:dyDescent="0.35">
      <c r="A57" t="s">
        <v>119</v>
      </c>
      <c r="B57">
        <v>4787.7801706947403</v>
      </c>
      <c r="C57">
        <v>4883.7236627966004</v>
      </c>
      <c r="D57">
        <v>4771.0409265172502</v>
      </c>
      <c r="E57">
        <v>4897.4417498811199</v>
      </c>
      <c r="F57">
        <v>5217.2304156050004</v>
      </c>
      <c r="G57">
        <v>5160.2243136193201</v>
      </c>
      <c r="H57">
        <v>5518.3991084044801</v>
      </c>
      <c r="I57">
        <v>5952.0566685761996</v>
      </c>
      <c r="J57">
        <v>6469.1457379980102</v>
      </c>
      <c r="K57">
        <v>6902.8571697411899</v>
      </c>
      <c r="L57">
        <v>6967.2666543345704</v>
      </c>
      <c r="M57">
        <v>7065.0618467754202</v>
      </c>
      <c r="N57">
        <v>6848.3942266793001</v>
      </c>
      <c r="O57">
        <v>7016.6764714472301</v>
      </c>
      <c r="P57">
        <v>7318.1037828994504</v>
      </c>
      <c r="Q57">
        <v>7596.4350622625798</v>
      </c>
      <c r="R57">
        <v>8080.9686234118599</v>
      </c>
      <c r="S57">
        <v>7274.7213333291902</v>
      </c>
      <c r="T57">
        <v>7693.8788701441399</v>
      </c>
      <c r="U57">
        <v>8110.5685119165501</v>
      </c>
      <c r="W57">
        <f t="shared" si="0"/>
        <v>0</v>
      </c>
    </row>
    <row r="58" spans="1:23" x14ac:dyDescent="0.35">
      <c r="A58" t="s">
        <v>121</v>
      </c>
      <c r="B58">
        <v>30743.547681635398</v>
      </c>
      <c r="C58">
        <v>30751.654348267999</v>
      </c>
      <c r="D58">
        <v>33228.693544881899</v>
      </c>
      <c r="E58">
        <v>40458.777398660903</v>
      </c>
      <c r="F58">
        <v>46511.598332430498</v>
      </c>
      <c r="G58">
        <v>48799.825601127501</v>
      </c>
      <c r="H58">
        <v>52026.999514272298</v>
      </c>
      <c r="I58">
        <v>58487.054967769604</v>
      </c>
      <c r="J58">
        <v>64322.063502084202</v>
      </c>
      <c r="K58">
        <v>58163.276876281503</v>
      </c>
      <c r="L58">
        <v>58041.398436338503</v>
      </c>
      <c r="M58">
        <v>61753.647131976999</v>
      </c>
      <c r="N58">
        <v>58507.508051785197</v>
      </c>
      <c r="O58">
        <v>61191.1937042028</v>
      </c>
      <c r="P58">
        <v>62548.984733290803</v>
      </c>
      <c r="Q58">
        <v>53254.856370091598</v>
      </c>
      <c r="R58">
        <v>54663.998371919501</v>
      </c>
      <c r="S58">
        <v>57610.0981801136</v>
      </c>
      <c r="T58">
        <v>61598.536704393598</v>
      </c>
      <c r="U58">
        <v>60170.342636506903</v>
      </c>
      <c r="W58">
        <f t="shared" si="0"/>
        <v>0</v>
      </c>
    </row>
    <row r="59" spans="1:23" x14ac:dyDescent="0.35">
      <c r="A59" t="s">
        <v>123</v>
      </c>
      <c r="B59">
        <v>2869.1058607235</v>
      </c>
      <c r="C59">
        <v>2977.4338177907798</v>
      </c>
      <c r="D59">
        <v>3110.3250903656199</v>
      </c>
      <c r="E59">
        <v>2418.3504216894498</v>
      </c>
      <c r="F59">
        <v>2487.3290611806601</v>
      </c>
      <c r="G59">
        <v>3932.7865678674898</v>
      </c>
      <c r="H59">
        <v>4109.03136285855</v>
      </c>
      <c r="I59">
        <v>4707.7925317757199</v>
      </c>
      <c r="J59">
        <v>5087.9853645516896</v>
      </c>
      <c r="K59">
        <v>5039.4025958215298</v>
      </c>
      <c r="L59">
        <v>5555.3897219561104</v>
      </c>
      <c r="M59">
        <v>5913.4320721130898</v>
      </c>
      <c r="N59">
        <v>6110.3696523619601</v>
      </c>
      <c r="O59">
        <v>6238.1336082527696</v>
      </c>
      <c r="P59">
        <v>6608.8281018076896</v>
      </c>
      <c r="Q59">
        <v>6921.51722848184</v>
      </c>
      <c r="R59">
        <v>7280.8801092333597</v>
      </c>
      <c r="S59">
        <v>7609.3387995222702</v>
      </c>
      <c r="T59">
        <v>8050.63044036673</v>
      </c>
      <c r="U59">
        <v>8282.1163593532401</v>
      </c>
      <c r="W59">
        <f t="shared" si="0"/>
        <v>0</v>
      </c>
    </row>
    <row r="60" spans="1:23" x14ac:dyDescent="0.35">
      <c r="A60" t="s">
        <v>125</v>
      </c>
      <c r="B60">
        <v>1765.0221981750301</v>
      </c>
      <c r="C60">
        <v>1740.60701070604</v>
      </c>
      <c r="D60">
        <v>1781.8255458410899</v>
      </c>
      <c r="E60">
        <v>2103.38182192144</v>
      </c>
      <c r="F60">
        <v>2609.9528233141</v>
      </c>
      <c r="G60">
        <v>3113.0953308508401</v>
      </c>
      <c r="H60">
        <v>3478.7109285912102</v>
      </c>
      <c r="I60">
        <v>3946.6644517916998</v>
      </c>
      <c r="J60">
        <v>4923.8431850419101</v>
      </c>
      <c r="K60">
        <v>3883.1324252977402</v>
      </c>
      <c r="L60">
        <v>4479.3417195800503</v>
      </c>
      <c r="M60">
        <v>5462.2608972318303</v>
      </c>
      <c r="N60">
        <v>5591.2123532240403</v>
      </c>
      <c r="O60">
        <v>5498.7840949782303</v>
      </c>
      <c r="P60">
        <v>5494.3523360422996</v>
      </c>
      <c r="Q60">
        <v>4187.5097274720401</v>
      </c>
      <c r="R60">
        <v>3945.48208133854</v>
      </c>
      <c r="S60">
        <v>4111.2941101326896</v>
      </c>
      <c r="T60">
        <v>4153.7339780591501</v>
      </c>
      <c r="U60">
        <v>3973.96407191565</v>
      </c>
      <c r="W60">
        <f t="shared" si="0"/>
        <v>0</v>
      </c>
    </row>
    <row r="61" spans="1:23" x14ac:dyDescent="0.35">
      <c r="A61" t="s">
        <v>127</v>
      </c>
      <c r="B61">
        <v>956.67019504575205</v>
      </c>
      <c r="C61">
        <v>1008.3812788256801</v>
      </c>
      <c r="D61">
        <v>1106.2878666208501</v>
      </c>
      <c r="E61">
        <v>1241.64300175938</v>
      </c>
      <c r="F61">
        <v>1428.0704101773499</v>
      </c>
      <c r="G61">
        <v>1640.9931546477701</v>
      </c>
      <c r="H61">
        <v>1961.1749629815099</v>
      </c>
      <c r="I61">
        <v>2461.1477388068301</v>
      </c>
      <c r="J61">
        <v>3091.1177709150202</v>
      </c>
      <c r="K61">
        <v>3327.9198124654499</v>
      </c>
      <c r="L61">
        <v>4005.5717006597902</v>
      </c>
      <c r="M61">
        <v>4858.6367432314701</v>
      </c>
      <c r="N61">
        <v>5378.9050500749399</v>
      </c>
      <c r="O61">
        <v>5891.5352401746504</v>
      </c>
      <c r="P61">
        <v>6306.4072904201003</v>
      </c>
      <c r="Q61">
        <v>6522.7491152927696</v>
      </c>
      <c r="R61">
        <v>6612.3272370814902</v>
      </c>
      <c r="S61">
        <v>7173.5673152614299</v>
      </c>
      <c r="T61">
        <v>7971.6733855911398</v>
      </c>
      <c r="U61">
        <v>8192.1433361098898</v>
      </c>
      <c r="W61">
        <f t="shared" si="0"/>
        <v>0</v>
      </c>
    </row>
    <row r="62" spans="1:23" x14ac:dyDescent="0.35">
      <c r="A62" t="s">
        <v>129</v>
      </c>
      <c r="B62">
        <v>1338.8128699679901</v>
      </c>
      <c r="C62">
        <v>1302.00700663354</v>
      </c>
      <c r="D62">
        <v>1242.6112135138401</v>
      </c>
      <c r="E62">
        <v>1359.3579523547401</v>
      </c>
      <c r="F62">
        <v>1554.86495062832</v>
      </c>
      <c r="G62">
        <v>1783.1947387355799</v>
      </c>
      <c r="H62">
        <v>2006.4563459303699</v>
      </c>
      <c r="I62">
        <v>2342.0350087681099</v>
      </c>
      <c r="J62">
        <v>2599.8288039724598</v>
      </c>
      <c r="K62">
        <v>2464.5606686226001</v>
      </c>
      <c r="L62">
        <v>2948.8720397855</v>
      </c>
      <c r="M62">
        <v>3257.3448186236901</v>
      </c>
      <c r="N62">
        <v>3366.871974399</v>
      </c>
      <c r="O62">
        <v>3378.1515606883399</v>
      </c>
      <c r="P62">
        <v>3448.5332840434198</v>
      </c>
      <c r="Q62">
        <v>3302.7291223491502</v>
      </c>
      <c r="R62">
        <v>3334.1154790739101</v>
      </c>
      <c r="S62">
        <v>3555.3345943059498</v>
      </c>
      <c r="T62">
        <v>3585.3079517044098</v>
      </c>
      <c r="U62">
        <v>3644.0141582552301</v>
      </c>
      <c r="W62">
        <f t="shared" si="0"/>
        <v>0</v>
      </c>
    </row>
    <row r="63" spans="1:23" x14ac:dyDescent="0.35">
      <c r="A63" t="s">
        <v>131</v>
      </c>
      <c r="B63">
        <v>4052.3417760624302</v>
      </c>
      <c r="C63">
        <v>3736.2395347668298</v>
      </c>
      <c r="D63">
        <v>3765.7916457521001</v>
      </c>
      <c r="E63">
        <v>4108.7225197327498</v>
      </c>
      <c r="F63">
        <v>4574.6446822326398</v>
      </c>
      <c r="G63">
        <v>4848.2667855590698</v>
      </c>
      <c r="H63">
        <v>5105.5963162811204</v>
      </c>
      <c r="I63">
        <v>5672.5922356644096</v>
      </c>
      <c r="J63">
        <v>6498.5273659097302</v>
      </c>
      <c r="K63">
        <v>6647.8058107500301</v>
      </c>
      <c r="L63">
        <v>7698.0676159472396</v>
      </c>
      <c r="M63">
        <v>8861.5090633425098</v>
      </c>
      <c r="N63">
        <v>9420.5543284972791</v>
      </c>
      <c r="O63">
        <v>9466.3035488919304</v>
      </c>
      <c r="P63">
        <v>9703.3246631681795</v>
      </c>
      <c r="Q63">
        <v>9598.2877262947295</v>
      </c>
      <c r="R63">
        <v>9857.9593755460592</v>
      </c>
      <c r="S63">
        <v>10467.3539156928</v>
      </c>
      <c r="T63">
        <v>11318.3457397374</v>
      </c>
      <c r="U63">
        <v>11502.865111261101</v>
      </c>
      <c r="W63">
        <f t="shared" si="0"/>
        <v>0</v>
      </c>
    </row>
    <row r="64" spans="1:23" x14ac:dyDescent="0.35">
      <c r="A64" t="s">
        <v>133</v>
      </c>
      <c r="B64">
        <v>1794.5403735674599</v>
      </c>
      <c r="C64">
        <v>1774.5213275011999</v>
      </c>
      <c r="D64">
        <v>2031.47686989565</v>
      </c>
      <c r="E64">
        <v>2560.5760913873</v>
      </c>
      <c r="F64">
        <v>3392.55081467635</v>
      </c>
      <c r="G64">
        <v>4283.1010703495003</v>
      </c>
      <c r="H64">
        <v>5242.0228285474996</v>
      </c>
      <c r="I64">
        <v>6724.5453456024297</v>
      </c>
      <c r="J64">
        <v>8298.8762117533297</v>
      </c>
      <c r="K64">
        <v>6479.0309083683896</v>
      </c>
      <c r="L64">
        <v>7794.2331539625802</v>
      </c>
      <c r="M64">
        <v>9628.0848736858898</v>
      </c>
      <c r="N64">
        <v>10206.460095800399</v>
      </c>
      <c r="O64">
        <v>10748.2150205945</v>
      </c>
      <c r="P64">
        <v>9910.1093499967192</v>
      </c>
      <c r="Q64">
        <v>7472.8950196160204</v>
      </c>
      <c r="R64">
        <v>7058.8617188616099</v>
      </c>
      <c r="S64">
        <v>7879.8187005249201</v>
      </c>
      <c r="T64">
        <v>8031.8214164389801</v>
      </c>
      <c r="U64">
        <v>8133.5734582538698</v>
      </c>
      <c r="W64">
        <f t="shared" si="0"/>
        <v>0</v>
      </c>
    </row>
    <row r="65" spans="1:23" x14ac:dyDescent="0.35">
      <c r="A65" t="s">
        <v>135</v>
      </c>
      <c r="B65">
        <v>11648.0678436856</v>
      </c>
      <c r="C65">
        <v>11762.0539092412</v>
      </c>
      <c r="D65">
        <v>12835.150863552901</v>
      </c>
      <c r="E65">
        <v>15585.670465486501</v>
      </c>
      <c r="F65">
        <v>18114.910174948</v>
      </c>
      <c r="G65">
        <v>19229.025169393699</v>
      </c>
      <c r="H65">
        <v>20758.680017924002</v>
      </c>
      <c r="I65">
        <v>24167.151704906799</v>
      </c>
      <c r="J65">
        <v>26419.869551150699</v>
      </c>
      <c r="K65">
        <v>23145.143278832798</v>
      </c>
      <c r="L65">
        <v>23614.2280637492</v>
      </c>
      <c r="M65">
        <v>26118.770230390001</v>
      </c>
      <c r="N65">
        <v>25075.844972747898</v>
      </c>
      <c r="O65">
        <v>26079.542766316499</v>
      </c>
      <c r="P65">
        <v>26305.792522987798</v>
      </c>
      <c r="Q65">
        <v>22554.467246803499</v>
      </c>
      <c r="R65">
        <v>22383.049788793502</v>
      </c>
      <c r="S65">
        <v>23629.106249635301</v>
      </c>
      <c r="T65">
        <v>25215.213794889401</v>
      </c>
      <c r="U65">
        <v>24742.719826380999</v>
      </c>
      <c r="W65">
        <f t="shared" si="0"/>
        <v>0</v>
      </c>
    </row>
    <row r="66" spans="1:23" x14ac:dyDescent="0.35">
      <c r="A66" t="s">
        <v>137</v>
      </c>
      <c r="B66">
        <v>1445.2793244290101</v>
      </c>
      <c r="C66">
        <v>1894.61516893932</v>
      </c>
      <c r="D66">
        <v>2172.1018772447001</v>
      </c>
      <c r="E66">
        <v>2425.8518417571499</v>
      </c>
      <c r="F66">
        <v>2691.2780806196502</v>
      </c>
      <c r="G66">
        <v>3002.1368672747499</v>
      </c>
      <c r="H66">
        <v>3328.8829723976501</v>
      </c>
      <c r="I66">
        <v>3567.8364378220599</v>
      </c>
      <c r="J66">
        <v>4249.0192621097603</v>
      </c>
      <c r="K66">
        <v>4231.6157976784698</v>
      </c>
      <c r="L66">
        <v>4633.5903583990403</v>
      </c>
      <c r="M66">
        <v>5200.55579014874</v>
      </c>
      <c r="N66">
        <v>5682.0450065535297</v>
      </c>
      <c r="O66">
        <v>6056.3308269681002</v>
      </c>
      <c r="P66">
        <v>6377.0915301421701</v>
      </c>
      <c r="Q66">
        <v>6124.4916426207201</v>
      </c>
      <c r="R66">
        <v>6060.0933290441599</v>
      </c>
      <c r="S66">
        <v>6213.5012764992098</v>
      </c>
      <c r="T66">
        <v>6295.9353986807901</v>
      </c>
      <c r="U66">
        <v>6183.8238248217303</v>
      </c>
      <c r="W66">
        <f t="shared" si="0"/>
        <v>0</v>
      </c>
    </row>
    <row r="67" spans="1:23" x14ac:dyDescent="0.35">
      <c r="A67" t="s">
        <v>543</v>
      </c>
      <c r="B67">
        <v>1450.4762424329799</v>
      </c>
      <c r="C67">
        <v>1378.20340298422</v>
      </c>
      <c r="D67">
        <v>1191.1032552044501</v>
      </c>
      <c r="E67">
        <v>1102.4682750534</v>
      </c>
      <c r="F67">
        <v>1062.1580919339799</v>
      </c>
      <c r="G67">
        <v>1186.3934231895801</v>
      </c>
      <c r="H67">
        <v>1397.43681729491</v>
      </c>
      <c r="I67">
        <v>1667.3179554302101</v>
      </c>
      <c r="J67">
        <v>2044.52785549853</v>
      </c>
      <c r="K67">
        <v>2331.2685815110599</v>
      </c>
      <c r="L67">
        <v>2645.9690465192498</v>
      </c>
      <c r="M67">
        <v>2791.8107989556802</v>
      </c>
      <c r="N67">
        <v>3229.6856303037998</v>
      </c>
      <c r="O67">
        <v>3262.6580293424799</v>
      </c>
      <c r="P67">
        <v>3379.5585095107499</v>
      </c>
      <c r="Q67">
        <v>3562.9327350684898</v>
      </c>
      <c r="R67">
        <v>3519.8732025425902</v>
      </c>
      <c r="S67">
        <v>2444.2903111509399</v>
      </c>
      <c r="T67">
        <v>2537.1253654903999</v>
      </c>
      <c r="U67">
        <v>3019.2058286175602</v>
      </c>
      <c r="W67">
        <f t="shared" ref="W67:W130" si="1">COUNTIF(B67:U67,"")</f>
        <v>0</v>
      </c>
    </row>
    <row r="68" spans="1:23" x14ac:dyDescent="0.35">
      <c r="A68" t="s">
        <v>141</v>
      </c>
      <c r="B68">
        <v>20165.8326060912</v>
      </c>
      <c r="C68">
        <v>20432.460320490802</v>
      </c>
      <c r="D68">
        <v>22109.184651818301</v>
      </c>
      <c r="E68">
        <v>27134.8776907149</v>
      </c>
      <c r="F68">
        <v>30948.9563727981</v>
      </c>
      <c r="G68">
        <v>31936.1497904881</v>
      </c>
      <c r="H68">
        <v>33767.302091076701</v>
      </c>
      <c r="I68">
        <v>38667.069413576297</v>
      </c>
      <c r="J68">
        <v>42178.295033826304</v>
      </c>
      <c r="K68">
        <v>38423.756457095398</v>
      </c>
      <c r="L68">
        <v>37568.889153629898</v>
      </c>
      <c r="M68">
        <v>40615.347969767899</v>
      </c>
      <c r="N68">
        <v>37599.915754442998</v>
      </c>
      <c r="O68">
        <v>39105.151738311099</v>
      </c>
      <c r="P68">
        <v>39858.3739785371</v>
      </c>
      <c r="Q68">
        <v>34370.787184202003</v>
      </c>
      <c r="R68">
        <v>35147.742225926799</v>
      </c>
      <c r="S68">
        <v>37140.669852895699</v>
      </c>
      <c r="T68">
        <v>40038.506776435497</v>
      </c>
      <c r="U68">
        <v>38976.342880025499</v>
      </c>
      <c r="W68">
        <f t="shared" si="1"/>
        <v>0</v>
      </c>
    </row>
    <row r="69" spans="1:23" x14ac:dyDescent="0.35">
      <c r="A69" t="s">
        <v>143</v>
      </c>
      <c r="B69">
        <v>308.13378356477</v>
      </c>
      <c r="C69">
        <v>316.82382001456301</v>
      </c>
      <c r="D69">
        <v>293.955790897214</v>
      </c>
      <c r="E69">
        <v>334.58544290262103</v>
      </c>
      <c r="F69">
        <v>407.76997651657501</v>
      </c>
      <c r="G69">
        <v>388.59512263104801</v>
      </c>
      <c r="H69">
        <v>415.03659944205299</v>
      </c>
      <c r="I69">
        <v>439.832690498933</v>
      </c>
      <c r="J69">
        <v>450.63284030614</v>
      </c>
      <c r="K69">
        <v>595.10998718541202</v>
      </c>
      <c r="L69">
        <v>501.355633266246</v>
      </c>
      <c r="M69">
        <v>642.50765906369395</v>
      </c>
      <c r="W69">
        <f t="shared" si="1"/>
        <v>8</v>
      </c>
    </row>
    <row r="70" spans="1:23" x14ac:dyDescent="0.35">
      <c r="A70" t="s">
        <v>145</v>
      </c>
      <c r="B70">
        <v>14713.065711151899</v>
      </c>
      <c r="C70">
        <v>15355.703166343899</v>
      </c>
      <c r="D70">
        <v>17025.531982869201</v>
      </c>
      <c r="E70">
        <v>21463.442657744901</v>
      </c>
      <c r="F70">
        <v>24861.282796441301</v>
      </c>
      <c r="G70">
        <v>26419.296863822099</v>
      </c>
      <c r="H70">
        <v>28365.313489634598</v>
      </c>
      <c r="I70">
        <v>32549.970978551301</v>
      </c>
      <c r="J70">
        <v>35366.259601198297</v>
      </c>
      <c r="K70">
        <v>32042.4740786617</v>
      </c>
      <c r="L70">
        <v>30502.719708077599</v>
      </c>
      <c r="M70">
        <v>31636.446314255802</v>
      </c>
      <c r="N70">
        <v>28324.4293363918</v>
      </c>
      <c r="O70">
        <v>29059.5479522321</v>
      </c>
      <c r="P70">
        <v>29461.550333738898</v>
      </c>
      <c r="Q70">
        <v>25732.0183647454</v>
      </c>
      <c r="R70">
        <v>26505.343215520399</v>
      </c>
      <c r="S70">
        <v>28170.1678643302</v>
      </c>
      <c r="T70">
        <v>30389.360990289901</v>
      </c>
      <c r="U70">
        <v>29600.378252660201</v>
      </c>
      <c r="W70">
        <f t="shared" si="1"/>
        <v>0</v>
      </c>
    </row>
    <row r="71" spans="1:23" x14ac:dyDescent="0.35">
      <c r="A71" t="s">
        <v>147</v>
      </c>
      <c r="B71">
        <v>4075.9706385107102</v>
      </c>
      <c r="C71">
        <v>4509.1782020361698</v>
      </c>
      <c r="D71">
        <v>5344.8779350230998</v>
      </c>
      <c r="E71">
        <v>7206.1665624875804</v>
      </c>
      <c r="F71">
        <v>8912.9921951693195</v>
      </c>
      <c r="G71">
        <v>10406.396692326</v>
      </c>
      <c r="H71">
        <v>12631.5680518102</v>
      </c>
      <c r="I71">
        <v>16741.939226659601</v>
      </c>
      <c r="J71">
        <v>18227.119530447599</v>
      </c>
      <c r="K71">
        <v>14794.971104954901</v>
      </c>
      <c r="L71">
        <v>14790.820923470101</v>
      </c>
      <c r="M71">
        <v>17621.547962894401</v>
      </c>
      <c r="N71">
        <v>17534.421349912998</v>
      </c>
      <c r="O71">
        <v>19174.100326150899</v>
      </c>
      <c r="P71">
        <v>20367.103161316001</v>
      </c>
      <c r="Q71">
        <v>17522.230186252</v>
      </c>
      <c r="R71">
        <v>18437.252820717302</v>
      </c>
      <c r="S71">
        <v>20458.4607286705</v>
      </c>
      <c r="T71">
        <v>23170.7073775514</v>
      </c>
      <c r="U71">
        <v>23723.306112848</v>
      </c>
      <c r="W71">
        <f t="shared" si="1"/>
        <v>0</v>
      </c>
    </row>
    <row r="72" spans="1:23" x14ac:dyDescent="0.35">
      <c r="A72" t="s">
        <v>149</v>
      </c>
      <c r="B72">
        <v>124.460800271762</v>
      </c>
      <c r="C72">
        <v>120.765781959083</v>
      </c>
      <c r="D72">
        <v>111.927223529279</v>
      </c>
      <c r="E72">
        <v>119.490390988672</v>
      </c>
      <c r="F72">
        <v>136.466255552783</v>
      </c>
      <c r="G72">
        <v>162.432726500352</v>
      </c>
      <c r="H72">
        <v>194.687430455118</v>
      </c>
      <c r="I72">
        <v>244.286037152722</v>
      </c>
      <c r="J72">
        <v>326.43682669893099</v>
      </c>
      <c r="K72">
        <v>380.56904786288499</v>
      </c>
      <c r="L72">
        <v>341.55411490517901</v>
      </c>
      <c r="M72">
        <v>354.47957584134701</v>
      </c>
      <c r="N72">
        <v>467.07792724171799</v>
      </c>
      <c r="O72">
        <v>499.53157205990698</v>
      </c>
      <c r="P72">
        <v>566.92646646198398</v>
      </c>
      <c r="Q72">
        <v>640.54189131368196</v>
      </c>
      <c r="R72">
        <v>717.12459293328504</v>
      </c>
      <c r="S72">
        <v>768.52230757938605</v>
      </c>
      <c r="T72">
        <v>771.52381386447598</v>
      </c>
      <c r="U72">
        <v>855.76086228083796</v>
      </c>
      <c r="W72">
        <f t="shared" si="1"/>
        <v>0</v>
      </c>
    </row>
    <row r="73" spans="1:23" x14ac:dyDescent="0.35">
      <c r="A73" t="s">
        <v>151</v>
      </c>
      <c r="B73">
        <v>16909.873256802101</v>
      </c>
      <c r="C73">
        <v>17184.9399433894</v>
      </c>
      <c r="D73">
        <v>18682.126596010901</v>
      </c>
      <c r="E73">
        <v>22922.7515655555</v>
      </c>
      <c r="F73">
        <v>26263.7523479591</v>
      </c>
      <c r="G73">
        <v>27333.077880626599</v>
      </c>
      <c r="H73">
        <v>29070.238272143601</v>
      </c>
      <c r="I73">
        <v>33551.635050283199</v>
      </c>
      <c r="J73">
        <v>36914.333122545897</v>
      </c>
      <c r="K73">
        <v>33362.823848862499</v>
      </c>
      <c r="L73">
        <v>32939.995404160902</v>
      </c>
      <c r="M73">
        <v>35721.532211267899</v>
      </c>
      <c r="N73">
        <v>33159.111006022598</v>
      </c>
      <c r="O73">
        <v>34563.742626098101</v>
      </c>
      <c r="P73">
        <v>35242.190744832304</v>
      </c>
      <c r="Q73">
        <v>30469.624390107099</v>
      </c>
      <c r="R73">
        <v>31172.228644894702</v>
      </c>
      <c r="S73">
        <v>33080.918644420701</v>
      </c>
      <c r="T73">
        <v>35733.716001136701</v>
      </c>
      <c r="U73">
        <v>34913.191556609403</v>
      </c>
      <c r="W73">
        <f t="shared" si="1"/>
        <v>0</v>
      </c>
    </row>
    <row r="74" spans="1:23" x14ac:dyDescent="0.35">
      <c r="A74" t="s">
        <v>153</v>
      </c>
      <c r="B74">
        <v>816.87130121709595</v>
      </c>
      <c r="C74">
        <v>788.253025388438</v>
      </c>
      <c r="D74">
        <v>738.17289692462896</v>
      </c>
      <c r="E74">
        <v>765.83745980403603</v>
      </c>
      <c r="F74">
        <v>929.39898068720402</v>
      </c>
      <c r="G74">
        <v>1133.6285890695599</v>
      </c>
      <c r="H74">
        <v>1373.3062645279299</v>
      </c>
      <c r="I74">
        <v>1630.58418807984</v>
      </c>
      <c r="J74">
        <v>2050.18157530911</v>
      </c>
      <c r="K74">
        <v>1888.5922310082999</v>
      </c>
      <c r="L74">
        <v>2207.7721105351902</v>
      </c>
      <c r="M74">
        <v>2188.81069386736</v>
      </c>
      <c r="N74">
        <v>2467.6463037332301</v>
      </c>
      <c r="O74">
        <v>2530.4123543906098</v>
      </c>
      <c r="P74">
        <v>2694.5637177959902</v>
      </c>
      <c r="Q74">
        <v>2364.2476966087702</v>
      </c>
      <c r="R74">
        <v>2075.89997448139</v>
      </c>
      <c r="S74">
        <v>2055.5736037493198</v>
      </c>
      <c r="T74">
        <v>2175.9365406788002</v>
      </c>
      <c r="U74">
        <v>2228.2702367699599</v>
      </c>
      <c r="W74">
        <f t="shared" si="1"/>
        <v>0</v>
      </c>
    </row>
    <row r="75" spans="1:23" x14ac:dyDescent="0.35">
      <c r="A75" t="s">
        <v>155</v>
      </c>
      <c r="B75">
        <v>24285.466820516202</v>
      </c>
      <c r="C75">
        <v>24946.189189140401</v>
      </c>
      <c r="D75">
        <v>26869.6749036293</v>
      </c>
      <c r="E75">
        <v>32855.132628780302</v>
      </c>
      <c r="F75">
        <v>37702.8453762641</v>
      </c>
      <c r="G75">
        <v>39040.2888825052</v>
      </c>
      <c r="H75">
        <v>41188.093699730198</v>
      </c>
      <c r="I75">
        <v>48414.845092972202</v>
      </c>
      <c r="J75">
        <v>53554.038922467298</v>
      </c>
      <c r="K75">
        <v>47293.992833504199</v>
      </c>
      <c r="L75">
        <v>46459.973254854303</v>
      </c>
      <c r="M75">
        <v>51081.997670312703</v>
      </c>
      <c r="N75">
        <v>47710.790216941503</v>
      </c>
      <c r="O75">
        <v>49878.043244453598</v>
      </c>
      <c r="P75">
        <v>50260.2998588958</v>
      </c>
      <c r="Q75">
        <v>42784.698361643197</v>
      </c>
      <c r="R75">
        <v>43784.283962209804</v>
      </c>
      <c r="S75">
        <v>46336.663253012703</v>
      </c>
      <c r="T75">
        <v>50030.877310650103</v>
      </c>
      <c r="U75">
        <v>48782.7884755091</v>
      </c>
      <c r="W75">
        <f t="shared" si="1"/>
        <v>0</v>
      </c>
    </row>
    <row r="76" spans="1:23" x14ac:dyDescent="0.35">
      <c r="A76" t="s">
        <v>157</v>
      </c>
      <c r="B76">
        <v>2076.5687843164901</v>
      </c>
      <c r="C76">
        <v>2039.6256972117701</v>
      </c>
      <c r="D76">
        <v>2260.2583983847499</v>
      </c>
      <c r="E76">
        <v>2837.89224620811</v>
      </c>
      <c r="F76">
        <v>3334.9316666979198</v>
      </c>
      <c r="G76">
        <v>3659.5793287084198</v>
      </c>
      <c r="H76">
        <v>3747.8607160745501</v>
      </c>
      <c r="I76">
        <v>4072.1015698432898</v>
      </c>
      <c r="J76">
        <v>4167.6702847165398</v>
      </c>
      <c r="K76">
        <v>3362.8165551403199</v>
      </c>
      <c r="L76">
        <v>3652.52743714193</v>
      </c>
      <c r="M76">
        <v>4371.4575101241098</v>
      </c>
      <c r="N76">
        <v>4591.5557840295596</v>
      </c>
      <c r="O76">
        <v>4840.6937161580199</v>
      </c>
      <c r="P76">
        <v>5605.5703563548996</v>
      </c>
      <c r="Q76">
        <v>5390.7452579281198</v>
      </c>
      <c r="R76">
        <v>5651.3180548270202</v>
      </c>
      <c r="S76">
        <v>6101.0308386649804</v>
      </c>
      <c r="T76">
        <v>6317.4878527697001</v>
      </c>
      <c r="U76">
        <v>6175.8887203210397</v>
      </c>
      <c r="W76">
        <f t="shared" si="1"/>
        <v>0</v>
      </c>
    </row>
    <row r="77" spans="1:23" x14ac:dyDescent="0.35">
      <c r="A77" t="s">
        <v>159</v>
      </c>
      <c r="B77">
        <v>22364.0293943406</v>
      </c>
      <c r="C77">
        <v>22433.555714194499</v>
      </c>
      <c r="D77">
        <v>24177.3351674642</v>
      </c>
      <c r="E77">
        <v>29568.385949668002</v>
      </c>
      <c r="F77">
        <v>33741.265146917503</v>
      </c>
      <c r="G77">
        <v>34760.187766386603</v>
      </c>
      <c r="H77">
        <v>36443.623441441101</v>
      </c>
      <c r="I77">
        <v>41508.4339850416</v>
      </c>
      <c r="J77">
        <v>45334.114435824602</v>
      </c>
      <c r="K77">
        <v>41575.418748373697</v>
      </c>
      <c r="L77">
        <v>40638.334004260003</v>
      </c>
      <c r="M77">
        <v>43790.732048201899</v>
      </c>
      <c r="N77">
        <v>40874.7035053457</v>
      </c>
      <c r="O77">
        <v>42592.934094334203</v>
      </c>
      <c r="P77">
        <v>43011.263102841702</v>
      </c>
      <c r="Q77">
        <v>36638.184929157003</v>
      </c>
      <c r="R77">
        <v>37037.374186121902</v>
      </c>
      <c r="S77">
        <v>38812.161034168203</v>
      </c>
      <c r="T77">
        <v>41631.0907389044</v>
      </c>
      <c r="U77">
        <v>40493.928572045603</v>
      </c>
      <c r="W77">
        <f t="shared" si="1"/>
        <v>0</v>
      </c>
    </row>
    <row r="78" spans="1:23" x14ac:dyDescent="0.35">
      <c r="A78" t="s">
        <v>161</v>
      </c>
      <c r="B78">
        <v>22653.316046635198</v>
      </c>
      <c r="C78">
        <v>24419.742440139202</v>
      </c>
      <c r="D78">
        <v>26732.7904740224</v>
      </c>
      <c r="E78">
        <v>31497.966921303101</v>
      </c>
      <c r="F78">
        <v>35467.175469944297</v>
      </c>
      <c r="G78">
        <v>36205.370539611198</v>
      </c>
      <c r="H78">
        <v>41522.543857174103</v>
      </c>
      <c r="I78">
        <v>47885.698878682902</v>
      </c>
      <c r="J78">
        <v>50866.081098221402</v>
      </c>
      <c r="K78">
        <v>47447.870036607703</v>
      </c>
      <c r="L78">
        <v>48530.2338492813</v>
      </c>
      <c r="M78">
        <v>52083.889144836401</v>
      </c>
      <c r="N78">
        <v>49459.717233837197</v>
      </c>
      <c r="O78">
        <v>54853.625596787599</v>
      </c>
      <c r="P78">
        <v>59440.030760600399</v>
      </c>
      <c r="Q78">
        <v>52404.659333137897</v>
      </c>
      <c r="R78">
        <v>56854.102653706002</v>
      </c>
      <c r="S78">
        <v>60108.466688735898</v>
      </c>
      <c r="T78">
        <v>64269.704254102799</v>
      </c>
      <c r="W78">
        <f t="shared" si="1"/>
        <v>1</v>
      </c>
    </row>
    <row r="79" spans="1:23" x14ac:dyDescent="0.35">
      <c r="A79" t="s">
        <v>163</v>
      </c>
      <c r="B79">
        <v>2171.9502430122302</v>
      </c>
      <c r="C79">
        <v>2248.4291752586901</v>
      </c>
      <c r="D79">
        <v>2265.88059422592</v>
      </c>
      <c r="E79">
        <v>2295.8896549143601</v>
      </c>
      <c r="F79">
        <v>2253.0926143024599</v>
      </c>
      <c r="G79">
        <v>2358.2800177142899</v>
      </c>
      <c r="H79">
        <v>2406.1829156029598</v>
      </c>
      <c r="I79">
        <v>2458.6113132396299</v>
      </c>
      <c r="J79">
        <v>2541.4088832658899</v>
      </c>
      <c r="K79">
        <v>2721.87035688274</v>
      </c>
      <c r="L79">
        <v>2885.4456763611302</v>
      </c>
      <c r="M79">
        <v>3009.1986466892199</v>
      </c>
      <c r="N79">
        <v>3131.38671463839</v>
      </c>
      <c r="O79">
        <v>2994.6793044200699</v>
      </c>
      <c r="P79">
        <v>2971.4572901736701</v>
      </c>
      <c r="Q79">
        <v>2906.3767849763499</v>
      </c>
      <c r="R79">
        <v>3014.7003583904202</v>
      </c>
      <c r="S79">
        <v>3289.7011457127701</v>
      </c>
      <c r="T79">
        <v>3568.291015625</v>
      </c>
      <c r="W79">
        <f t="shared" si="1"/>
        <v>1</v>
      </c>
    </row>
    <row r="80" spans="1:23" x14ac:dyDescent="0.35">
      <c r="A80" t="s">
        <v>165</v>
      </c>
      <c r="B80">
        <v>4125.7166635171297</v>
      </c>
      <c r="C80">
        <v>3993.0472067647602</v>
      </c>
      <c r="D80">
        <v>4141.4182925319001</v>
      </c>
      <c r="E80">
        <v>4933.4360067669804</v>
      </c>
      <c r="F80">
        <v>5739.5835261073298</v>
      </c>
      <c r="G80">
        <v>6891.3668762396001</v>
      </c>
      <c r="H80">
        <v>7221.3294815315603</v>
      </c>
      <c r="I80">
        <v>8458.2517398083401</v>
      </c>
      <c r="J80">
        <v>10254.158452055801</v>
      </c>
      <c r="K80">
        <v>7721.0041892807703</v>
      </c>
      <c r="L80">
        <v>8849.3552997150691</v>
      </c>
      <c r="M80">
        <v>10809.646450590901</v>
      </c>
      <c r="N80">
        <v>9813.4777028244007</v>
      </c>
      <c r="O80">
        <v>9683.5762902867391</v>
      </c>
      <c r="P80">
        <v>9663.4292397764093</v>
      </c>
      <c r="Q80">
        <v>7384.7158700318296</v>
      </c>
      <c r="R80">
        <v>6984.4510187339501</v>
      </c>
      <c r="S80">
        <v>7230.3963926842598</v>
      </c>
      <c r="T80">
        <v>7956.6278155868604</v>
      </c>
      <c r="U80">
        <v>7767.0134044078804</v>
      </c>
      <c r="W80">
        <f t="shared" si="1"/>
        <v>0</v>
      </c>
    </row>
    <row r="81" spans="1:23" x14ac:dyDescent="0.35">
      <c r="A81" t="s">
        <v>167</v>
      </c>
      <c r="B81">
        <v>28149.870010789102</v>
      </c>
      <c r="C81">
        <v>27744.506459246099</v>
      </c>
      <c r="D81">
        <v>30056.5862179301</v>
      </c>
      <c r="E81">
        <v>34419.147914595203</v>
      </c>
      <c r="F81">
        <v>40290.313971011601</v>
      </c>
      <c r="G81">
        <v>42030.286613813601</v>
      </c>
      <c r="H81">
        <v>44599.697568569703</v>
      </c>
      <c r="I81">
        <v>50566.826595682804</v>
      </c>
      <c r="J81">
        <v>47286.998492836698</v>
      </c>
      <c r="K81">
        <v>38713.1374283353</v>
      </c>
      <c r="L81">
        <v>39435.839901850501</v>
      </c>
      <c r="M81">
        <v>42038.572250192999</v>
      </c>
      <c r="N81">
        <v>42462.771568144999</v>
      </c>
      <c r="O81">
        <v>43444.533001953998</v>
      </c>
      <c r="P81">
        <v>47425.607680519402</v>
      </c>
      <c r="Q81">
        <v>44974.8318771782</v>
      </c>
      <c r="R81">
        <v>41064.1334316223</v>
      </c>
      <c r="S81">
        <v>40361.417383215899</v>
      </c>
      <c r="T81">
        <v>43043.227816455103</v>
      </c>
      <c r="U81">
        <v>42330.117537004997</v>
      </c>
      <c r="W81">
        <f t="shared" si="1"/>
        <v>0</v>
      </c>
    </row>
    <row r="82" spans="1:23" x14ac:dyDescent="0.35">
      <c r="A82" t="s">
        <v>169</v>
      </c>
      <c r="B82">
        <v>749.90852361159102</v>
      </c>
      <c r="C82">
        <v>801.99041388837304</v>
      </c>
      <c r="D82">
        <v>853.51645371331801</v>
      </c>
      <c r="E82">
        <v>1010.0079801313</v>
      </c>
      <c r="F82">
        <v>1305.0474855720799</v>
      </c>
      <c r="G82">
        <v>1642.7609375639499</v>
      </c>
      <c r="H82">
        <v>1996.0571292766399</v>
      </c>
      <c r="I82">
        <v>2635.3538820296299</v>
      </c>
      <c r="J82">
        <v>3324.7358790541098</v>
      </c>
      <c r="K82">
        <v>2822.66743023352</v>
      </c>
      <c r="L82">
        <v>3233.2959434742102</v>
      </c>
      <c r="M82">
        <v>4021.7433061728598</v>
      </c>
      <c r="N82">
        <v>4421.8182422801301</v>
      </c>
      <c r="O82">
        <v>4623.7457247341899</v>
      </c>
      <c r="P82">
        <v>4739.1883384642097</v>
      </c>
      <c r="Q82">
        <v>4014.1859441932902</v>
      </c>
      <c r="R82">
        <v>4062.1698875737902</v>
      </c>
      <c r="S82">
        <v>4357.0009355462798</v>
      </c>
      <c r="T82">
        <v>4722.78778321766</v>
      </c>
      <c r="U82">
        <v>4697.7045759469001</v>
      </c>
      <c r="W82">
        <f t="shared" si="1"/>
        <v>0</v>
      </c>
    </row>
    <row r="83" spans="1:23" x14ac:dyDescent="0.35">
      <c r="A83" t="s">
        <v>171</v>
      </c>
      <c r="B83">
        <v>258.47095948786</v>
      </c>
      <c r="C83">
        <v>269.01499838081702</v>
      </c>
      <c r="D83">
        <v>304.564560762479</v>
      </c>
      <c r="E83">
        <v>367.82152164834002</v>
      </c>
      <c r="F83">
        <v>417.50816486176501</v>
      </c>
      <c r="G83">
        <v>492.54419164423399</v>
      </c>
      <c r="H83">
        <v>913.39393093929095</v>
      </c>
      <c r="I83">
        <v>1081.1663182626901</v>
      </c>
      <c r="J83">
        <v>1217.06479703935</v>
      </c>
      <c r="K83">
        <v>1077.6621920808</v>
      </c>
      <c r="L83">
        <v>1299.3449494603899</v>
      </c>
      <c r="M83">
        <v>1549.46290192946</v>
      </c>
      <c r="N83">
        <v>1587.56123719997</v>
      </c>
      <c r="O83">
        <v>2345.3929057488499</v>
      </c>
      <c r="P83">
        <v>1971.03334675411</v>
      </c>
      <c r="Q83">
        <v>1743.8509964087</v>
      </c>
      <c r="R83">
        <v>1931.38947036943</v>
      </c>
      <c r="S83">
        <v>2025.9324238675099</v>
      </c>
      <c r="T83">
        <v>2202.31216442504</v>
      </c>
      <c r="U83">
        <v>2202.1155673806502</v>
      </c>
      <c r="W83">
        <f t="shared" si="1"/>
        <v>0</v>
      </c>
    </row>
    <row r="84" spans="1:23" x14ac:dyDescent="0.35">
      <c r="A84" t="s">
        <v>173</v>
      </c>
      <c r="W84">
        <f t="shared" si="1"/>
        <v>20</v>
      </c>
    </row>
    <row r="85" spans="1:23" x14ac:dyDescent="0.35">
      <c r="A85" t="s">
        <v>175</v>
      </c>
      <c r="B85">
        <v>363.48247899906801</v>
      </c>
      <c r="C85">
        <v>336.15406059602202</v>
      </c>
      <c r="D85">
        <v>343.60275126348802</v>
      </c>
      <c r="E85">
        <v>393.73986978173099</v>
      </c>
      <c r="F85">
        <v>407.30033708713898</v>
      </c>
      <c r="G85">
        <v>322.41568160552703</v>
      </c>
      <c r="H85">
        <v>453.40351845416302</v>
      </c>
      <c r="I85">
        <v>659.99272295454602</v>
      </c>
      <c r="J85">
        <v>715.09682041100996</v>
      </c>
      <c r="K85">
        <v>674.08555024505699</v>
      </c>
      <c r="L85">
        <v>672.42440256244299</v>
      </c>
      <c r="M85">
        <v>651.13536353304698</v>
      </c>
      <c r="N85">
        <v>717.050737885584</v>
      </c>
      <c r="O85">
        <v>769.003943268326</v>
      </c>
      <c r="P85">
        <v>787.23807021997004</v>
      </c>
      <c r="Q85">
        <v>769.25601374601604</v>
      </c>
      <c r="R85">
        <v>732.291075213299</v>
      </c>
      <c r="S85">
        <v>855.57363987736699</v>
      </c>
      <c r="T85">
        <v>878.59961325050097</v>
      </c>
      <c r="U85">
        <v>962.83990858777804</v>
      </c>
      <c r="W85">
        <f t="shared" si="1"/>
        <v>0</v>
      </c>
    </row>
    <row r="86" spans="1:23" x14ac:dyDescent="0.35">
      <c r="A86" t="s">
        <v>544</v>
      </c>
      <c r="B86">
        <v>594.15164298866705</v>
      </c>
      <c r="C86">
        <v>505.42014966136202</v>
      </c>
      <c r="D86">
        <v>411.77248040376998</v>
      </c>
      <c r="E86">
        <v>335.90621695050402</v>
      </c>
      <c r="F86">
        <v>642.75492984273001</v>
      </c>
      <c r="G86">
        <v>665.72194065367205</v>
      </c>
      <c r="H86">
        <v>662.36246097695596</v>
      </c>
      <c r="I86">
        <v>780.38009914809697</v>
      </c>
      <c r="J86">
        <v>924.51151643002697</v>
      </c>
      <c r="K86">
        <v>833.28040272409601</v>
      </c>
      <c r="L86">
        <v>860.63787368812496</v>
      </c>
      <c r="M86">
        <v>762.76105413115897</v>
      </c>
      <c r="N86">
        <v>742.78113779662704</v>
      </c>
      <c r="O86">
        <v>700.51497196066805</v>
      </c>
      <c r="P86">
        <v>607.42840411500401</v>
      </c>
      <c r="Q86">
        <v>660.72357124432199</v>
      </c>
      <c r="R86">
        <v>690.77888604293798</v>
      </c>
      <c r="S86">
        <v>679.75691396582795</v>
      </c>
      <c r="T86">
        <v>732.717513775219</v>
      </c>
      <c r="U86">
        <v>777.81193208400805</v>
      </c>
      <c r="W86">
        <f t="shared" si="1"/>
        <v>0</v>
      </c>
    </row>
    <row r="87" spans="1:23" x14ac:dyDescent="0.35">
      <c r="A87" t="s">
        <v>179</v>
      </c>
      <c r="B87">
        <v>308.14411929370902</v>
      </c>
      <c r="C87">
        <v>319.95718861661197</v>
      </c>
      <c r="D87">
        <v>333.05884483354902</v>
      </c>
      <c r="E87">
        <v>372.053875509514</v>
      </c>
      <c r="F87">
        <v>405.07511837334198</v>
      </c>
      <c r="G87">
        <v>436.475544782741</v>
      </c>
      <c r="H87">
        <v>430.004252419306</v>
      </c>
      <c r="I87">
        <v>493.722692768596</v>
      </c>
      <c r="J87">
        <v>599.99523719098795</v>
      </c>
      <c r="K87">
        <v>559.41419387326403</v>
      </c>
      <c r="L87">
        <v>558.17613450815804</v>
      </c>
      <c r="M87">
        <v>703.66371867053499</v>
      </c>
      <c r="N87">
        <v>616.37643211354305</v>
      </c>
      <c r="O87">
        <v>634.66280923979605</v>
      </c>
      <c r="P87">
        <v>623.31088163091101</v>
      </c>
      <c r="Q87">
        <v>603.40111824669304</v>
      </c>
      <c r="R87">
        <v>661.45672538723102</v>
      </c>
      <c r="S87">
        <v>738.54994489078194</v>
      </c>
      <c r="T87">
        <v>778.34991021004305</v>
      </c>
      <c r="U87">
        <v>697.29492685678599</v>
      </c>
      <c r="W87">
        <f t="shared" si="1"/>
        <v>0</v>
      </c>
    </row>
    <row r="88" spans="1:23" x14ac:dyDescent="0.35">
      <c r="A88" t="s">
        <v>181</v>
      </c>
      <c r="B88">
        <v>1725.5547376752399</v>
      </c>
      <c r="C88">
        <v>2313.1512888607899</v>
      </c>
      <c r="D88">
        <v>2744.2081555340201</v>
      </c>
      <c r="E88">
        <v>3618.57609412069</v>
      </c>
      <c r="F88">
        <v>6152.1312376017304</v>
      </c>
      <c r="G88">
        <v>10963.289362941299</v>
      </c>
      <c r="H88">
        <v>12857.3360461499</v>
      </c>
      <c r="I88">
        <v>15908.3918313632</v>
      </c>
      <c r="J88">
        <v>22942.583449096699</v>
      </c>
      <c r="K88">
        <v>16667.9368247067</v>
      </c>
      <c r="L88">
        <v>17288.8595992193</v>
      </c>
      <c r="M88">
        <v>21641.870519212702</v>
      </c>
      <c r="N88">
        <v>21711.153229854201</v>
      </c>
      <c r="O88">
        <v>20390.7193153023</v>
      </c>
      <c r="P88">
        <v>19394.029992997199</v>
      </c>
      <c r="Q88">
        <v>11283.46560612</v>
      </c>
      <c r="R88">
        <v>9250.3319530822591</v>
      </c>
      <c r="S88">
        <v>9667.9122517304604</v>
      </c>
      <c r="T88">
        <v>10144.1958108456</v>
      </c>
      <c r="U88">
        <v>8131.9238881091196</v>
      </c>
      <c r="W88">
        <f t="shared" si="1"/>
        <v>0</v>
      </c>
    </row>
    <row r="89" spans="1:23" x14ac:dyDescent="0.35">
      <c r="A89" t="s">
        <v>183</v>
      </c>
      <c r="B89">
        <v>12042.9537140472</v>
      </c>
      <c r="C89">
        <v>12538.178869027601</v>
      </c>
      <c r="D89">
        <v>14110.313365211099</v>
      </c>
      <c r="E89">
        <v>18477.578360286199</v>
      </c>
      <c r="F89">
        <v>21955.104136494101</v>
      </c>
      <c r="G89">
        <v>22551.735766736499</v>
      </c>
      <c r="H89">
        <v>24801.1577837357</v>
      </c>
      <c r="I89">
        <v>28827.326392687799</v>
      </c>
      <c r="J89">
        <v>31997.282024103901</v>
      </c>
      <c r="K89">
        <v>29710.970232488002</v>
      </c>
      <c r="L89">
        <v>26917.758954907698</v>
      </c>
      <c r="M89">
        <v>25916.2934913805</v>
      </c>
      <c r="N89">
        <v>22242.681946404002</v>
      </c>
      <c r="O89">
        <v>21874.819467840702</v>
      </c>
      <c r="P89">
        <v>21760.979750770399</v>
      </c>
      <c r="Q89">
        <v>18167.773727165601</v>
      </c>
      <c r="R89">
        <v>18116.459653128499</v>
      </c>
      <c r="S89">
        <v>18930.218627659699</v>
      </c>
      <c r="T89">
        <v>20324.304991781199</v>
      </c>
      <c r="U89">
        <v>19582.535979493601</v>
      </c>
      <c r="W89">
        <f t="shared" si="1"/>
        <v>0</v>
      </c>
    </row>
    <row r="90" spans="1:23" x14ac:dyDescent="0.35">
      <c r="A90" t="s">
        <v>185</v>
      </c>
      <c r="B90">
        <v>5057.1739652676697</v>
      </c>
      <c r="C90">
        <v>5040.6704683356302</v>
      </c>
      <c r="D90">
        <v>5213.8962688492802</v>
      </c>
      <c r="E90">
        <v>5682.5961002587101</v>
      </c>
      <c r="F90">
        <v>5741.5986333348601</v>
      </c>
      <c r="G90">
        <v>6645.7950483518698</v>
      </c>
      <c r="H90">
        <v>6658.5408466990002</v>
      </c>
      <c r="I90">
        <v>7212.5068218708302</v>
      </c>
      <c r="J90">
        <v>7832.4233522704899</v>
      </c>
      <c r="K90">
        <v>7290.6971004126699</v>
      </c>
      <c r="L90">
        <v>7257.7566223231897</v>
      </c>
      <c r="M90">
        <v>7291.0588966433797</v>
      </c>
      <c r="N90">
        <v>7444.5047675973001</v>
      </c>
      <c r="O90">
        <v>7789.7763807997699</v>
      </c>
      <c r="P90">
        <v>8369.8867551322091</v>
      </c>
      <c r="Q90">
        <v>9096.8706459541208</v>
      </c>
      <c r="R90">
        <v>9628.3474866201304</v>
      </c>
      <c r="S90">
        <v>10152.8328118872</v>
      </c>
      <c r="T90">
        <v>10485.907157179599</v>
      </c>
      <c r="U90">
        <v>10808.6721222084</v>
      </c>
      <c r="W90">
        <f t="shared" si="1"/>
        <v>0</v>
      </c>
    </row>
    <row r="91" spans="1:23" x14ac:dyDescent="0.35">
      <c r="A91" t="s">
        <v>187</v>
      </c>
      <c r="B91">
        <v>19004.107291030399</v>
      </c>
      <c r="C91">
        <v>19275.4733376066</v>
      </c>
      <c r="D91">
        <v>20652.8783287878</v>
      </c>
      <c r="E91">
        <v>27459.762783948401</v>
      </c>
      <c r="F91">
        <v>32023.452207623701</v>
      </c>
      <c r="G91">
        <v>32489.781908527799</v>
      </c>
      <c r="H91">
        <v>35458.1231210482</v>
      </c>
      <c r="I91">
        <v>39780.951444575301</v>
      </c>
      <c r="J91">
        <v>44367.055649787297</v>
      </c>
      <c r="K91">
        <v>44918.564877075602</v>
      </c>
      <c r="L91">
        <v>43988.332493194597</v>
      </c>
      <c r="M91">
        <v>47186.9814680048</v>
      </c>
      <c r="N91">
        <v>45936.765951698901</v>
      </c>
      <c r="O91">
        <v>47535.589945368498</v>
      </c>
      <c r="P91">
        <v>50484.9275739023</v>
      </c>
      <c r="Q91">
        <v>44536.401308099899</v>
      </c>
      <c r="R91">
        <v>48181.874188064001</v>
      </c>
      <c r="S91">
        <v>50321.368754344199</v>
      </c>
      <c r="T91">
        <v>54470.956386425503</v>
      </c>
      <c r="W91">
        <f t="shared" si="1"/>
        <v>1</v>
      </c>
    </row>
    <row r="92" spans="1:23" x14ac:dyDescent="0.35">
      <c r="A92" t="s">
        <v>189</v>
      </c>
      <c r="B92">
        <v>1664.2989582704499</v>
      </c>
      <c r="C92">
        <v>1575.42855740399</v>
      </c>
      <c r="D92">
        <v>1710.34146844776</v>
      </c>
      <c r="E92">
        <v>1765.35167674537</v>
      </c>
      <c r="F92">
        <v>1889.69182366014</v>
      </c>
      <c r="G92">
        <v>2101.54181782248</v>
      </c>
      <c r="H92">
        <v>2287.9357153063002</v>
      </c>
      <c r="I92">
        <v>2531.2060801226999</v>
      </c>
      <c r="J92">
        <v>2848.5031597140901</v>
      </c>
      <c r="K92">
        <v>2695.2212644719898</v>
      </c>
      <c r="L92">
        <v>2898.9422147044802</v>
      </c>
      <c r="M92">
        <v>3281.6675017603302</v>
      </c>
      <c r="N92">
        <v>3408.7849164023601</v>
      </c>
      <c r="O92">
        <v>3522.77369775434</v>
      </c>
      <c r="P92">
        <v>3779.6423192314301</v>
      </c>
      <c r="Q92">
        <v>3994.63691288475</v>
      </c>
      <c r="R92">
        <v>4173.3016661947404</v>
      </c>
      <c r="S92">
        <v>4451.45098144235</v>
      </c>
      <c r="T92">
        <v>4472.8923708257698</v>
      </c>
      <c r="U92">
        <v>4619.98525821971</v>
      </c>
      <c r="W92">
        <f t="shared" si="1"/>
        <v>0</v>
      </c>
    </row>
    <row r="93" spans="1:23" x14ac:dyDescent="0.35">
      <c r="A93" t="s">
        <v>191</v>
      </c>
      <c r="D93">
        <v>21536.366875349901</v>
      </c>
      <c r="E93">
        <v>22572.0752994287</v>
      </c>
      <c r="F93">
        <v>24395.797623038401</v>
      </c>
      <c r="G93">
        <v>26495.877577303301</v>
      </c>
      <c r="H93">
        <v>26555.6452019565</v>
      </c>
      <c r="I93">
        <v>27542.2261673182</v>
      </c>
      <c r="J93">
        <v>29056.3142936191</v>
      </c>
      <c r="K93">
        <v>30026.503209274899</v>
      </c>
      <c r="L93">
        <v>30700.434008178399</v>
      </c>
      <c r="M93">
        <v>30859.404353380301</v>
      </c>
      <c r="N93">
        <v>32494.5623640591</v>
      </c>
      <c r="O93">
        <v>33265.381186606603</v>
      </c>
      <c r="P93">
        <v>34394.097480995697</v>
      </c>
      <c r="Q93">
        <v>35278.925938969303</v>
      </c>
      <c r="R93">
        <v>35562.8379083283</v>
      </c>
      <c r="S93">
        <v>35615.804627437101</v>
      </c>
      <c r="T93">
        <v>35712.562135032102</v>
      </c>
      <c r="W93">
        <f t="shared" si="1"/>
        <v>3</v>
      </c>
    </row>
    <row r="94" spans="1:23" x14ac:dyDescent="0.35">
      <c r="A94" t="s">
        <v>193</v>
      </c>
      <c r="B94">
        <v>954.40415249126102</v>
      </c>
      <c r="C94">
        <v>955.66538061190704</v>
      </c>
      <c r="D94">
        <v>974.94919328204196</v>
      </c>
      <c r="E94">
        <v>997.21003457667405</v>
      </c>
      <c r="F94">
        <v>1056.42388561094</v>
      </c>
      <c r="G94">
        <v>1105.4964536488201</v>
      </c>
      <c r="H94">
        <v>3188.6389809945499</v>
      </c>
      <c r="I94">
        <v>3658.4916738566999</v>
      </c>
      <c r="J94">
        <v>4050.7773648404</v>
      </c>
      <c r="K94">
        <v>4233.7644201058602</v>
      </c>
      <c r="L94">
        <v>4580.6624623757498</v>
      </c>
      <c r="M94">
        <v>4908.5735417639198</v>
      </c>
      <c r="N94">
        <v>5378.7336439658002</v>
      </c>
      <c r="O94">
        <v>5489.1138407614299</v>
      </c>
      <c r="P94">
        <v>5407.0899628323004</v>
      </c>
      <c r="Q94">
        <v>5576.8333373423902</v>
      </c>
      <c r="R94">
        <v>5811.3753219116998</v>
      </c>
      <c r="S94">
        <v>6124.9299672486104</v>
      </c>
      <c r="T94">
        <v>6145.8424106799002</v>
      </c>
      <c r="U94">
        <v>6609.5864250337099</v>
      </c>
      <c r="W94">
        <f t="shared" si="1"/>
        <v>0</v>
      </c>
    </row>
    <row r="95" spans="1:23" x14ac:dyDescent="0.35">
      <c r="A95" t="s">
        <v>195</v>
      </c>
      <c r="B95">
        <v>25103.293976383899</v>
      </c>
      <c r="C95">
        <v>24717.596467375199</v>
      </c>
      <c r="D95">
        <v>25606.4701463739</v>
      </c>
      <c r="E95">
        <v>28530.659158719001</v>
      </c>
      <c r="F95">
        <v>31559.039672814299</v>
      </c>
      <c r="G95">
        <v>33172.956087001403</v>
      </c>
      <c r="H95">
        <v>34799.047644749298</v>
      </c>
      <c r="I95">
        <v>37809.434960886203</v>
      </c>
      <c r="J95">
        <v>39890.217786697998</v>
      </c>
      <c r="K95">
        <v>37125.800608418896</v>
      </c>
      <c r="L95">
        <v>38653.903435610096</v>
      </c>
      <c r="M95">
        <v>41538.632966942598</v>
      </c>
      <c r="N95">
        <v>41344.813797477298</v>
      </c>
      <c r="O95">
        <v>41629.1460555925</v>
      </c>
      <c r="P95">
        <v>42298.310774601901</v>
      </c>
      <c r="Q95">
        <v>39734.910960975198</v>
      </c>
      <c r="R95">
        <v>40343.129460312899</v>
      </c>
      <c r="S95">
        <v>42013.14613375</v>
      </c>
      <c r="T95">
        <v>44415.464966714499</v>
      </c>
      <c r="U95">
        <v>44612.485834882602</v>
      </c>
      <c r="W95">
        <f t="shared" si="1"/>
        <v>0</v>
      </c>
    </row>
    <row r="96" spans="1:23" x14ac:dyDescent="0.35">
      <c r="A96" t="s">
        <v>197</v>
      </c>
      <c r="B96">
        <v>25756.663778327798</v>
      </c>
      <c r="C96">
        <v>25230.216332951601</v>
      </c>
      <c r="D96">
        <v>24665.8899982779</v>
      </c>
      <c r="E96">
        <v>23977.019451669799</v>
      </c>
      <c r="F96">
        <v>24928.1003722551</v>
      </c>
      <c r="G96">
        <v>26649.750801706999</v>
      </c>
      <c r="H96">
        <v>28224.215060938899</v>
      </c>
      <c r="I96">
        <v>30594.017841023098</v>
      </c>
      <c r="J96">
        <v>31515.662771301799</v>
      </c>
      <c r="K96">
        <v>30697.340383516999</v>
      </c>
      <c r="L96">
        <v>32549.998231121001</v>
      </c>
      <c r="M96">
        <v>35142.487934454301</v>
      </c>
      <c r="N96">
        <v>36730.8767001128</v>
      </c>
      <c r="O96">
        <v>38403.777714547701</v>
      </c>
      <c r="P96">
        <v>40315.285564055201</v>
      </c>
      <c r="Q96">
        <v>42431.888281727697</v>
      </c>
      <c r="R96">
        <v>43731.106824529903</v>
      </c>
      <c r="S96">
        <v>46165.856511595302</v>
      </c>
      <c r="T96">
        <v>48543.400990573296</v>
      </c>
      <c r="U96">
        <v>48713.473748156102</v>
      </c>
      <c r="W96">
        <f t="shared" si="1"/>
        <v>0</v>
      </c>
    </row>
    <row r="97" spans="1:23" x14ac:dyDescent="0.35">
      <c r="A97" t="s">
        <v>199</v>
      </c>
      <c r="B97">
        <v>1080.4621286624499</v>
      </c>
      <c r="C97">
        <v>1133.1863717164399</v>
      </c>
      <c r="D97">
        <v>1134.0647721631899</v>
      </c>
      <c r="E97">
        <v>1158.17873532358</v>
      </c>
      <c r="F97">
        <v>1217.8180211998199</v>
      </c>
      <c r="G97">
        <v>1308.0914436425101</v>
      </c>
      <c r="H97">
        <v>1430.0570515417601</v>
      </c>
      <c r="I97">
        <v>1583.0478562721701</v>
      </c>
      <c r="J97">
        <v>1739.3533773407601</v>
      </c>
      <c r="K97">
        <v>1789.70665110755</v>
      </c>
      <c r="L97">
        <v>1904.3464649688101</v>
      </c>
      <c r="M97">
        <v>2088.3153002869499</v>
      </c>
      <c r="N97">
        <v>2144.3426111782001</v>
      </c>
      <c r="O97">
        <v>2102.59316626494</v>
      </c>
      <c r="P97">
        <v>2206.05193412773</v>
      </c>
      <c r="Q97">
        <v>2302.2013793620399</v>
      </c>
      <c r="R97">
        <v>2342.5846511956802</v>
      </c>
      <c r="S97">
        <v>2453.7278959745699</v>
      </c>
      <c r="T97">
        <v>2505.7767518955998</v>
      </c>
      <c r="U97">
        <v>2574.9121906744299</v>
      </c>
      <c r="W97">
        <f t="shared" si="1"/>
        <v>0</v>
      </c>
    </row>
    <row r="98" spans="1:23" x14ac:dyDescent="0.35">
      <c r="A98" t="s">
        <v>201</v>
      </c>
      <c r="B98">
        <v>358.73498402051598</v>
      </c>
      <c r="C98">
        <v>333.36736200480402</v>
      </c>
      <c r="D98">
        <v>348.07866023135603</v>
      </c>
      <c r="E98">
        <v>383.751322440558</v>
      </c>
      <c r="F98">
        <v>428.374550228575</v>
      </c>
      <c r="G98">
        <v>475.24122170136098</v>
      </c>
      <c r="H98">
        <v>548.65981334651406</v>
      </c>
      <c r="I98">
        <v>637.38274707004098</v>
      </c>
      <c r="J98">
        <v>748.26044381167901</v>
      </c>
      <c r="K98">
        <v>738.75773964336997</v>
      </c>
      <c r="L98">
        <v>785.42206966438198</v>
      </c>
      <c r="M98">
        <v>851.248195957039</v>
      </c>
      <c r="N98">
        <v>879.59125570065498</v>
      </c>
      <c r="O98">
        <v>954.138989200575</v>
      </c>
      <c r="P98">
        <v>978.22332350632803</v>
      </c>
      <c r="Q98">
        <v>942.45785213842396</v>
      </c>
      <c r="R98">
        <v>907.01569866754198</v>
      </c>
      <c r="S98">
        <v>939.50910351136895</v>
      </c>
      <c r="T98">
        <v>972.94291433493595</v>
      </c>
      <c r="U98">
        <v>976.74180870811597</v>
      </c>
      <c r="W98">
        <f t="shared" si="1"/>
        <v>0</v>
      </c>
    </row>
    <row r="99" spans="1:23" x14ac:dyDescent="0.35">
      <c r="A99" t="s">
        <v>203</v>
      </c>
      <c r="B99">
        <v>4841.5867326948401</v>
      </c>
      <c r="C99">
        <v>5362.0228966222503</v>
      </c>
      <c r="D99">
        <v>6232.6555947107599</v>
      </c>
      <c r="E99">
        <v>8059.4201729064398</v>
      </c>
      <c r="F99">
        <v>9661.1695736641195</v>
      </c>
      <c r="G99">
        <v>10527.892681523301</v>
      </c>
      <c r="H99">
        <v>11695.944664086001</v>
      </c>
      <c r="I99">
        <v>13937.448387519</v>
      </c>
      <c r="J99">
        <v>16296.805923849801</v>
      </c>
      <c r="K99">
        <v>14540.6416034433</v>
      </c>
      <c r="L99">
        <v>13949.326497497699</v>
      </c>
      <c r="M99">
        <v>14609.5243524166</v>
      </c>
      <c r="N99">
        <v>13258.3598451041</v>
      </c>
      <c r="O99">
        <v>13674.417804999901</v>
      </c>
      <c r="P99">
        <v>13599.4097770608</v>
      </c>
      <c r="Q99">
        <v>11781.7347932429</v>
      </c>
      <c r="R99">
        <v>12361.4838303671</v>
      </c>
      <c r="S99">
        <v>13451.624947915199</v>
      </c>
      <c r="T99">
        <v>15014.0850191716</v>
      </c>
      <c r="U99">
        <v>14936.100547343</v>
      </c>
      <c r="W99">
        <f t="shared" si="1"/>
        <v>0</v>
      </c>
    </row>
    <row r="100" spans="1:23" x14ac:dyDescent="0.35">
      <c r="A100" t="s">
        <v>205</v>
      </c>
      <c r="B100">
        <v>811.53397415357495</v>
      </c>
      <c r="C100">
        <v>739.34741800941299</v>
      </c>
      <c r="D100">
        <v>697.59690358472801</v>
      </c>
      <c r="E100">
        <v>561.81794377545395</v>
      </c>
      <c r="F100">
        <v>663.79469631045401</v>
      </c>
      <c r="G100">
        <v>766.69205890441401</v>
      </c>
      <c r="H100">
        <v>792.82592581104905</v>
      </c>
      <c r="I100">
        <v>981.11134119492397</v>
      </c>
      <c r="J100">
        <v>1076.70133123339</v>
      </c>
      <c r="K100">
        <v>1150.2110889227299</v>
      </c>
      <c r="L100">
        <v>1172.0985433206599</v>
      </c>
      <c r="M100">
        <v>1287.9540580570699</v>
      </c>
      <c r="N100">
        <v>1337.3354310085399</v>
      </c>
      <c r="O100">
        <v>1393.9559509881501</v>
      </c>
      <c r="P100">
        <v>1402.1001557233999</v>
      </c>
      <c r="Q100">
        <v>1389.11951950807</v>
      </c>
      <c r="R100">
        <v>1265.98763288491</v>
      </c>
      <c r="S100">
        <v>1294.2397460432301</v>
      </c>
      <c r="T100">
        <v>1435.3517555107301</v>
      </c>
      <c r="U100">
        <v>1272.4909246734001</v>
      </c>
      <c r="W100">
        <f t="shared" si="1"/>
        <v>0</v>
      </c>
    </row>
    <row r="101" spans="1:23" x14ac:dyDescent="0.35">
      <c r="A101" t="s">
        <v>207</v>
      </c>
      <c r="B101">
        <v>4624.2816567029504</v>
      </c>
      <c r="C101">
        <v>5276.0331890549596</v>
      </c>
      <c r="D101">
        <v>6655.3330086531896</v>
      </c>
      <c r="E101">
        <v>8421.1033131615295</v>
      </c>
      <c r="F101">
        <v>10285.7936270098</v>
      </c>
      <c r="G101">
        <v>11200.5769496264</v>
      </c>
      <c r="H101">
        <v>11475.822705709301</v>
      </c>
      <c r="I101">
        <v>13918.960191013701</v>
      </c>
      <c r="J101">
        <v>15753.473284019499</v>
      </c>
      <c r="K101">
        <v>13046.481008184801</v>
      </c>
      <c r="L101">
        <v>13191.621264469601</v>
      </c>
      <c r="M101">
        <v>14216.1656114334</v>
      </c>
      <c r="N101">
        <v>12950.6865153085</v>
      </c>
      <c r="O101">
        <v>13687.5140593304</v>
      </c>
      <c r="P101">
        <v>14267.012154768299</v>
      </c>
      <c r="Q101">
        <v>12706.891214892399</v>
      </c>
      <c r="R101">
        <v>13090.5067287853</v>
      </c>
      <c r="S101">
        <v>14605.8543453283</v>
      </c>
      <c r="T101">
        <v>16410.187263968299</v>
      </c>
      <c r="U101">
        <v>16731.821513905099</v>
      </c>
      <c r="W101">
        <f t="shared" si="1"/>
        <v>0</v>
      </c>
    </row>
    <row r="102" spans="1:23" x14ac:dyDescent="0.35">
      <c r="A102" t="s">
        <v>209</v>
      </c>
      <c r="B102">
        <v>1457.61475763365</v>
      </c>
      <c r="C102">
        <v>1462.2856898893001</v>
      </c>
      <c r="D102">
        <v>1468.8753384809399</v>
      </c>
      <c r="E102">
        <v>1636.1123607458901</v>
      </c>
      <c r="F102">
        <v>1926.92175982906</v>
      </c>
      <c r="G102">
        <v>2280.1561681683702</v>
      </c>
      <c r="H102">
        <v>2676.3618210919399</v>
      </c>
      <c r="I102">
        <v>3293.4905432785699</v>
      </c>
      <c r="J102">
        <v>3915.6907777936099</v>
      </c>
      <c r="K102">
        <v>3760.8383028949402</v>
      </c>
      <c r="L102">
        <v>4521.9696885291196</v>
      </c>
      <c r="M102">
        <v>5288.4678708084703</v>
      </c>
      <c r="N102">
        <v>5567.6886192325901</v>
      </c>
      <c r="O102">
        <v>5824.4645751119797</v>
      </c>
      <c r="P102">
        <v>5966.6991768749303</v>
      </c>
      <c r="Q102">
        <v>5581.96055915325</v>
      </c>
      <c r="R102">
        <v>5573.1013779792602</v>
      </c>
      <c r="S102">
        <v>6094.4024646766602</v>
      </c>
      <c r="T102">
        <v>6448.8089238393404</v>
      </c>
      <c r="U102">
        <v>6548.4753795034603</v>
      </c>
      <c r="W102">
        <f t="shared" si="1"/>
        <v>0</v>
      </c>
    </row>
    <row r="103" spans="1:23" x14ac:dyDescent="0.35">
      <c r="A103" t="s">
        <v>211</v>
      </c>
      <c r="B103">
        <v>1240.20595778759</v>
      </c>
      <c r="C103">
        <v>1238.4719007656299</v>
      </c>
      <c r="D103">
        <v>1245.90311567513</v>
      </c>
      <c r="E103">
        <v>1383.53265898379</v>
      </c>
      <c r="F103">
        <v>1622.77726637514</v>
      </c>
      <c r="G103">
        <v>1910.59886701749</v>
      </c>
      <c r="H103">
        <v>2238.3145002323899</v>
      </c>
      <c r="I103">
        <v>2734.36634210286</v>
      </c>
      <c r="J103">
        <v>3240.54712262365</v>
      </c>
      <c r="K103">
        <v>3105.9827571574901</v>
      </c>
      <c r="L103">
        <v>3708.9447371373499</v>
      </c>
      <c r="M103">
        <v>4312.8989297173102</v>
      </c>
      <c r="N103">
        <v>4530.9034113602602</v>
      </c>
      <c r="O103">
        <v>4738.0836743569698</v>
      </c>
      <c r="P103">
        <v>4850.2188767320404</v>
      </c>
      <c r="Q103">
        <v>4540.0288783537599</v>
      </c>
      <c r="R103">
        <v>4505.9680462469796</v>
      </c>
      <c r="S103">
        <v>4889.1529032785702</v>
      </c>
      <c r="T103">
        <v>5152.6415908273002</v>
      </c>
      <c r="U103">
        <v>5218.5004749229902</v>
      </c>
      <c r="W103">
        <f t="shared" si="1"/>
        <v>0</v>
      </c>
    </row>
    <row r="104" spans="1:23" x14ac:dyDescent="0.35">
      <c r="A104" t="s">
        <v>213</v>
      </c>
      <c r="B104">
        <v>438.55394783026298</v>
      </c>
      <c r="C104">
        <v>423.41363645967903</v>
      </c>
      <c r="D104">
        <v>444.93818951688303</v>
      </c>
      <c r="E104">
        <v>487.87417480217999</v>
      </c>
      <c r="F104">
        <v>558.08604142365198</v>
      </c>
      <c r="G104">
        <v>633.33400015979998</v>
      </c>
      <c r="H104">
        <v>744.43473316424001</v>
      </c>
      <c r="I104">
        <v>851.84525835802401</v>
      </c>
      <c r="J104">
        <v>997.35711606989196</v>
      </c>
      <c r="K104">
        <v>959.22452753235495</v>
      </c>
      <c r="L104">
        <v>1076.00489683204</v>
      </c>
      <c r="M104">
        <v>1191.93609037018</v>
      </c>
      <c r="N104">
        <v>1255.9442800745101</v>
      </c>
      <c r="O104">
        <v>1351.0869863878299</v>
      </c>
      <c r="P104">
        <v>1414.7404086265001</v>
      </c>
      <c r="Q104">
        <v>1376.5637190365601</v>
      </c>
      <c r="R104">
        <v>1306.0155440492199</v>
      </c>
      <c r="S104">
        <v>1319.41219090651</v>
      </c>
      <c r="T104">
        <v>1365.8546510963599</v>
      </c>
      <c r="U104">
        <v>1388.8334367218899</v>
      </c>
      <c r="W104">
        <f t="shared" si="1"/>
        <v>0</v>
      </c>
    </row>
    <row r="105" spans="1:23" x14ac:dyDescent="0.35">
      <c r="A105" t="s">
        <v>215</v>
      </c>
      <c r="B105">
        <v>572.55847338087096</v>
      </c>
      <c r="C105">
        <v>558.02864220417996</v>
      </c>
      <c r="D105">
        <v>601.96768591827197</v>
      </c>
      <c r="E105">
        <v>660.22610291567298</v>
      </c>
      <c r="F105">
        <v>786.04451409075295</v>
      </c>
      <c r="G105">
        <v>918.49373565244002</v>
      </c>
      <c r="H105">
        <v>1123.48561860012</v>
      </c>
      <c r="I105">
        <v>1265.7656366466799</v>
      </c>
      <c r="J105">
        <v>1464.0435653023801</v>
      </c>
      <c r="K105">
        <v>1340.2661984748299</v>
      </c>
      <c r="L105">
        <v>1534.9906640249101</v>
      </c>
      <c r="M105">
        <v>1721.4878648265601</v>
      </c>
      <c r="N105">
        <v>1859.7335504243499</v>
      </c>
      <c r="O105">
        <v>1972.5993975648901</v>
      </c>
      <c r="P105">
        <v>2068.6545913284599</v>
      </c>
      <c r="Q105">
        <v>1949.3127034612701</v>
      </c>
      <c r="R105">
        <v>1774.19436581491</v>
      </c>
      <c r="S105">
        <v>1718.4823320461301</v>
      </c>
      <c r="T105">
        <v>1756.0396062761299</v>
      </c>
      <c r="U105">
        <v>1765.66440830799</v>
      </c>
      <c r="W105">
        <f t="shared" si="1"/>
        <v>0</v>
      </c>
    </row>
    <row r="106" spans="1:23" x14ac:dyDescent="0.35">
      <c r="A106" t="s">
        <v>217</v>
      </c>
      <c r="B106">
        <v>780.19020098657904</v>
      </c>
      <c r="C106">
        <v>748.25761569896895</v>
      </c>
      <c r="D106">
        <v>900.17757571353104</v>
      </c>
      <c r="E106">
        <v>1065.6485392546099</v>
      </c>
      <c r="F106">
        <v>1150.2613149956501</v>
      </c>
      <c r="G106">
        <v>1263.2873205457499</v>
      </c>
      <c r="H106">
        <v>1589.8014886614201</v>
      </c>
      <c r="I106">
        <v>1860.0027631068201</v>
      </c>
      <c r="J106">
        <v>2166.8541670002501</v>
      </c>
      <c r="K106">
        <v>2261.24722374577</v>
      </c>
      <c r="L106">
        <v>3122.3628152164902</v>
      </c>
      <c r="M106">
        <v>3643.0439361610202</v>
      </c>
      <c r="N106">
        <v>3694.3489460323699</v>
      </c>
      <c r="O106">
        <v>3623.9115823513398</v>
      </c>
      <c r="P106">
        <v>3491.6247908576702</v>
      </c>
      <c r="Q106">
        <v>3331.6951275862798</v>
      </c>
      <c r="R106">
        <v>3562.8457564197101</v>
      </c>
      <c r="S106">
        <v>3837.65173121117</v>
      </c>
      <c r="T106">
        <v>3893.8464247557099</v>
      </c>
      <c r="U106">
        <v>4135.5692628155402</v>
      </c>
      <c r="W106">
        <f t="shared" si="1"/>
        <v>0</v>
      </c>
    </row>
    <row r="107" spans="1:23" x14ac:dyDescent="0.35">
      <c r="A107" t="s">
        <v>219</v>
      </c>
      <c r="B107">
        <v>369.18162182346299</v>
      </c>
      <c r="C107">
        <v>353.74326553304599</v>
      </c>
      <c r="D107">
        <v>363.66127214469202</v>
      </c>
      <c r="E107">
        <v>398.78375853633901</v>
      </c>
      <c r="F107">
        <v>440.43793726355801</v>
      </c>
      <c r="G107">
        <v>486.29489462811102</v>
      </c>
      <c r="H107">
        <v>549.06336554923303</v>
      </c>
      <c r="I107">
        <v>638.38332720231404</v>
      </c>
      <c r="J107">
        <v>757.17410045844304</v>
      </c>
      <c r="K107">
        <v>764.84539126664595</v>
      </c>
      <c r="L107">
        <v>840.19071877711895</v>
      </c>
      <c r="M107">
        <v>918.48309548667805</v>
      </c>
      <c r="N107">
        <v>942.11064656787198</v>
      </c>
      <c r="O107">
        <v>1028.2663483362201</v>
      </c>
      <c r="P107">
        <v>1074.40998991011</v>
      </c>
      <c r="Q107">
        <v>1079.85092795776</v>
      </c>
      <c r="R107">
        <v>1066.08116623517</v>
      </c>
      <c r="S107">
        <v>1118.0265471989901</v>
      </c>
      <c r="T107">
        <v>1170.1056056052801</v>
      </c>
      <c r="U107">
        <v>1200.9251797311099</v>
      </c>
      <c r="W107">
        <f t="shared" si="1"/>
        <v>0</v>
      </c>
    </row>
    <row r="108" spans="1:23" x14ac:dyDescent="0.35">
      <c r="A108" t="s">
        <v>221</v>
      </c>
      <c r="B108">
        <v>20322.946148552601</v>
      </c>
      <c r="C108">
        <v>21352.2160500672</v>
      </c>
      <c r="D108">
        <v>24864.436294940901</v>
      </c>
      <c r="E108">
        <v>29520.032298667698</v>
      </c>
      <c r="F108">
        <v>35492.435527789603</v>
      </c>
      <c r="G108">
        <v>37761.036050059098</v>
      </c>
      <c r="H108">
        <v>42106.801180373302</v>
      </c>
      <c r="I108">
        <v>54194.986411223101</v>
      </c>
      <c r="J108">
        <v>70992.251711001998</v>
      </c>
      <c r="K108">
        <v>65031.331870326103</v>
      </c>
      <c r="L108">
        <v>69766.521188638799</v>
      </c>
      <c r="M108">
        <v>77351.958882143197</v>
      </c>
      <c r="N108">
        <v>79149.268551730202</v>
      </c>
      <c r="O108">
        <v>83366.066358180993</v>
      </c>
      <c r="P108">
        <v>92334.646313917096</v>
      </c>
      <c r="Q108">
        <v>85124.924983919307</v>
      </c>
      <c r="R108">
        <v>82206.008998470104</v>
      </c>
      <c r="S108">
        <v>83489.817036074106</v>
      </c>
      <c r="T108">
        <v>89108.428141765893</v>
      </c>
      <c r="W108">
        <f t="shared" si="1"/>
        <v>1</v>
      </c>
    </row>
    <row r="109" spans="1:23" x14ac:dyDescent="0.35">
      <c r="A109" t="s">
        <v>223</v>
      </c>
      <c r="B109">
        <v>443.31419339173999</v>
      </c>
      <c r="C109">
        <v>451.573001074356</v>
      </c>
      <c r="D109">
        <v>470.98678594915998</v>
      </c>
      <c r="E109">
        <v>546.72661447872804</v>
      </c>
      <c r="F109">
        <v>627.77424728391895</v>
      </c>
      <c r="G109">
        <v>714.86101349566104</v>
      </c>
      <c r="H109">
        <v>806.75328062879896</v>
      </c>
      <c r="I109">
        <v>1028.33477107667</v>
      </c>
      <c r="J109">
        <v>998.52233901926797</v>
      </c>
      <c r="K109">
        <v>1101.9608400223899</v>
      </c>
      <c r="L109">
        <v>1357.56371913262</v>
      </c>
      <c r="M109">
        <v>1458.10352686177</v>
      </c>
      <c r="N109">
        <v>1443.87952939042</v>
      </c>
      <c r="O109">
        <v>1449.6059123386999</v>
      </c>
      <c r="P109">
        <v>1573.88149211052</v>
      </c>
      <c r="Q109">
        <v>1605.6054335548799</v>
      </c>
      <c r="R109">
        <v>1732.56426178428</v>
      </c>
      <c r="S109">
        <v>1981.6510498992</v>
      </c>
      <c r="T109">
        <v>2005.86300452403</v>
      </c>
      <c r="U109">
        <v>2099.5990481085501</v>
      </c>
      <c r="W109">
        <f t="shared" si="1"/>
        <v>0</v>
      </c>
    </row>
    <row r="110" spans="1:23" x14ac:dyDescent="0.35">
      <c r="A110" t="s">
        <v>225</v>
      </c>
      <c r="W110">
        <f t="shared" si="1"/>
        <v>20</v>
      </c>
    </row>
    <row r="111" spans="1:23" x14ac:dyDescent="0.35">
      <c r="A111" t="s">
        <v>227</v>
      </c>
      <c r="B111">
        <v>26241.364614697301</v>
      </c>
      <c r="C111">
        <v>28227.727458226302</v>
      </c>
      <c r="D111">
        <v>32541.098553797801</v>
      </c>
      <c r="E111">
        <v>41106.925152214302</v>
      </c>
      <c r="F111">
        <v>47631.010687626898</v>
      </c>
      <c r="G111">
        <v>50878.223671427397</v>
      </c>
      <c r="H111">
        <v>54306.429316689697</v>
      </c>
      <c r="I111">
        <v>61359.741225674399</v>
      </c>
      <c r="J111">
        <v>61262.100463151699</v>
      </c>
      <c r="K111">
        <v>52105.152483773898</v>
      </c>
      <c r="L111">
        <v>48715.1769134801</v>
      </c>
      <c r="M111">
        <v>51848.9096998104</v>
      </c>
      <c r="N111">
        <v>48917.897613045898</v>
      </c>
      <c r="O111">
        <v>51590.1885889392</v>
      </c>
      <c r="P111">
        <v>55492.982562275</v>
      </c>
      <c r="Q111">
        <v>61995.4228025802</v>
      </c>
      <c r="R111">
        <v>63197.082397680802</v>
      </c>
      <c r="S111">
        <v>69822.347084914101</v>
      </c>
      <c r="T111">
        <v>78621.227931008601</v>
      </c>
      <c r="U111">
        <v>78660.956462960297</v>
      </c>
      <c r="W111">
        <f t="shared" si="1"/>
        <v>0</v>
      </c>
    </row>
    <row r="112" spans="1:23" x14ac:dyDescent="0.35">
      <c r="A112" t="s">
        <v>581</v>
      </c>
      <c r="B112">
        <v>1670.00946997849</v>
      </c>
      <c r="C112">
        <v>1909.4122777135301</v>
      </c>
      <c r="D112">
        <v>1911.6787915017201</v>
      </c>
      <c r="E112">
        <v>2253.9361322823502</v>
      </c>
      <c r="F112">
        <v>2756.1987421936601</v>
      </c>
      <c r="G112">
        <v>3246.0510293832599</v>
      </c>
      <c r="H112">
        <v>3774.3578414999101</v>
      </c>
      <c r="I112">
        <v>4904.6662518516696</v>
      </c>
      <c r="J112">
        <v>5717.3144646271903</v>
      </c>
      <c r="K112">
        <v>5709.9479801286498</v>
      </c>
      <c r="L112">
        <v>6599.66093791004</v>
      </c>
      <c r="M112">
        <v>7781.4061137443296</v>
      </c>
      <c r="N112">
        <v>7927.8469017172201</v>
      </c>
      <c r="O112">
        <v>6018.3244733247102</v>
      </c>
      <c r="P112">
        <v>5585.5267575830303</v>
      </c>
      <c r="Q112">
        <v>4904.3268774797598</v>
      </c>
      <c r="R112">
        <v>5253.4249096418198</v>
      </c>
      <c r="S112">
        <v>5520.3104712090499</v>
      </c>
      <c r="T112">
        <v>5550.0609570148399</v>
      </c>
      <c r="W112">
        <f t="shared" si="1"/>
        <v>1</v>
      </c>
    </row>
    <row r="113" spans="1:23" x14ac:dyDescent="0.35">
      <c r="A113" t="s">
        <v>231</v>
      </c>
      <c r="F113">
        <v>1391.96348940291</v>
      </c>
      <c r="G113">
        <v>1855.5220037520201</v>
      </c>
      <c r="H113">
        <v>2373.2147846439102</v>
      </c>
      <c r="I113">
        <v>3182.94798201412</v>
      </c>
      <c r="J113">
        <v>4636.6109775827099</v>
      </c>
      <c r="K113">
        <v>3853.9409348118502</v>
      </c>
      <c r="L113">
        <v>4655.4249946788505</v>
      </c>
      <c r="M113">
        <v>6036.3962425130303</v>
      </c>
      <c r="N113">
        <v>6829.96395380594</v>
      </c>
      <c r="O113">
        <v>7076.8771798886501</v>
      </c>
      <c r="P113">
        <v>6818.8046212783302</v>
      </c>
      <c r="Q113">
        <v>4989.8030747307103</v>
      </c>
      <c r="R113">
        <v>4777.1976187177597</v>
      </c>
      <c r="S113">
        <v>5205.2882547659101</v>
      </c>
      <c r="T113">
        <v>5834.1662106535196</v>
      </c>
      <c r="U113">
        <v>5955.1090103681599</v>
      </c>
      <c r="W113">
        <f t="shared" si="1"/>
        <v>4</v>
      </c>
    </row>
    <row r="114" spans="1:23" x14ac:dyDescent="0.35">
      <c r="A114" t="s">
        <v>233</v>
      </c>
      <c r="B114">
        <v>32018.063699526701</v>
      </c>
      <c r="C114">
        <v>28793.96074155</v>
      </c>
      <c r="D114">
        <v>32326.638246046099</v>
      </c>
      <c r="E114">
        <v>39423.928023344</v>
      </c>
      <c r="F114">
        <v>47367.278172526203</v>
      </c>
      <c r="G114">
        <v>56658.592646559096</v>
      </c>
      <c r="H114">
        <v>56673.602467987497</v>
      </c>
      <c r="I114">
        <v>69054.270806506698</v>
      </c>
      <c r="J114">
        <v>56409.773113016498</v>
      </c>
      <c r="K114">
        <v>41333.418536415797</v>
      </c>
      <c r="L114">
        <v>43024.923493066301</v>
      </c>
      <c r="M114">
        <v>47516.874691306002</v>
      </c>
      <c r="N114">
        <v>45910.020542526101</v>
      </c>
      <c r="O114">
        <v>49522.236577279</v>
      </c>
      <c r="P114">
        <v>54241.934644555797</v>
      </c>
      <c r="Q114">
        <v>52564.429179455801</v>
      </c>
      <c r="R114">
        <v>61466.803954289499</v>
      </c>
      <c r="S114">
        <v>71310.939256234196</v>
      </c>
      <c r="T114">
        <v>72968.704228049901</v>
      </c>
      <c r="U114">
        <v>66944.833076982497</v>
      </c>
      <c r="W114">
        <f t="shared" si="1"/>
        <v>0</v>
      </c>
    </row>
    <row r="115" spans="1:23" x14ac:dyDescent="0.35">
      <c r="A115" t="s">
        <v>235</v>
      </c>
      <c r="B115">
        <v>21043.574924443601</v>
      </c>
      <c r="C115">
        <v>20306.932231460101</v>
      </c>
      <c r="D115">
        <v>18435.894759546802</v>
      </c>
      <c r="E115">
        <v>18979.323453344499</v>
      </c>
      <c r="F115">
        <v>19896.817733884898</v>
      </c>
      <c r="G115">
        <v>20566.6454898642</v>
      </c>
      <c r="H115">
        <v>21837.378485196899</v>
      </c>
      <c r="I115">
        <v>24924.330953055</v>
      </c>
      <c r="J115">
        <v>29567.803879491301</v>
      </c>
      <c r="K115">
        <v>27715.636794730101</v>
      </c>
      <c r="L115">
        <v>30693.5930646542</v>
      </c>
      <c r="M115">
        <v>33669.246476485998</v>
      </c>
      <c r="N115">
        <v>32511.237852492501</v>
      </c>
      <c r="O115">
        <v>36309.468832561201</v>
      </c>
      <c r="P115">
        <v>37678.889770916299</v>
      </c>
      <c r="Q115">
        <v>35776.795161806796</v>
      </c>
      <c r="R115">
        <v>37321.624039731301</v>
      </c>
      <c r="S115">
        <v>40541.862093896802</v>
      </c>
      <c r="T115">
        <v>41719.725438570298</v>
      </c>
      <c r="U115">
        <v>43592.083582323401</v>
      </c>
      <c r="W115">
        <f t="shared" si="1"/>
        <v>0</v>
      </c>
    </row>
    <row r="116" spans="1:23" x14ac:dyDescent="0.35">
      <c r="A116" t="s">
        <v>237</v>
      </c>
      <c r="B116">
        <v>20087.5919858794</v>
      </c>
      <c r="C116">
        <v>20483.215994997401</v>
      </c>
      <c r="D116">
        <v>22270.144123428199</v>
      </c>
      <c r="E116">
        <v>27465.675298722399</v>
      </c>
      <c r="F116">
        <v>31259.716495430901</v>
      </c>
      <c r="G116">
        <v>32043.1403684119</v>
      </c>
      <c r="H116">
        <v>33501.658167304398</v>
      </c>
      <c r="I116">
        <v>37822.665237742702</v>
      </c>
      <c r="J116">
        <v>40778.342736720901</v>
      </c>
      <c r="K116">
        <v>37079.758670454597</v>
      </c>
      <c r="L116">
        <v>36000.5201179254</v>
      </c>
      <c r="M116">
        <v>38599.062207032199</v>
      </c>
      <c r="N116">
        <v>35053.526244257198</v>
      </c>
      <c r="O116">
        <v>35549.974697295402</v>
      </c>
      <c r="P116">
        <v>35518.415291674901</v>
      </c>
      <c r="Q116">
        <v>30230.226302129598</v>
      </c>
      <c r="R116">
        <v>30939.7142462298</v>
      </c>
      <c r="S116">
        <v>32406.720315013401</v>
      </c>
      <c r="T116">
        <v>34615.756891098703</v>
      </c>
      <c r="U116">
        <v>33228.236680370697</v>
      </c>
      <c r="W116">
        <f t="shared" si="1"/>
        <v>0</v>
      </c>
    </row>
    <row r="117" spans="1:23" x14ac:dyDescent="0.35">
      <c r="A117" t="s">
        <v>239</v>
      </c>
      <c r="B117">
        <v>3384.6948609054598</v>
      </c>
      <c r="C117">
        <v>3437.6606575236601</v>
      </c>
      <c r="D117">
        <v>3609.2006505867598</v>
      </c>
      <c r="E117">
        <v>3480.5129495426199</v>
      </c>
      <c r="F117">
        <v>3733.8014117161101</v>
      </c>
      <c r="G117">
        <v>4103.5971441428201</v>
      </c>
      <c r="H117">
        <v>4331.30306028832</v>
      </c>
      <c r="I117">
        <v>4623.7512377814701</v>
      </c>
      <c r="J117">
        <v>4928.1140084319204</v>
      </c>
      <c r="K117">
        <v>4335.1815119409102</v>
      </c>
      <c r="L117">
        <v>4704.05445468166</v>
      </c>
      <c r="M117">
        <v>5111.4714134280002</v>
      </c>
      <c r="N117">
        <v>5209.8519313001298</v>
      </c>
      <c r="O117">
        <v>4989.1713909115397</v>
      </c>
      <c r="P117">
        <v>4833.7903182140499</v>
      </c>
      <c r="Q117">
        <v>4907.5037197431602</v>
      </c>
      <c r="R117">
        <v>4843.3384741086402</v>
      </c>
      <c r="S117">
        <v>5069.1838381072603</v>
      </c>
      <c r="T117">
        <v>5354.2368587703004</v>
      </c>
      <c r="U117">
        <v>5582.2637775521098</v>
      </c>
      <c r="W117">
        <f t="shared" si="1"/>
        <v>0</v>
      </c>
    </row>
    <row r="118" spans="1:23" x14ac:dyDescent="0.35">
      <c r="A118" t="s">
        <v>241</v>
      </c>
      <c r="B118">
        <v>1651.62244254198</v>
      </c>
      <c r="C118">
        <v>1720.3587893997801</v>
      </c>
      <c r="D118">
        <v>1802.0577752879001</v>
      </c>
      <c r="E118">
        <v>1876.26141001151</v>
      </c>
      <c r="F118">
        <v>2044.96262332378</v>
      </c>
      <c r="G118">
        <v>2183.3961572739199</v>
      </c>
      <c r="H118">
        <v>2513.0316680228598</v>
      </c>
      <c r="I118">
        <v>2735.3831398608199</v>
      </c>
      <c r="J118">
        <v>3455.7673182088502</v>
      </c>
      <c r="K118">
        <v>3559.6910784865299</v>
      </c>
      <c r="L118">
        <v>3736.64649385852</v>
      </c>
      <c r="M118">
        <v>3852.7527670999498</v>
      </c>
      <c r="N118">
        <v>3909.9075687312402</v>
      </c>
      <c r="O118">
        <v>4043.7490382701999</v>
      </c>
      <c r="P118">
        <v>4130.8790553996196</v>
      </c>
      <c r="Q118">
        <v>4164.1078763550904</v>
      </c>
      <c r="R118">
        <v>4176.5889102511801</v>
      </c>
      <c r="S118">
        <v>4234.4031327396297</v>
      </c>
      <c r="T118">
        <v>4312.1801167210797</v>
      </c>
      <c r="U118">
        <v>4405.4884123082402</v>
      </c>
      <c r="W118">
        <f t="shared" si="1"/>
        <v>0</v>
      </c>
    </row>
    <row r="119" spans="1:23" x14ac:dyDescent="0.35">
      <c r="A119" t="s">
        <v>243</v>
      </c>
      <c r="B119">
        <v>38532.040875293504</v>
      </c>
      <c r="C119">
        <v>33846.465641434203</v>
      </c>
      <c r="D119">
        <v>32289.350536072601</v>
      </c>
      <c r="E119">
        <v>34808.390917661302</v>
      </c>
      <c r="F119">
        <v>37688.722335940598</v>
      </c>
      <c r="G119">
        <v>37217.648727917003</v>
      </c>
      <c r="H119">
        <v>35433.988963743002</v>
      </c>
      <c r="I119">
        <v>35275.228431266703</v>
      </c>
      <c r="J119">
        <v>39339.297573182601</v>
      </c>
      <c r="K119">
        <v>40855.1756354596</v>
      </c>
      <c r="L119">
        <v>44507.676385917199</v>
      </c>
      <c r="M119">
        <v>48167.997268496503</v>
      </c>
      <c r="N119">
        <v>48603.476649774901</v>
      </c>
      <c r="O119">
        <v>40454.447457890303</v>
      </c>
      <c r="P119">
        <v>38109.4121125573</v>
      </c>
      <c r="Q119">
        <v>34524.469860933699</v>
      </c>
      <c r="R119">
        <v>38761.818150192499</v>
      </c>
      <c r="S119">
        <v>38386.511145705699</v>
      </c>
      <c r="T119">
        <v>39159.423563395198</v>
      </c>
      <c r="U119">
        <v>40246.8801284164</v>
      </c>
      <c r="W119">
        <f t="shared" si="1"/>
        <v>0</v>
      </c>
    </row>
    <row r="120" spans="1:23" x14ac:dyDescent="0.35">
      <c r="A120" t="s">
        <v>245</v>
      </c>
      <c r="B120">
        <v>1229.0009584450099</v>
      </c>
      <c r="C120">
        <v>1490.92708987166</v>
      </c>
      <c r="D120">
        <v>1658.0307854463599</v>
      </c>
      <c r="E120">
        <v>2068.1241180847301</v>
      </c>
      <c r="F120">
        <v>2874.2882912764899</v>
      </c>
      <c r="G120">
        <v>3771.2789573384498</v>
      </c>
      <c r="H120">
        <v>5291.5756501865199</v>
      </c>
      <c r="I120">
        <v>6771.4147968188499</v>
      </c>
      <c r="J120">
        <v>8513.5646450681397</v>
      </c>
      <c r="K120">
        <v>7165.2231748370295</v>
      </c>
      <c r="L120">
        <v>9070.4882528574708</v>
      </c>
      <c r="M120">
        <v>11634.0019047654</v>
      </c>
      <c r="N120">
        <v>12386.7000029472</v>
      </c>
      <c r="O120">
        <v>13890.6317716835</v>
      </c>
      <c r="P120">
        <v>12807.2606866152</v>
      </c>
      <c r="Q120">
        <v>10510.7718884149</v>
      </c>
      <c r="R120">
        <v>7714.8418437602404</v>
      </c>
      <c r="S120">
        <v>9247.58133129626</v>
      </c>
      <c r="T120">
        <v>9812.6014049892801</v>
      </c>
      <c r="U120">
        <v>9812.3903761383499</v>
      </c>
      <c r="W120">
        <f t="shared" si="1"/>
        <v>0</v>
      </c>
    </row>
    <row r="121" spans="1:23" x14ac:dyDescent="0.35">
      <c r="A121" t="s">
        <v>247</v>
      </c>
      <c r="B121">
        <v>397.48265877751902</v>
      </c>
      <c r="C121">
        <v>395.32953178343098</v>
      </c>
      <c r="D121">
        <v>389.54271099110099</v>
      </c>
      <c r="E121">
        <v>429.78784373716201</v>
      </c>
      <c r="F121">
        <v>451.66871591453901</v>
      </c>
      <c r="G121">
        <v>511.61642223942999</v>
      </c>
      <c r="H121">
        <v>685.95453224008202</v>
      </c>
      <c r="I121">
        <v>825.66659762231302</v>
      </c>
      <c r="J121">
        <v>902.07002581373604</v>
      </c>
      <c r="K121">
        <v>905.13178612848606</v>
      </c>
      <c r="L121">
        <v>951.68796111687902</v>
      </c>
      <c r="M121">
        <v>971.63332904823005</v>
      </c>
      <c r="N121">
        <v>1136.8714057177599</v>
      </c>
      <c r="O121">
        <v>1210.3880140819499</v>
      </c>
      <c r="P121">
        <v>1315.8045353723801</v>
      </c>
      <c r="Q121">
        <v>1336.8833488560299</v>
      </c>
      <c r="R121">
        <v>1410.52756809011</v>
      </c>
      <c r="S121">
        <v>1572.33549593781</v>
      </c>
      <c r="T121">
        <v>1707.9868052900299</v>
      </c>
      <c r="U121">
        <v>1816.5469164389001</v>
      </c>
      <c r="W121">
        <f t="shared" si="1"/>
        <v>0</v>
      </c>
    </row>
    <row r="122" spans="1:23" x14ac:dyDescent="0.35">
      <c r="A122" t="s">
        <v>546</v>
      </c>
      <c r="B122">
        <v>279.61956926093899</v>
      </c>
      <c r="C122">
        <v>308.40961159114897</v>
      </c>
      <c r="D122">
        <v>321.72703322784599</v>
      </c>
      <c r="E122">
        <v>380.50643239474402</v>
      </c>
      <c r="F122">
        <v>433.23497659086701</v>
      </c>
      <c r="G122">
        <v>476.55212996897501</v>
      </c>
      <c r="H122">
        <v>543.11070240307197</v>
      </c>
      <c r="I122">
        <v>721.76869083885697</v>
      </c>
      <c r="J122">
        <v>966.393627185372</v>
      </c>
      <c r="K122">
        <v>871.22438933785395</v>
      </c>
      <c r="L122">
        <v>880.03777511910903</v>
      </c>
      <c r="M122">
        <v>1123.8831680627</v>
      </c>
      <c r="N122">
        <v>1177.9747348784799</v>
      </c>
      <c r="O122">
        <v>1282.43716202467</v>
      </c>
      <c r="P122">
        <v>1279.7697826598601</v>
      </c>
      <c r="Q122">
        <v>1121.0828351073901</v>
      </c>
      <c r="R122">
        <v>1120.66651300848</v>
      </c>
      <c r="S122">
        <v>1242.76964282023</v>
      </c>
      <c r="T122">
        <v>1308.1401654961901</v>
      </c>
      <c r="U122">
        <v>1309.3929916551201</v>
      </c>
      <c r="W122">
        <f t="shared" si="1"/>
        <v>0</v>
      </c>
    </row>
    <row r="123" spans="1:23" x14ac:dyDescent="0.35">
      <c r="A123" t="s">
        <v>251</v>
      </c>
      <c r="B123">
        <v>302.57716356513299</v>
      </c>
      <c r="C123">
        <v>321.15030130596602</v>
      </c>
      <c r="D123">
        <v>338.987262704572</v>
      </c>
      <c r="E123">
        <v>362.33570765016901</v>
      </c>
      <c r="F123">
        <v>408.51382634736598</v>
      </c>
      <c r="G123">
        <v>474.11122779009901</v>
      </c>
      <c r="H123">
        <v>539.75016871721596</v>
      </c>
      <c r="I123">
        <v>631.52484211438195</v>
      </c>
      <c r="J123">
        <v>745.60918066092802</v>
      </c>
      <c r="K123">
        <v>738.05478361750602</v>
      </c>
      <c r="L123">
        <v>785.50228287411301</v>
      </c>
      <c r="M123">
        <v>882.27549264007303</v>
      </c>
      <c r="N123">
        <v>950.88034599369701</v>
      </c>
      <c r="O123">
        <v>1013.4204006154</v>
      </c>
      <c r="P123">
        <v>1093.4961905079599</v>
      </c>
      <c r="Q123">
        <v>1162.90491997151</v>
      </c>
      <c r="R123">
        <v>1269.5912573754199</v>
      </c>
      <c r="S123">
        <v>1385.2599796333</v>
      </c>
      <c r="T123">
        <v>1512.1267097284699</v>
      </c>
      <c r="U123">
        <v>1643.1213887653901</v>
      </c>
      <c r="W123">
        <f t="shared" si="1"/>
        <v>0</v>
      </c>
    </row>
    <row r="124" spans="1:23" x14ac:dyDescent="0.35">
      <c r="A124" t="s">
        <v>253</v>
      </c>
      <c r="B124">
        <v>796.88817475984104</v>
      </c>
      <c r="C124">
        <v>735.026294655946</v>
      </c>
      <c r="D124">
        <v>826.94528007381598</v>
      </c>
      <c r="E124">
        <v>1015.72417177973</v>
      </c>
      <c r="F124">
        <v>1131.14000453575</v>
      </c>
      <c r="G124">
        <v>1214.55666670492</v>
      </c>
      <c r="H124">
        <v>1168.4485309883701</v>
      </c>
      <c r="I124">
        <v>1374.4521527694901</v>
      </c>
      <c r="J124">
        <v>1428.1205161985499</v>
      </c>
      <c r="K124">
        <v>1311.9990020125299</v>
      </c>
      <c r="L124">
        <v>1516.8118690778699</v>
      </c>
      <c r="M124">
        <v>1735.01835782836</v>
      </c>
      <c r="N124">
        <v>1788.5054206888699</v>
      </c>
      <c r="O124">
        <v>1715.76533141614</v>
      </c>
      <c r="P124">
        <v>1642.7625974960099</v>
      </c>
      <c r="Q124">
        <v>1542.5752495838001</v>
      </c>
      <c r="R124">
        <v>1584.80744578963</v>
      </c>
      <c r="S124">
        <v>1640.5001043601801</v>
      </c>
      <c r="T124">
        <v>1698.2562862673899</v>
      </c>
      <c r="U124">
        <v>1655.07883905984</v>
      </c>
      <c r="W124">
        <f t="shared" si="1"/>
        <v>0</v>
      </c>
    </row>
    <row r="125" spans="1:23" x14ac:dyDescent="0.35">
      <c r="A125" t="s">
        <v>255</v>
      </c>
      <c r="B125">
        <v>9560.9038671830203</v>
      </c>
      <c r="C125">
        <v>10283.032801538</v>
      </c>
      <c r="D125">
        <v>10650.8451485558</v>
      </c>
      <c r="E125">
        <v>10270.604163366799</v>
      </c>
      <c r="F125">
        <v>10942.728234354399</v>
      </c>
      <c r="G125">
        <v>11679.409709376399</v>
      </c>
      <c r="H125">
        <v>13614.4151249891</v>
      </c>
      <c r="I125">
        <v>14429.5502351983</v>
      </c>
      <c r="J125">
        <v>15592.8708815919</v>
      </c>
      <c r="K125">
        <v>15388.4434445763</v>
      </c>
      <c r="L125">
        <v>15510.1991465257</v>
      </c>
      <c r="M125">
        <v>16539.769007306699</v>
      </c>
      <c r="N125">
        <v>16046.4869352021</v>
      </c>
      <c r="O125">
        <v>16686.021182524099</v>
      </c>
      <c r="P125">
        <v>18051.179034714602</v>
      </c>
      <c r="Q125">
        <v>18028.973430895199</v>
      </c>
      <c r="R125">
        <v>18810.487645832101</v>
      </c>
      <c r="S125">
        <v>19158.744800608099</v>
      </c>
      <c r="T125">
        <v>19276.521267443899</v>
      </c>
      <c r="U125">
        <v>19934.974532392898</v>
      </c>
      <c r="W125">
        <f t="shared" si="1"/>
        <v>0</v>
      </c>
    </row>
    <row r="126" spans="1:23" x14ac:dyDescent="0.35">
      <c r="A126" t="s">
        <v>582</v>
      </c>
      <c r="B126">
        <v>12256.9935679503</v>
      </c>
      <c r="C126">
        <v>11561.2483689073</v>
      </c>
      <c r="D126">
        <v>13165.0657360554</v>
      </c>
      <c r="E126">
        <v>14672.8574703505</v>
      </c>
      <c r="F126">
        <v>16496.1200942502</v>
      </c>
      <c r="G126">
        <v>19402.502625954901</v>
      </c>
      <c r="H126">
        <v>21743.477451425399</v>
      </c>
      <c r="I126">
        <v>24086.410439167699</v>
      </c>
      <c r="J126">
        <v>21350.427979823002</v>
      </c>
      <c r="K126">
        <v>19143.851605302501</v>
      </c>
      <c r="L126">
        <v>23087.2256438476</v>
      </c>
      <c r="M126">
        <v>25096.2638838239</v>
      </c>
      <c r="N126">
        <v>25466.7605170594</v>
      </c>
      <c r="O126">
        <v>27182.734310193599</v>
      </c>
      <c r="P126">
        <v>29249.575220974199</v>
      </c>
      <c r="Q126">
        <v>28732.231076259901</v>
      </c>
      <c r="R126">
        <v>29288.8704389833</v>
      </c>
      <c r="S126">
        <v>31616.8434004683</v>
      </c>
      <c r="T126">
        <v>33422.944210083602</v>
      </c>
      <c r="U126">
        <v>31846.218232425799</v>
      </c>
      <c r="W126">
        <f t="shared" si="1"/>
        <v>0</v>
      </c>
    </row>
    <row r="127" spans="1:23" x14ac:dyDescent="0.35">
      <c r="A127" t="s">
        <v>259</v>
      </c>
      <c r="B127">
        <v>18440.378521244598</v>
      </c>
      <c r="C127">
        <v>16587.177671340301</v>
      </c>
      <c r="D127">
        <v>17846.3260571477</v>
      </c>
      <c r="E127">
        <v>22148.378150111999</v>
      </c>
      <c r="F127">
        <v>27011.7276502758</v>
      </c>
      <c r="G127">
        <v>35591.005778785096</v>
      </c>
      <c r="H127">
        <v>42781.366495114897</v>
      </c>
      <c r="I127">
        <v>45782.2765557698</v>
      </c>
      <c r="J127">
        <v>55494.950990645797</v>
      </c>
      <c r="K127">
        <v>37561.67266643</v>
      </c>
      <c r="L127">
        <v>38577.4982788212</v>
      </c>
      <c r="M127">
        <v>48631.691300678998</v>
      </c>
      <c r="N127">
        <v>51979.105168063703</v>
      </c>
      <c r="O127">
        <v>49388.1374119381</v>
      </c>
      <c r="P127">
        <v>44062.317037520901</v>
      </c>
      <c r="Q127">
        <v>29869.529390824799</v>
      </c>
      <c r="R127">
        <v>27653.0667677649</v>
      </c>
      <c r="S127">
        <v>29759.436486557501</v>
      </c>
      <c r="T127">
        <v>33994.381917150698</v>
      </c>
      <c r="U127">
        <v>32000.4484691578</v>
      </c>
      <c r="W127">
        <f t="shared" si="1"/>
        <v>0</v>
      </c>
    </row>
    <row r="128" spans="1:23" x14ac:dyDescent="0.35">
      <c r="A128" t="s">
        <v>261</v>
      </c>
      <c r="B128">
        <v>4230.5339786588502</v>
      </c>
      <c r="C128">
        <v>4071.9712547304198</v>
      </c>
      <c r="D128">
        <v>3572.8297578516299</v>
      </c>
      <c r="E128">
        <v>3587.2532861982399</v>
      </c>
      <c r="F128">
        <v>4073.7629435694798</v>
      </c>
      <c r="G128">
        <v>4888.8760677047803</v>
      </c>
      <c r="H128">
        <v>5669.0167071563801</v>
      </c>
      <c r="I128">
        <v>6644.0703097260603</v>
      </c>
      <c r="J128">
        <v>7686.8471001916996</v>
      </c>
      <c r="K128">
        <v>7120.6465222398701</v>
      </c>
      <c r="L128">
        <v>8778.1379621774904</v>
      </c>
      <c r="M128">
        <v>9882.3879593032998</v>
      </c>
      <c r="N128">
        <v>9837.4307790673902</v>
      </c>
      <c r="O128">
        <v>9948.7812087147195</v>
      </c>
      <c r="P128">
        <v>10075.725524662101</v>
      </c>
      <c r="Q128">
        <v>8475.7763005148299</v>
      </c>
      <c r="R128">
        <v>8155.1106175126197</v>
      </c>
      <c r="S128">
        <v>9005.7993239704101</v>
      </c>
      <c r="T128">
        <v>8593.7414405065392</v>
      </c>
      <c r="U128">
        <v>8390.0629207421698</v>
      </c>
      <c r="W128">
        <f t="shared" si="1"/>
        <v>0</v>
      </c>
    </row>
    <row r="129" spans="1:23" x14ac:dyDescent="0.35">
      <c r="A129" t="s">
        <v>263</v>
      </c>
      <c r="B129">
        <v>325.18699822584603</v>
      </c>
      <c r="C129">
        <v>326.94190759036002</v>
      </c>
      <c r="D129">
        <v>320.06151792172801</v>
      </c>
      <c r="E129">
        <v>362.821413486106</v>
      </c>
      <c r="F129">
        <v>417.92850419520101</v>
      </c>
      <c r="G129">
        <v>475.61071351311301</v>
      </c>
      <c r="H129">
        <v>590.63270735226001</v>
      </c>
      <c r="I129">
        <v>710.34481504944904</v>
      </c>
      <c r="J129">
        <v>900.32367182127302</v>
      </c>
      <c r="K129">
        <v>948.65393228517701</v>
      </c>
      <c r="L129">
        <v>1140.59920478703</v>
      </c>
      <c r="M129">
        <v>1378.36136494331</v>
      </c>
      <c r="N129">
        <v>1581.3954034942501</v>
      </c>
      <c r="O129">
        <v>1825.6651133067601</v>
      </c>
      <c r="P129">
        <v>1998.3352147169901</v>
      </c>
      <c r="Q129">
        <v>2134.7117956779598</v>
      </c>
      <c r="R129">
        <v>2308.8004822007902</v>
      </c>
      <c r="S129">
        <v>2423.8462031920999</v>
      </c>
      <c r="T129">
        <v>2542.4865281791999</v>
      </c>
      <c r="U129">
        <v>2534.89827991125</v>
      </c>
      <c r="W129">
        <f t="shared" si="1"/>
        <v>0</v>
      </c>
    </row>
    <row r="130" spans="1:23" x14ac:dyDescent="0.35">
      <c r="A130" t="s">
        <v>265</v>
      </c>
      <c r="B130">
        <v>4491.6372588930199</v>
      </c>
      <c r="C130">
        <v>4422.3870762701099</v>
      </c>
      <c r="D130">
        <v>4579.4595927196697</v>
      </c>
      <c r="E130">
        <v>4576.3907459219299</v>
      </c>
      <c r="F130">
        <v>4630.7895718060099</v>
      </c>
      <c r="G130">
        <v>4575.1055115935396</v>
      </c>
      <c r="H130">
        <v>4626.8598079653102</v>
      </c>
      <c r="I130">
        <v>5207.79600017537</v>
      </c>
      <c r="J130">
        <v>6111.3324114795096</v>
      </c>
      <c r="K130">
        <v>7354.9536047849197</v>
      </c>
      <c r="L130">
        <v>7761.6461905721999</v>
      </c>
      <c r="M130">
        <v>7674.8353503784801</v>
      </c>
      <c r="N130">
        <v>7950.6953782596302</v>
      </c>
      <c r="O130">
        <v>7931.0804758452596</v>
      </c>
      <c r="P130">
        <v>7686.2560299645502</v>
      </c>
      <c r="Q130">
        <v>7644.5486571821202</v>
      </c>
      <c r="R130">
        <v>7629.8911171195195</v>
      </c>
      <c r="S130">
        <v>7801.1786580755497</v>
      </c>
      <c r="T130">
        <v>8024.8032708138699</v>
      </c>
      <c r="U130">
        <v>7583.6947217064799</v>
      </c>
      <c r="W130">
        <f t="shared" si="1"/>
        <v>0</v>
      </c>
    </row>
    <row r="131" spans="1:23" x14ac:dyDescent="0.35">
      <c r="A131" t="s">
        <v>267</v>
      </c>
      <c r="B131">
        <v>306.83289473314699</v>
      </c>
      <c r="C131">
        <v>306.71035540147102</v>
      </c>
      <c r="D131">
        <v>306.47373698602399</v>
      </c>
      <c r="E131">
        <v>243.08934053241799</v>
      </c>
      <c r="F131">
        <v>286.06499894280302</v>
      </c>
      <c r="G131">
        <v>294.89303679544201</v>
      </c>
      <c r="H131">
        <v>336.11567425434998</v>
      </c>
      <c r="I131">
        <v>396.60176128155803</v>
      </c>
      <c r="J131">
        <v>478.39993791333399</v>
      </c>
      <c r="K131">
        <v>470.94761959685502</v>
      </c>
      <c r="L131">
        <v>513.44569862022399</v>
      </c>
      <c r="M131">
        <v>596.89708105379498</v>
      </c>
      <c r="N131">
        <v>657.93625634995499</v>
      </c>
      <c r="O131">
        <v>721.93005540524803</v>
      </c>
      <c r="P131">
        <v>721.18279483565198</v>
      </c>
      <c r="Q131">
        <v>710.38385771751496</v>
      </c>
      <c r="R131">
        <v>714.62339223003096</v>
      </c>
      <c r="S131">
        <v>698.70176435510996</v>
      </c>
      <c r="T131">
        <v>677.32217854536304</v>
      </c>
      <c r="U131">
        <v>621.89295362271503</v>
      </c>
      <c r="W131">
        <f t="shared" ref="W131:W194" si="2">COUNTIF(B131:U131,"")</f>
        <v>0</v>
      </c>
    </row>
    <row r="132" spans="1:23" x14ac:dyDescent="0.35">
      <c r="A132" t="s">
        <v>269</v>
      </c>
      <c r="B132">
        <v>7142.7744518150903</v>
      </c>
      <c r="C132">
        <v>6266.49097233061</v>
      </c>
      <c r="D132">
        <v>3703.0483081685202</v>
      </c>
      <c r="E132">
        <v>4673.1439128611501</v>
      </c>
      <c r="F132">
        <v>5800.5979685149796</v>
      </c>
      <c r="G132">
        <v>8163.0107778197298</v>
      </c>
      <c r="H132">
        <v>9336.3566699949606</v>
      </c>
      <c r="I132">
        <v>11300.191343677299</v>
      </c>
      <c r="J132">
        <v>14382.5762948433</v>
      </c>
      <c r="K132">
        <v>10275.266564444</v>
      </c>
      <c r="L132">
        <v>12064.7806924218</v>
      </c>
      <c r="M132">
        <v>5554.1791642315002</v>
      </c>
      <c r="N132">
        <v>13025.281393441301</v>
      </c>
      <c r="O132">
        <v>10363.789489455099</v>
      </c>
      <c r="P132">
        <v>6466.9102701438396</v>
      </c>
      <c r="Q132">
        <v>4337.9191391934801</v>
      </c>
      <c r="R132">
        <v>4035.1943155047002</v>
      </c>
      <c r="S132">
        <v>5756.6984499656901</v>
      </c>
      <c r="T132">
        <v>7877.1222506188396</v>
      </c>
      <c r="U132">
        <v>7685.9492665300304</v>
      </c>
      <c r="W132">
        <f t="shared" si="2"/>
        <v>0</v>
      </c>
    </row>
    <row r="133" spans="1:23" x14ac:dyDescent="0.35">
      <c r="A133" t="s">
        <v>271</v>
      </c>
      <c r="B133">
        <v>5950.3511959662401</v>
      </c>
      <c r="C133">
        <v>5642.9272696918797</v>
      </c>
      <c r="D133">
        <v>5646.4565348323604</v>
      </c>
      <c r="E133">
        <v>6150.9213692606199</v>
      </c>
      <c r="F133">
        <v>6591.8491784908001</v>
      </c>
      <c r="G133">
        <v>6948.8214540442896</v>
      </c>
      <c r="H133">
        <v>7669.0743506520403</v>
      </c>
      <c r="I133">
        <v>7970.03570061152</v>
      </c>
      <c r="J133">
        <v>8456.6946321773903</v>
      </c>
      <c r="K133">
        <v>8137.8454943873803</v>
      </c>
      <c r="L133">
        <v>8540.4143782464707</v>
      </c>
      <c r="M133">
        <v>8983.4366734687992</v>
      </c>
      <c r="N133">
        <v>9086.7994620754398</v>
      </c>
      <c r="O133">
        <v>9378.5623629860402</v>
      </c>
      <c r="P133">
        <v>9843.9158187217599</v>
      </c>
      <c r="Q133">
        <v>10093.899762674801</v>
      </c>
      <c r="R133">
        <v>10361.814103798501</v>
      </c>
      <c r="S133">
        <v>11047.4449858109</v>
      </c>
      <c r="T133">
        <v>11357.8890096382</v>
      </c>
      <c r="U133">
        <v>11611.415447396599</v>
      </c>
      <c r="W133">
        <f t="shared" si="2"/>
        <v>0</v>
      </c>
    </row>
    <row r="134" spans="1:23" x14ac:dyDescent="0.35">
      <c r="A134" t="s">
        <v>273</v>
      </c>
      <c r="B134">
        <v>4400.4708921756901</v>
      </c>
      <c r="C134">
        <v>4245.2625224820404</v>
      </c>
      <c r="D134">
        <v>3757.7432339186698</v>
      </c>
      <c r="E134">
        <v>3787.7633316536098</v>
      </c>
      <c r="F134">
        <v>4309.7939569948503</v>
      </c>
      <c r="G134">
        <v>5146.4161587529597</v>
      </c>
      <c r="H134">
        <v>5958.64573617528</v>
      </c>
      <c r="I134">
        <v>6936.56949672055</v>
      </c>
      <c r="J134">
        <v>7967.2645011095901</v>
      </c>
      <c r="K134">
        <v>7403.2452805790899</v>
      </c>
      <c r="L134">
        <v>9076.3273374976507</v>
      </c>
      <c r="M134">
        <v>10204.6339515327</v>
      </c>
      <c r="N134">
        <v>10198.3994226737</v>
      </c>
      <c r="O134">
        <v>10337.775212439199</v>
      </c>
      <c r="P134">
        <v>10430.5831919509</v>
      </c>
      <c r="Q134">
        <v>8884.9454290455906</v>
      </c>
      <c r="R134">
        <v>8589.6282878641705</v>
      </c>
      <c r="S134">
        <v>9448.2552854138994</v>
      </c>
      <c r="T134">
        <v>9092.6786246443808</v>
      </c>
      <c r="U134">
        <v>8869.8956238927694</v>
      </c>
      <c r="W134">
        <f t="shared" si="2"/>
        <v>0</v>
      </c>
    </row>
    <row r="135" spans="1:23" x14ac:dyDescent="0.35">
      <c r="A135" t="s">
        <v>275</v>
      </c>
      <c r="B135">
        <v>333.42600616768902</v>
      </c>
      <c r="C135">
        <v>310.68307914659698</v>
      </c>
      <c r="D135">
        <v>328.44561745860102</v>
      </c>
      <c r="E135">
        <v>362.40673439144501</v>
      </c>
      <c r="F135">
        <v>404.75531009751899</v>
      </c>
      <c r="G135">
        <v>463.28859098048798</v>
      </c>
      <c r="H135">
        <v>527.13139265458994</v>
      </c>
      <c r="I135">
        <v>616.99994839932697</v>
      </c>
      <c r="J135">
        <v>747.19227850156301</v>
      </c>
      <c r="K135">
        <v>735.69393584249497</v>
      </c>
      <c r="L135">
        <v>815.40577277371597</v>
      </c>
      <c r="M135">
        <v>909.27300658047</v>
      </c>
      <c r="N135">
        <v>942.42428339200706</v>
      </c>
      <c r="O135">
        <v>1004.25339046275</v>
      </c>
      <c r="P135">
        <v>1059.6467081820999</v>
      </c>
      <c r="Q135">
        <v>1026.9116156555599</v>
      </c>
      <c r="R135">
        <v>986.65972632211106</v>
      </c>
      <c r="S135">
        <v>1047.70805894462</v>
      </c>
      <c r="T135">
        <v>1063.1679108860101</v>
      </c>
      <c r="U135">
        <v>1079.20461356443</v>
      </c>
      <c r="W135">
        <f t="shared" si="2"/>
        <v>0</v>
      </c>
    </row>
    <row r="136" spans="1:23" x14ac:dyDescent="0.35">
      <c r="A136" t="s">
        <v>277</v>
      </c>
      <c r="B136">
        <v>333.72670320485099</v>
      </c>
      <c r="C136">
        <v>303.88079304784202</v>
      </c>
      <c r="D136">
        <v>317.06456125334199</v>
      </c>
      <c r="E136">
        <v>336.79810610513903</v>
      </c>
      <c r="F136">
        <v>380.12271300021899</v>
      </c>
      <c r="G136">
        <v>432.31543162893001</v>
      </c>
      <c r="H136">
        <v>491.12572910560999</v>
      </c>
      <c r="I136">
        <v>584.29713901093396</v>
      </c>
      <c r="J136">
        <v>689.48134036639897</v>
      </c>
      <c r="K136">
        <v>691.49559221187405</v>
      </c>
      <c r="L136">
        <v>738.04687016559399</v>
      </c>
      <c r="M136">
        <v>784.35566702766403</v>
      </c>
      <c r="N136">
        <v>803.90367104656798</v>
      </c>
      <c r="O136">
        <v>859.27103924263497</v>
      </c>
      <c r="P136">
        <v>896.71392378846895</v>
      </c>
      <c r="Q136">
        <v>884.78831009855696</v>
      </c>
      <c r="R136">
        <v>790.16170848245395</v>
      </c>
      <c r="S136">
        <v>792.82629408664695</v>
      </c>
      <c r="T136">
        <v>795.95711642611604</v>
      </c>
      <c r="U136">
        <v>810.09485344651796</v>
      </c>
      <c r="W136">
        <f t="shared" si="2"/>
        <v>0</v>
      </c>
    </row>
    <row r="137" spans="1:23" x14ac:dyDescent="0.35">
      <c r="A137" t="s">
        <v>279</v>
      </c>
      <c r="B137">
        <v>74853.938729354006</v>
      </c>
      <c r="C137">
        <v>74267.486492684795</v>
      </c>
      <c r="D137">
        <v>79359.804673486302</v>
      </c>
      <c r="E137">
        <v>89851.9771623056</v>
      </c>
      <c r="F137">
        <v>100265.955125015</v>
      </c>
      <c r="G137">
        <v>105414.442020548</v>
      </c>
      <c r="H137">
        <v>114390.59973151999</v>
      </c>
      <c r="I137">
        <v>130655.63695973701</v>
      </c>
      <c r="J137">
        <v>143255.98161919299</v>
      </c>
      <c r="K137">
        <v>126082.49263096901</v>
      </c>
      <c r="L137">
        <v>141200.38001027799</v>
      </c>
      <c r="M137">
        <v>158156.59982579199</v>
      </c>
      <c r="N137">
        <v>149010.22489866501</v>
      </c>
      <c r="O137">
        <v>173058.317372602</v>
      </c>
      <c r="P137">
        <v>178845.63101789699</v>
      </c>
      <c r="Q137">
        <v>167290.93998390701</v>
      </c>
      <c r="R137">
        <v>165629.19048292501</v>
      </c>
      <c r="S137">
        <v>173356.051288416</v>
      </c>
      <c r="T137">
        <v>181402.83002980999</v>
      </c>
      <c r="W137">
        <f t="shared" si="2"/>
        <v>1</v>
      </c>
    </row>
    <row r="138" spans="1:23" x14ac:dyDescent="0.35">
      <c r="A138" t="s">
        <v>281</v>
      </c>
      <c r="B138">
        <v>869.69651660915702</v>
      </c>
      <c r="C138">
        <v>832.803440237058</v>
      </c>
      <c r="D138">
        <v>867.491213740342</v>
      </c>
      <c r="E138">
        <v>982.19564585810394</v>
      </c>
      <c r="F138">
        <v>1065.7844368019701</v>
      </c>
      <c r="G138">
        <v>1248.6981851703399</v>
      </c>
      <c r="H138">
        <v>1435.8171774712</v>
      </c>
      <c r="I138">
        <v>1630.38890604323</v>
      </c>
      <c r="J138">
        <v>2037.32210302668</v>
      </c>
      <c r="K138">
        <v>2090.4018261396</v>
      </c>
      <c r="L138">
        <v>2799.6488761997198</v>
      </c>
      <c r="M138">
        <v>3200.8338291401601</v>
      </c>
      <c r="N138">
        <v>3350.52187589289</v>
      </c>
      <c r="O138">
        <v>3610.2893630489798</v>
      </c>
      <c r="P138">
        <v>3819.25352972265</v>
      </c>
      <c r="Q138">
        <v>3843.7806718444199</v>
      </c>
      <c r="R138">
        <v>3886.2915016523898</v>
      </c>
      <c r="S138">
        <v>4077.0437212074698</v>
      </c>
      <c r="T138">
        <v>4080.5671246955199</v>
      </c>
      <c r="U138">
        <v>3853.08369288942</v>
      </c>
      <c r="W138">
        <f t="shared" si="2"/>
        <v>0</v>
      </c>
    </row>
    <row r="139" spans="1:23" x14ac:dyDescent="0.35">
      <c r="A139" t="s">
        <v>283</v>
      </c>
      <c r="B139">
        <v>565.86108931133299</v>
      </c>
      <c r="C139">
        <v>564.64214883000204</v>
      </c>
      <c r="D139">
        <v>586.02413527534804</v>
      </c>
      <c r="E139">
        <v>656.86375194006496</v>
      </c>
      <c r="F139">
        <v>749.80523477007205</v>
      </c>
      <c r="G139">
        <v>860.30115253334395</v>
      </c>
      <c r="H139">
        <v>994.95489952641799</v>
      </c>
      <c r="I139">
        <v>1199.3220626544901</v>
      </c>
      <c r="J139">
        <v>1321.73466803888</v>
      </c>
      <c r="K139">
        <v>1312.44889147148</v>
      </c>
      <c r="L139">
        <v>1542.7315712126101</v>
      </c>
      <c r="M139">
        <v>1708.69758880976</v>
      </c>
      <c r="N139">
        <v>1775.9668692364201</v>
      </c>
      <c r="O139">
        <v>1842.8094478527801</v>
      </c>
      <c r="P139">
        <v>1929.0819200214501</v>
      </c>
      <c r="Q139">
        <v>1884.5817571099601</v>
      </c>
      <c r="R139">
        <v>1921.0741621771699</v>
      </c>
      <c r="S139">
        <v>2037.37364885081</v>
      </c>
      <c r="T139">
        <v>2091.3890021073098</v>
      </c>
      <c r="U139">
        <v>2174.4355710864502</v>
      </c>
      <c r="W139">
        <f t="shared" si="2"/>
        <v>0</v>
      </c>
    </row>
    <row r="140" spans="1:23" x14ac:dyDescent="0.35">
      <c r="A140" t="s">
        <v>285</v>
      </c>
      <c r="B140">
        <v>1189.5226650731099</v>
      </c>
      <c r="C140">
        <v>1185.5088739517901</v>
      </c>
      <c r="D140">
        <v>1191.98239763123</v>
      </c>
      <c r="E140">
        <v>1323.33891148004</v>
      </c>
      <c r="F140">
        <v>1549.2266458183001</v>
      </c>
      <c r="G140">
        <v>1821.38157105562</v>
      </c>
      <c r="H140">
        <v>2135.9375596713098</v>
      </c>
      <c r="I140">
        <v>2607.18562861483</v>
      </c>
      <c r="J140">
        <v>3088.39035273736</v>
      </c>
      <c r="K140">
        <v>2982.4273502769702</v>
      </c>
      <c r="L140">
        <v>3577.5126061432102</v>
      </c>
      <c r="M140">
        <v>4169.2881750605202</v>
      </c>
      <c r="N140">
        <v>4396.1336057259696</v>
      </c>
      <c r="O140">
        <v>4596.1878993444398</v>
      </c>
      <c r="P140">
        <v>4708.9064976993204</v>
      </c>
      <c r="Q140">
        <v>4417.7892088561202</v>
      </c>
      <c r="R140">
        <v>4383.4549214346198</v>
      </c>
      <c r="S140">
        <v>4753.2756993133598</v>
      </c>
      <c r="T140">
        <v>5001.6879734778204</v>
      </c>
      <c r="U140">
        <v>5070.6975968735696</v>
      </c>
      <c r="W140">
        <f t="shared" si="2"/>
        <v>0</v>
      </c>
    </row>
    <row r="141" spans="1:23" x14ac:dyDescent="0.35">
      <c r="A141" t="s">
        <v>287</v>
      </c>
      <c r="B141">
        <v>436.488351988266</v>
      </c>
      <c r="C141">
        <v>405.60531366416598</v>
      </c>
      <c r="D141">
        <v>382.19017349571101</v>
      </c>
      <c r="E141">
        <v>573.65376761156699</v>
      </c>
      <c r="F141">
        <v>753.38078682336698</v>
      </c>
      <c r="G141">
        <v>842.81305318800401</v>
      </c>
      <c r="H141">
        <v>904.60340221659305</v>
      </c>
      <c r="I141">
        <v>863.77963151143297</v>
      </c>
      <c r="J141">
        <v>884.96267475135903</v>
      </c>
      <c r="K141">
        <v>890.99638326858997</v>
      </c>
      <c r="L141">
        <v>1137.27570035638</v>
      </c>
      <c r="M141">
        <v>1308.6900692941999</v>
      </c>
      <c r="N141">
        <v>1253.6962040379301</v>
      </c>
      <c r="O141">
        <v>1193.71325496081</v>
      </c>
      <c r="P141">
        <v>1223.3330336398799</v>
      </c>
      <c r="Q141">
        <v>1152.13982883937</v>
      </c>
      <c r="R141">
        <v>1043.56979064916</v>
      </c>
      <c r="S141">
        <v>1150.07917350089</v>
      </c>
      <c r="T141">
        <v>1221.8837632275599</v>
      </c>
      <c r="U141">
        <v>1118.1312838019401</v>
      </c>
      <c r="W141">
        <f t="shared" si="2"/>
        <v>0</v>
      </c>
    </row>
    <row r="142" spans="1:23" x14ac:dyDescent="0.35">
      <c r="A142" t="s">
        <v>289</v>
      </c>
      <c r="B142">
        <v>1663.9829594155301</v>
      </c>
      <c r="C142">
        <v>1707.6039737437</v>
      </c>
      <c r="D142">
        <v>1796.92469562209</v>
      </c>
      <c r="E142">
        <v>2034.65078397459</v>
      </c>
      <c r="F142">
        <v>2430.6614911341399</v>
      </c>
      <c r="G142">
        <v>2915.2367256746202</v>
      </c>
      <c r="H142">
        <v>3496.40621584565</v>
      </c>
      <c r="I142">
        <v>4378.0581740226398</v>
      </c>
      <c r="J142">
        <v>5408.8823733876598</v>
      </c>
      <c r="K142">
        <v>5194.6803465917101</v>
      </c>
      <c r="L142">
        <v>6193.22803575937</v>
      </c>
      <c r="M142">
        <v>7502.29884178456</v>
      </c>
      <c r="N142">
        <v>7978.1217382915602</v>
      </c>
      <c r="O142">
        <v>8547.2071489162408</v>
      </c>
      <c r="P142">
        <v>8818.0979976770104</v>
      </c>
      <c r="Q142">
        <v>8218.9899037388896</v>
      </c>
      <c r="R142">
        <v>8188.0478326689699</v>
      </c>
      <c r="S142">
        <v>9029.7116903086098</v>
      </c>
      <c r="T142">
        <v>9838.4340425555092</v>
      </c>
      <c r="U142">
        <v>9971.8571117233605</v>
      </c>
      <c r="W142">
        <f t="shared" si="2"/>
        <v>0</v>
      </c>
    </row>
    <row r="143" spans="1:23" x14ac:dyDescent="0.35">
      <c r="A143" t="s">
        <v>291</v>
      </c>
      <c r="B143">
        <v>3293.22997867086</v>
      </c>
      <c r="C143">
        <v>3525.7936318546099</v>
      </c>
      <c r="D143">
        <v>4141.5927018010198</v>
      </c>
      <c r="E143">
        <v>5499.4289891138696</v>
      </c>
      <c r="F143">
        <v>6700.3271918938199</v>
      </c>
      <c r="G143">
        <v>7854.7652786785502</v>
      </c>
      <c r="H143">
        <v>9230.7079810252108</v>
      </c>
      <c r="I143">
        <v>12285.4470537014</v>
      </c>
      <c r="J143">
        <v>14944.996652174999</v>
      </c>
      <c r="K143">
        <v>11820.776159135899</v>
      </c>
      <c r="L143">
        <v>11990.6630177633</v>
      </c>
      <c r="M143">
        <v>14392.534256332499</v>
      </c>
      <c r="N143">
        <v>14373.060522928001</v>
      </c>
      <c r="O143">
        <v>15726.626829911</v>
      </c>
      <c r="P143">
        <v>16564.956549407601</v>
      </c>
      <c r="Q143">
        <v>14258.2293345128</v>
      </c>
      <c r="R143">
        <v>14998.125059513701</v>
      </c>
      <c r="S143">
        <v>16885.407394837301</v>
      </c>
      <c r="T143">
        <v>19176.1765182085</v>
      </c>
      <c r="U143">
        <v>19601.890834388501</v>
      </c>
      <c r="W143">
        <f t="shared" si="2"/>
        <v>0</v>
      </c>
    </row>
    <row r="144" spans="1:23" x14ac:dyDescent="0.35">
      <c r="A144" t="s">
        <v>293</v>
      </c>
      <c r="B144">
        <v>48735.995492187001</v>
      </c>
      <c r="C144">
        <v>48179.4208526047</v>
      </c>
      <c r="D144">
        <v>52930.641152264099</v>
      </c>
      <c r="E144">
        <v>65445.885030740697</v>
      </c>
      <c r="F144">
        <v>75716.351078988402</v>
      </c>
      <c r="G144">
        <v>80289.696409954006</v>
      </c>
      <c r="H144">
        <v>89739.711696130107</v>
      </c>
      <c r="I144">
        <v>106018.492790674</v>
      </c>
      <c r="J144">
        <v>114293.84332087</v>
      </c>
      <c r="K144">
        <v>103198.669312625</v>
      </c>
      <c r="L144">
        <v>104965.30607826701</v>
      </c>
      <c r="M144">
        <v>115761.507705096</v>
      </c>
      <c r="N144">
        <v>106749.013622989</v>
      </c>
      <c r="O144">
        <v>113625.13289956001</v>
      </c>
      <c r="P144">
        <v>118823.648368575</v>
      </c>
      <c r="Q144">
        <v>101376.49657433901</v>
      </c>
      <c r="R144">
        <v>104278.390971905</v>
      </c>
      <c r="S144">
        <v>107627.151006695</v>
      </c>
      <c r="T144">
        <v>116654.26106674</v>
      </c>
      <c r="U144">
        <v>114704.594170863</v>
      </c>
      <c r="W144">
        <f t="shared" si="2"/>
        <v>0</v>
      </c>
    </row>
    <row r="145" spans="1:23" x14ac:dyDescent="0.35">
      <c r="A145" t="s">
        <v>295</v>
      </c>
      <c r="B145">
        <v>3357.5864357385499</v>
      </c>
      <c r="C145">
        <v>3573.3027289880602</v>
      </c>
      <c r="D145">
        <v>4131.8000019136398</v>
      </c>
      <c r="E145">
        <v>5135.3529249598996</v>
      </c>
      <c r="F145">
        <v>6363.7233869209003</v>
      </c>
      <c r="G145">
        <v>7575.1833932391901</v>
      </c>
      <c r="H145">
        <v>9699.7216623406603</v>
      </c>
      <c r="I145">
        <v>14091.0476501135</v>
      </c>
      <c r="J145">
        <v>16422.111978842499</v>
      </c>
      <c r="K145">
        <v>12288.2138312435</v>
      </c>
      <c r="L145">
        <v>11383.522413472099</v>
      </c>
      <c r="M145">
        <v>13895.162565073901</v>
      </c>
      <c r="N145">
        <v>13926.347307652301</v>
      </c>
      <c r="O145">
        <v>15120.781888579701</v>
      </c>
      <c r="P145">
        <v>15713.536972819</v>
      </c>
      <c r="Q145">
        <v>13774.6052739114</v>
      </c>
      <c r="R145">
        <v>14315.7928949778</v>
      </c>
      <c r="S145">
        <v>15682.2214493267</v>
      </c>
      <c r="T145">
        <v>17858.279978448601</v>
      </c>
      <c r="U145">
        <v>17828.894657185599</v>
      </c>
      <c r="W145">
        <f t="shared" si="2"/>
        <v>0</v>
      </c>
    </row>
    <row r="146" spans="1:23" x14ac:dyDescent="0.35">
      <c r="A146" t="s">
        <v>297</v>
      </c>
      <c r="B146">
        <v>15710.086927070601</v>
      </c>
      <c r="C146">
        <v>15552.9503784141</v>
      </c>
      <c r="D146">
        <v>16315.363630714901</v>
      </c>
      <c r="E146">
        <v>17808.901507329701</v>
      </c>
      <c r="F146">
        <v>22446.336365430001</v>
      </c>
      <c r="G146">
        <v>25043.0189453563</v>
      </c>
      <c r="H146">
        <v>29950.7731064328</v>
      </c>
      <c r="I146">
        <v>36352.9184556869</v>
      </c>
      <c r="J146">
        <v>40597.557482332297</v>
      </c>
      <c r="K146">
        <v>40796.961833951696</v>
      </c>
      <c r="L146">
        <v>52253.155311732502</v>
      </c>
      <c r="M146">
        <v>66644.385344977301</v>
      </c>
      <c r="N146">
        <v>76291.847490023094</v>
      </c>
      <c r="O146">
        <v>89287.454018411503</v>
      </c>
      <c r="P146">
        <v>93777.106795942498</v>
      </c>
      <c r="Q146">
        <v>75340.986981115202</v>
      </c>
      <c r="R146">
        <v>74061.0860345658</v>
      </c>
      <c r="S146">
        <v>81516.674924807507</v>
      </c>
      <c r="T146">
        <v>87208.535912642998</v>
      </c>
      <c r="U146">
        <v>84096.396311206496</v>
      </c>
      <c r="W146">
        <f t="shared" si="2"/>
        <v>0</v>
      </c>
    </row>
    <row r="147" spans="1:23" x14ac:dyDescent="0.35">
      <c r="A147" t="s">
        <v>299</v>
      </c>
      <c r="W147">
        <f t="shared" si="2"/>
        <v>20</v>
      </c>
    </row>
    <row r="148" spans="1:23" x14ac:dyDescent="0.35">
      <c r="A148" t="s">
        <v>301</v>
      </c>
      <c r="B148">
        <v>1334.9430510438399</v>
      </c>
      <c r="C148">
        <v>1339.29357716301</v>
      </c>
      <c r="D148">
        <v>1416.4881582619901</v>
      </c>
      <c r="E148">
        <v>1725.45803790064</v>
      </c>
      <c r="F148">
        <v>1952.9018302260399</v>
      </c>
      <c r="G148">
        <v>2018.0257430782899</v>
      </c>
      <c r="H148">
        <v>2196.0121896701598</v>
      </c>
      <c r="I148">
        <v>2499.2599375718701</v>
      </c>
      <c r="J148">
        <v>2890.3600832273901</v>
      </c>
      <c r="K148">
        <v>2866.92419864666</v>
      </c>
      <c r="L148">
        <v>2839.9251680593302</v>
      </c>
      <c r="M148">
        <v>3046.9491364495698</v>
      </c>
      <c r="N148">
        <v>2912.6582749402901</v>
      </c>
      <c r="O148">
        <v>3121.6811755049798</v>
      </c>
      <c r="P148">
        <v>3171.6991922737602</v>
      </c>
      <c r="Q148">
        <v>2875.2579851678101</v>
      </c>
      <c r="R148">
        <v>2896.7200026811702</v>
      </c>
      <c r="S148">
        <v>3036.3252548730102</v>
      </c>
      <c r="T148">
        <v>3222.20063433213</v>
      </c>
      <c r="U148">
        <v>3204.0950031329799</v>
      </c>
      <c r="W148">
        <f t="shared" si="2"/>
        <v>0</v>
      </c>
    </row>
    <row r="149" spans="1:23" x14ac:dyDescent="0.35">
      <c r="A149" t="s">
        <v>303</v>
      </c>
      <c r="B149">
        <v>82367.991276935907</v>
      </c>
      <c r="C149">
        <v>83734.779981857995</v>
      </c>
      <c r="D149">
        <v>90501.341804266602</v>
      </c>
      <c r="E149">
        <v>108627.30566020199</v>
      </c>
      <c r="F149">
        <v>123519.805970149</v>
      </c>
      <c r="G149">
        <v>124193.60557599099</v>
      </c>
      <c r="H149">
        <v>134044.70116133499</v>
      </c>
      <c r="I149">
        <v>169961.38394578299</v>
      </c>
      <c r="J149">
        <v>185721.79415410399</v>
      </c>
      <c r="K149">
        <v>154762.19942685199</v>
      </c>
      <c r="L149">
        <v>150725.19412420699</v>
      </c>
      <c r="M149">
        <v>169020.88783177</v>
      </c>
      <c r="N149">
        <v>157515.899069445</v>
      </c>
      <c r="O149">
        <v>177664.115616089</v>
      </c>
      <c r="P149">
        <v>189422.21876883999</v>
      </c>
      <c r="Q149">
        <v>166011.50913116001</v>
      </c>
      <c r="R149">
        <v>170028.65571786399</v>
      </c>
      <c r="S149">
        <v>167517.05972785599</v>
      </c>
      <c r="T149">
        <v>185829.01796040701</v>
      </c>
      <c r="W149">
        <f t="shared" si="2"/>
        <v>1</v>
      </c>
    </row>
    <row r="150" spans="1:23" x14ac:dyDescent="0.35">
      <c r="A150" t="s">
        <v>305</v>
      </c>
      <c r="B150">
        <v>440.67203065326902</v>
      </c>
      <c r="C150">
        <v>507.55765839084899</v>
      </c>
      <c r="D150">
        <v>570.97264543275105</v>
      </c>
      <c r="E150">
        <v>682.52550882337698</v>
      </c>
      <c r="F150">
        <v>897.44995881032605</v>
      </c>
      <c r="G150">
        <v>1034.70705816743</v>
      </c>
      <c r="H150">
        <v>1183.3792111718501</v>
      </c>
      <c r="I150">
        <v>1531.6854761821401</v>
      </c>
      <c r="J150">
        <v>2111.2014950419698</v>
      </c>
      <c r="K150">
        <v>1899.01011658378</v>
      </c>
      <c r="L150">
        <v>2437.5299784242302</v>
      </c>
      <c r="M150">
        <v>2942.25594861529</v>
      </c>
      <c r="N150">
        <v>3045.7398742241699</v>
      </c>
      <c r="O150">
        <v>3322.0384362615</v>
      </c>
      <c r="P150">
        <v>3328.8014489212501</v>
      </c>
      <c r="Q150">
        <v>2732.4571129373298</v>
      </c>
      <c r="R150">
        <v>2880.43928129296</v>
      </c>
      <c r="S150">
        <v>3509.6934502581398</v>
      </c>
      <c r="T150">
        <v>4233.7434367411897</v>
      </c>
      <c r="U150">
        <v>4503.5169853884699</v>
      </c>
      <c r="W150">
        <f t="shared" si="2"/>
        <v>0</v>
      </c>
    </row>
    <row r="151" spans="1:23" x14ac:dyDescent="0.35">
      <c r="A151" t="s">
        <v>307</v>
      </c>
      <c r="B151">
        <v>293.607157402594</v>
      </c>
      <c r="C151">
        <v>334.44163828393903</v>
      </c>
      <c r="D151">
        <v>319.216473953508</v>
      </c>
      <c r="E151">
        <v>368.79719424976798</v>
      </c>
      <c r="F151">
        <v>284.48764641853001</v>
      </c>
      <c r="G151">
        <v>319.53744022897598</v>
      </c>
      <c r="H151">
        <v>338.751126492786</v>
      </c>
      <c r="I151">
        <v>438.65529007034399</v>
      </c>
      <c r="J151">
        <v>536.35145947985495</v>
      </c>
      <c r="K151">
        <v>467.53975489114799</v>
      </c>
      <c r="L151">
        <v>471.95919702982297</v>
      </c>
      <c r="M151">
        <v>531.26557184038302</v>
      </c>
      <c r="N151">
        <v>518.15295430211995</v>
      </c>
      <c r="O151">
        <v>541.06619995512301</v>
      </c>
      <c r="P151">
        <v>530.86134567874501</v>
      </c>
      <c r="Q151">
        <v>467.23539943280798</v>
      </c>
      <c r="R151">
        <v>475.95541718306498</v>
      </c>
      <c r="S151">
        <v>515.29272487783999</v>
      </c>
      <c r="T151">
        <v>527.50132614180302</v>
      </c>
      <c r="U151">
        <v>523.35906446084698</v>
      </c>
      <c r="W151">
        <f t="shared" si="2"/>
        <v>0</v>
      </c>
    </row>
    <row r="152" spans="1:23" x14ac:dyDescent="0.35">
      <c r="A152" t="s">
        <v>309</v>
      </c>
      <c r="B152">
        <v>2234.5798655846602</v>
      </c>
      <c r="C152">
        <v>3039.3346229631602</v>
      </c>
      <c r="D152">
        <v>3049.1976164739299</v>
      </c>
      <c r="E152">
        <v>3475.9833049345398</v>
      </c>
      <c r="F152">
        <v>3941.4311358488699</v>
      </c>
      <c r="G152">
        <v>3639.9665762434001</v>
      </c>
      <c r="H152">
        <v>4809.9631149480701</v>
      </c>
      <c r="I152">
        <v>5574.45187632955</v>
      </c>
      <c r="J152">
        <v>6614.1591474208899</v>
      </c>
      <c r="K152">
        <v>6636.4124160295196</v>
      </c>
      <c r="L152">
        <v>7076.6624232023796</v>
      </c>
      <c r="M152">
        <v>7291.4276403970398</v>
      </c>
      <c r="N152">
        <v>7265.6136555666899</v>
      </c>
      <c r="O152">
        <v>7928.4573651482397</v>
      </c>
      <c r="P152">
        <v>8499.3657557178194</v>
      </c>
      <c r="Q152">
        <v>9033.4398668038793</v>
      </c>
      <c r="R152">
        <v>9209.2447269150907</v>
      </c>
      <c r="S152">
        <v>9577.6251937147699</v>
      </c>
      <c r="T152">
        <v>10276.932815238901</v>
      </c>
      <c r="U152">
        <v>10626.513402238999</v>
      </c>
      <c r="W152">
        <f t="shared" si="2"/>
        <v>0</v>
      </c>
    </row>
    <row r="153" spans="1:23" x14ac:dyDescent="0.35">
      <c r="A153" t="s">
        <v>311</v>
      </c>
      <c r="B153">
        <v>3066.0062394237898</v>
      </c>
      <c r="C153">
        <v>3017.2625609284701</v>
      </c>
      <c r="D153">
        <v>2944.1844448751199</v>
      </c>
      <c r="E153">
        <v>3256.7151190763402</v>
      </c>
      <c r="F153">
        <v>3738.7338731682298</v>
      </c>
      <c r="G153">
        <v>4410.72769104293</v>
      </c>
      <c r="H153">
        <v>5056.7684812793896</v>
      </c>
      <c r="I153">
        <v>5868.5926421775303</v>
      </c>
      <c r="J153">
        <v>7181.1073386757598</v>
      </c>
      <c r="K153">
        <v>6278.5388518137597</v>
      </c>
      <c r="L153">
        <v>7172.6434183277397</v>
      </c>
      <c r="M153">
        <v>8327.3778948228992</v>
      </c>
      <c r="N153">
        <v>8897.0373063327406</v>
      </c>
      <c r="O153">
        <v>8655.9020465614794</v>
      </c>
      <c r="P153">
        <v>8541.7674810757999</v>
      </c>
      <c r="Q153">
        <v>7383.2798935886103</v>
      </c>
      <c r="R153">
        <v>7277.5320874382696</v>
      </c>
      <c r="S153">
        <v>7416.5858426978702</v>
      </c>
      <c r="T153">
        <v>7943.9469072823103</v>
      </c>
      <c r="U153">
        <v>7991.0921030633599</v>
      </c>
      <c r="W153">
        <f t="shared" si="2"/>
        <v>0</v>
      </c>
    </row>
    <row r="154" spans="1:23" x14ac:dyDescent="0.35">
      <c r="A154" t="s">
        <v>313</v>
      </c>
      <c r="B154">
        <v>7157.8144998573398</v>
      </c>
      <c r="C154">
        <v>7544.5686481364301</v>
      </c>
      <c r="D154">
        <v>7593.1377929362498</v>
      </c>
      <c r="E154">
        <v>7075.3696429997399</v>
      </c>
      <c r="F154">
        <v>7484.4865419302896</v>
      </c>
      <c r="G154">
        <v>8277.6712514960309</v>
      </c>
      <c r="H154">
        <v>9068.2943870123509</v>
      </c>
      <c r="I154">
        <v>9642.6806050491105</v>
      </c>
      <c r="J154">
        <v>10016.571304388401</v>
      </c>
      <c r="K154">
        <v>8002.9721064980704</v>
      </c>
      <c r="L154">
        <v>9271.3982332463893</v>
      </c>
      <c r="M154">
        <v>10203.4208543113</v>
      </c>
      <c r="N154">
        <v>10241.7279153745</v>
      </c>
      <c r="O154">
        <v>10725.183316603599</v>
      </c>
      <c r="P154">
        <v>10928.9168262489</v>
      </c>
      <c r="Q154">
        <v>9616.6450056895192</v>
      </c>
      <c r="R154">
        <v>8744.5157718322207</v>
      </c>
      <c r="S154">
        <v>9287.8497361938207</v>
      </c>
      <c r="T154">
        <v>9686.5137832659802</v>
      </c>
      <c r="U154">
        <v>9946.0338287919803</v>
      </c>
      <c r="W154">
        <f t="shared" si="2"/>
        <v>0</v>
      </c>
    </row>
    <row r="155" spans="1:23" x14ac:dyDescent="0.35">
      <c r="A155" t="s">
        <v>315</v>
      </c>
      <c r="B155">
        <v>2272.7227947116398</v>
      </c>
      <c r="C155">
        <v>2388.5496480105799</v>
      </c>
      <c r="D155">
        <v>2515.5279740309302</v>
      </c>
      <c r="E155">
        <v>2458.0683178689001</v>
      </c>
      <c r="F155">
        <v>2456.2449519054298</v>
      </c>
      <c r="G155">
        <v>2568.36114227804</v>
      </c>
      <c r="H155">
        <v>2608.6054476661802</v>
      </c>
      <c r="I155">
        <v>2745.438975219</v>
      </c>
      <c r="J155">
        <v>2726.0974828212302</v>
      </c>
      <c r="K155">
        <v>2698.17955555556</v>
      </c>
      <c r="L155">
        <v>2876.994996984</v>
      </c>
      <c r="M155">
        <v>3083.8318798535302</v>
      </c>
      <c r="N155">
        <v>3224.33838179029</v>
      </c>
      <c r="O155">
        <v>3296.69816291405</v>
      </c>
      <c r="P155">
        <v>3230.02326028787</v>
      </c>
      <c r="Q155">
        <v>3213.83728825363</v>
      </c>
      <c r="R155">
        <v>3473.7750064951902</v>
      </c>
      <c r="S155">
        <v>3666.6953735919301</v>
      </c>
      <c r="T155">
        <v>3788.1635937205801</v>
      </c>
      <c r="W155">
        <f t="shared" si="2"/>
        <v>1</v>
      </c>
    </row>
    <row r="156" spans="1:23" x14ac:dyDescent="0.35">
      <c r="A156" t="s">
        <v>317</v>
      </c>
      <c r="B156">
        <v>1264.82625991548</v>
      </c>
      <c r="C156">
        <v>1263.91297096113</v>
      </c>
      <c r="D156">
        <v>1271.18078469236</v>
      </c>
      <c r="E156">
        <v>1413.94838420466</v>
      </c>
      <c r="F156">
        <v>1658.2415711013</v>
      </c>
      <c r="G156">
        <v>1952.90886880073</v>
      </c>
      <c r="H156">
        <v>2294.1209021220602</v>
      </c>
      <c r="I156">
        <v>2804.8365435313699</v>
      </c>
      <c r="J156">
        <v>3326.7314068138699</v>
      </c>
      <c r="K156">
        <v>3214.3290341785701</v>
      </c>
      <c r="L156">
        <v>3867.4850542286099</v>
      </c>
      <c r="M156">
        <v>4518.53570807298</v>
      </c>
      <c r="N156">
        <v>4771.64240326442</v>
      </c>
      <c r="O156">
        <v>4992.7702794197403</v>
      </c>
      <c r="P156">
        <v>5119.5813078620804</v>
      </c>
      <c r="Q156">
        <v>4804.8042931024002</v>
      </c>
      <c r="R156">
        <v>4780.8258777388901</v>
      </c>
      <c r="S156">
        <v>5196.3512074156397</v>
      </c>
      <c r="T156">
        <v>5478.7035408410502</v>
      </c>
      <c r="U156">
        <v>5561.9275761198796</v>
      </c>
      <c r="W156">
        <f t="shared" si="2"/>
        <v>0</v>
      </c>
    </row>
    <row r="157" spans="1:23" x14ac:dyDescent="0.35">
      <c r="A157" t="s">
        <v>319</v>
      </c>
      <c r="B157">
        <v>1854.1459561010699</v>
      </c>
      <c r="C157">
        <v>1815.9200907112099</v>
      </c>
      <c r="D157">
        <v>1961.2037355360601</v>
      </c>
      <c r="E157">
        <v>2408.8001100553201</v>
      </c>
      <c r="F157">
        <v>2762.5603583758402</v>
      </c>
      <c r="G157">
        <v>3037.7531103044498</v>
      </c>
      <c r="H157">
        <v>3325.6358088571001</v>
      </c>
      <c r="I157">
        <v>4036.2027698347601</v>
      </c>
      <c r="J157">
        <v>4793.4436685820901</v>
      </c>
      <c r="K157">
        <v>4544.0088348825802</v>
      </c>
      <c r="L157">
        <v>4542.8997167831703</v>
      </c>
      <c r="M157">
        <v>5063.7869860635801</v>
      </c>
      <c r="N157">
        <v>4698.1412935059398</v>
      </c>
      <c r="O157">
        <v>5210.6758302815397</v>
      </c>
      <c r="P157">
        <v>5468.4808691421204</v>
      </c>
      <c r="Q157">
        <v>4840.2731228678304</v>
      </c>
      <c r="R157">
        <v>5129.1589602370304</v>
      </c>
      <c r="S157">
        <v>5430.8742102979704</v>
      </c>
      <c r="T157">
        <v>6088.9724450087597</v>
      </c>
      <c r="U157">
        <v>6022.2161793957403</v>
      </c>
      <c r="W157">
        <f t="shared" si="2"/>
        <v>0</v>
      </c>
    </row>
    <row r="158" spans="1:23" x14ac:dyDescent="0.35">
      <c r="A158" t="s">
        <v>321</v>
      </c>
      <c r="B158">
        <v>269.87113769170298</v>
      </c>
      <c r="C158">
        <v>307.43692053282899</v>
      </c>
      <c r="D158">
        <v>334.83652063904799</v>
      </c>
      <c r="E158">
        <v>392.52475895718402</v>
      </c>
      <c r="F158">
        <v>440.16844180079102</v>
      </c>
      <c r="G158">
        <v>489.02106899593099</v>
      </c>
      <c r="H158">
        <v>523.03860310240805</v>
      </c>
      <c r="I158">
        <v>596.69018882396301</v>
      </c>
      <c r="J158">
        <v>694.277650085098</v>
      </c>
      <c r="K158">
        <v>698.89892186143197</v>
      </c>
      <c r="L158">
        <v>710.27420217583699</v>
      </c>
      <c r="M158">
        <v>837.60344059737099</v>
      </c>
      <c r="N158">
        <v>778.61928577371305</v>
      </c>
      <c r="O158">
        <v>805.03283824085599</v>
      </c>
      <c r="P158">
        <v>848.27405371399698</v>
      </c>
      <c r="Q158">
        <v>751.47478889885804</v>
      </c>
      <c r="R158">
        <v>780.71859850264798</v>
      </c>
      <c r="S158">
        <v>830.01836742922796</v>
      </c>
      <c r="T158">
        <v>894.80218685800605</v>
      </c>
      <c r="U158">
        <v>879.00801044665502</v>
      </c>
      <c r="W158">
        <f t="shared" si="2"/>
        <v>0</v>
      </c>
    </row>
    <row r="159" spans="1:23" x14ac:dyDescent="0.35">
      <c r="A159" t="s">
        <v>323</v>
      </c>
      <c r="B159">
        <v>10432.328062168001</v>
      </c>
      <c r="C159">
        <v>10402.2333313615</v>
      </c>
      <c r="D159">
        <v>11289.8897447166</v>
      </c>
      <c r="E159">
        <v>13669.497217166099</v>
      </c>
      <c r="F159">
        <v>15197.056610121001</v>
      </c>
      <c r="G159">
        <v>15888.172456599499</v>
      </c>
      <c r="H159">
        <v>16723.884273535601</v>
      </c>
      <c r="I159">
        <v>19485.871152932399</v>
      </c>
      <c r="J159">
        <v>22205.356770930401</v>
      </c>
      <c r="K159">
        <v>21083.2770528363</v>
      </c>
      <c r="L159">
        <v>21799.174389347401</v>
      </c>
      <c r="M159">
        <v>23155.5547679706</v>
      </c>
      <c r="N159">
        <v>22527.636864634002</v>
      </c>
      <c r="O159">
        <v>24771.0766800739</v>
      </c>
      <c r="P159">
        <v>26754.268589212301</v>
      </c>
      <c r="Q159">
        <v>24921.603573584602</v>
      </c>
      <c r="R159">
        <v>25617.826914097699</v>
      </c>
      <c r="S159">
        <v>28091.8616473935</v>
      </c>
      <c r="T159">
        <v>30437.221505896199</v>
      </c>
      <c r="U159">
        <v>29820.603247409901</v>
      </c>
      <c r="W159">
        <f t="shared" si="2"/>
        <v>0</v>
      </c>
    </row>
    <row r="160" spans="1:23" x14ac:dyDescent="0.35">
      <c r="A160" t="s">
        <v>325</v>
      </c>
      <c r="B160">
        <v>190.606231910312</v>
      </c>
      <c r="C160">
        <v>137.16832669198999</v>
      </c>
      <c r="D160">
        <v>142.08226523019499</v>
      </c>
      <c r="E160">
        <v>217.39041894811399</v>
      </c>
      <c r="F160">
        <v>217.59428261206099</v>
      </c>
      <c r="G160">
        <v>244.88234994012001</v>
      </c>
      <c r="H160">
        <v>294.16318130811197</v>
      </c>
      <c r="I160">
        <v>406.728689152252</v>
      </c>
      <c r="J160">
        <v>638.14905986984297</v>
      </c>
      <c r="K160">
        <v>734.44600674881997</v>
      </c>
      <c r="L160">
        <v>979.05163000494201</v>
      </c>
      <c r="M160">
        <v>1176.2424533610899</v>
      </c>
      <c r="N160">
        <v>1165.7943289613099</v>
      </c>
      <c r="O160">
        <v>1162.33144011893</v>
      </c>
      <c r="P160">
        <v>1251.82076450814</v>
      </c>
      <c r="Q160">
        <v>1287.4304865711899</v>
      </c>
      <c r="R160">
        <v>1266.54633814868</v>
      </c>
      <c r="S160">
        <v>1291.54241301307</v>
      </c>
      <c r="T160">
        <v>1418.17762347196</v>
      </c>
      <c r="U160">
        <v>1407.81314341043</v>
      </c>
      <c r="W160">
        <f t="shared" si="2"/>
        <v>0</v>
      </c>
    </row>
    <row r="161" spans="1:23" x14ac:dyDescent="0.35">
      <c r="A161" t="s">
        <v>327</v>
      </c>
      <c r="B161">
        <v>1617.2463064820399</v>
      </c>
      <c r="C161">
        <v>1640.59263821278</v>
      </c>
      <c r="D161">
        <v>1558.3460621475299</v>
      </c>
      <c r="E161">
        <v>1729.0904559535099</v>
      </c>
      <c r="F161">
        <v>1981.1028755130201</v>
      </c>
      <c r="G161">
        <v>2293.1285018161102</v>
      </c>
      <c r="H161">
        <v>2618.35706894327</v>
      </c>
      <c r="I161">
        <v>3179.0742116148199</v>
      </c>
      <c r="J161">
        <v>3870.83809466401</v>
      </c>
      <c r="K161">
        <v>3670.9514328988298</v>
      </c>
      <c r="L161">
        <v>4161.3353946110601</v>
      </c>
      <c r="M161">
        <v>4624.7000432774603</v>
      </c>
      <c r="N161">
        <v>5013.4013579396196</v>
      </c>
      <c r="O161">
        <v>4609.2917067644703</v>
      </c>
      <c r="P161">
        <v>4472.1388242769899</v>
      </c>
      <c r="Q161">
        <v>3956.8940831117402</v>
      </c>
      <c r="R161">
        <v>3942.9618441982602</v>
      </c>
      <c r="S161">
        <v>3815.06235567043</v>
      </c>
      <c r="T161">
        <v>3970.84824480407</v>
      </c>
      <c r="W161">
        <f t="shared" si="2"/>
        <v>1</v>
      </c>
    </row>
    <row r="162" spans="1:23" x14ac:dyDescent="0.35">
      <c r="A162" t="s">
        <v>329</v>
      </c>
      <c r="B162">
        <v>1627.07263304394</v>
      </c>
      <c r="C162">
        <v>1909.59870186179</v>
      </c>
      <c r="D162">
        <v>2106.6350684522999</v>
      </c>
      <c r="E162">
        <v>2789.1590648350898</v>
      </c>
      <c r="F162">
        <v>3380.1651213585901</v>
      </c>
      <c r="G162">
        <v>3674.6179242797002</v>
      </c>
      <c r="H162">
        <v>4425.6788730780299</v>
      </c>
      <c r="I162">
        <v>5976.3941445459604</v>
      </c>
      <c r="J162">
        <v>7367.7519091088197</v>
      </c>
      <c r="K162">
        <v>6727.10776676969</v>
      </c>
      <c r="L162">
        <v>6688.31859841187</v>
      </c>
      <c r="M162">
        <v>7329.0260627846701</v>
      </c>
      <c r="N162">
        <v>6586.4567564544104</v>
      </c>
      <c r="O162">
        <v>7186.8192624269795</v>
      </c>
      <c r="P162">
        <v>7378.0444044103397</v>
      </c>
      <c r="Q162">
        <v>6514.5691880182203</v>
      </c>
      <c r="R162">
        <v>7028.66345418521</v>
      </c>
      <c r="S162">
        <v>7784.0879115390599</v>
      </c>
      <c r="T162">
        <v>8846.0565253174609</v>
      </c>
      <c r="U162">
        <v>8908.9347924676695</v>
      </c>
      <c r="W162">
        <f t="shared" si="2"/>
        <v>0</v>
      </c>
    </row>
    <row r="163" spans="1:23" x14ac:dyDescent="0.35">
      <c r="A163" t="s">
        <v>331</v>
      </c>
      <c r="B163">
        <v>474.216896516578</v>
      </c>
      <c r="C163">
        <v>524.05530789229601</v>
      </c>
      <c r="D163">
        <v>571.59263952876597</v>
      </c>
      <c r="E163">
        <v>646.19325628938202</v>
      </c>
      <c r="F163">
        <v>797.978685268444</v>
      </c>
      <c r="G163">
        <v>998.83136481082795</v>
      </c>
      <c r="H163">
        <v>1334.21168135831</v>
      </c>
      <c r="I163">
        <v>1632.72695225898</v>
      </c>
      <c r="J163">
        <v>2136.5632136460099</v>
      </c>
      <c r="K163">
        <v>1714.36054504148</v>
      </c>
      <c r="L163">
        <v>2643.29291416763</v>
      </c>
      <c r="M163">
        <v>3757.5586328813001</v>
      </c>
      <c r="N163">
        <v>4351.8869200565096</v>
      </c>
      <c r="O163">
        <v>4366.0759014502501</v>
      </c>
      <c r="P163">
        <v>4158.5257147309103</v>
      </c>
      <c r="Q163">
        <v>3918.5791738955299</v>
      </c>
      <c r="R163">
        <v>3660.1507461606102</v>
      </c>
      <c r="S163">
        <v>3669.4175404032999</v>
      </c>
      <c r="T163">
        <v>4134.9871982351096</v>
      </c>
      <c r="U163">
        <v>4339.8432792502699</v>
      </c>
      <c r="W163">
        <f t="shared" si="2"/>
        <v>0</v>
      </c>
    </row>
    <row r="164" spans="1:23" x14ac:dyDescent="0.35">
      <c r="A164" t="s">
        <v>333</v>
      </c>
      <c r="D164">
        <v>21978.774392331401</v>
      </c>
      <c r="E164">
        <v>21381.6073308368</v>
      </c>
      <c r="F164">
        <v>21136.847989379199</v>
      </c>
      <c r="G164">
        <v>18764.811998160701</v>
      </c>
      <c r="H164">
        <v>17715.9013635876</v>
      </c>
      <c r="I164">
        <v>16986.906680671502</v>
      </c>
      <c r="J164">
        <v>17189.931350114399</v>
      </c>
      <c r="K164">
        <v>14669.7913014596</v>
      </c>
      <c r="L164">
        <v>14804.2467250931</v>
      </c>
      <c r="M164">
        <v>13571.0582833444</v>
      </c>
      <c r="N164">
        <v>13827.7696967465</v>
      </c>
      <c r="O164">
        <v>14274.2406542056</v>
      </c>
      <c r="P164">
        <v>15278.9078745141</v>
      </c>
      <c r="Q164">
        <v>16690.5700968089</v>
      </c>
      <c r="R164">
        <v>22246.7430768136</v>
      </c>
      <c r="S164">
        <v>28305.222587602999</v>
      </c>
      <c r="T164">
        <v>23258.675855279402</v>
      </c>
      <c r="W164">
        <f t="shared" si="2"/>
        <v>3</v>
      </c>
    </row>
    <row r="165" spans="1:23" x14ac:dyDescent="0.35">
      <c r="A165" t="s">
        <v>335</v>
      </c>
      <c r="B165">
        <v>319.35958478213399</v>
      </c>
      <c r="C165">
        <v>296.26834187735801</v>
      </c>
      <c r="D165">
        <v>302.54510471128901</v>
      </c>
      <c r="E165">
        <v>326.07514025760901</v>
      </c>
      <c r="F165">
        <v>383.27016415022899</v>
      </c>
      <c r="G165">
        <v>416.80986486039302</v>
      </c>
      <c r="H165">
        <v>435.33402199623202</v>
      </c>
      <c r="I165">
        <v>482.198630393847</v>
      </c>
      <c r="J165">
        <v>563.64963428865701</v>
      </c>
      <c r="K165">
        <v>520.40281345119297</v>
      </c>
      <c r="L165">
        <v>471.90420296583397</v>
      </c>
      <c r="M165">
        <v>594.58646666970401</v>
      </c>
      <c r="N165">
        <v>657.64533781966804</v>
      </c>
      <c r="O165">
        <v>664.07821182776695</v>
      </c>
      <c r="P165">
        <v>673.96995550810595</v>
      </c>
      <c r="Q165">
        <v>589.85902814983103</v>
      </c>
      <c r="R165">
        <v>428.92648799552398</v>
      </c>
      <c r="S165">
        <v>461.415094120589</v>
      </c>
      <c r="T165">
        <v>503.31872717727401</v>
      </c>
      <c r="U165">
        <v>503.57077267520202</v>
      </c>
      <c r="W165">
        <f t="shared" si="2"/>
        <v>0</v>
      </c>
    </row>
    <row r="166" spans="1:23" x14ac:dyDescent="0.35">
      <c r="A166" t="s">
        <v>337</v>
      </c>
      <c r="B166">
        <v>676.56765840132698</v>
      </c>
      <c r="C166">
        <v>646.11631097975396</v>
      </c>
      <c r="D166">
        <v>639.66712236969397</v>
      </c>
      <c r="E166">
        <v>717.90037013723997</v>
      </c>
      <c r="F166">
        <v>803.77764211122496</v>
      </c>
      <c r="G166">
        <v>970.84364481987905</v>
      </c>
      <c r="H166">
        <v>1288.1442973936801</v>
      </c>
      <c r="I166">
        <v>1351.4568419575101</v>
      </c>
      <c r="J166">
        <v>1558.8897434487401</v>
      </c>
      <c r="K166">
        <v>1392.46414374343</v>
      </c>
      <c r="L166">
        <v>1610.92390847611</v>
      </c>
      <c r="M166">
        <v>1879.77142715638</v>
      </c>
      <c r="N166">
        <v>1815.21942921145</v>
      </c>
      <c r="O166">
        <v>1892.09548717758</v>
      </c>
      <c r="P166">
        <v>1677.1081661318899</v>
      </c>
      <c r="Q166">
        <v>1524.0728825221199</v>
      </c>
      <c r="R166">
        <v>1536.85414964338</v>
      </c>
      <c r="S166">
        <v>1578.1141735594899</v>
      </c>
      <c r="T166">
        <v>1600.8764686056099</v>
      </c>
      <c r="U166">
        <v>1679.4448730040799</v>
      </c>
      <c r="W166">
        <f t="shared" si="2"/>
        <v>0</v>
      </c>
    </row>
    <row r="167" spans="1:23" x14ac:dyDescent="0.35">
      <c r="A167" t="s">
        <v>339</v>
      </c>
      <c r="B167">
        <v>3929.07549503364</v>
      </c>
      <c r="C167">
        <v>3856.6252268686399</v>
      </c>
      <c r="D167">
        <v>4018.9488973186399</v>
      </c>
      <c r="E167">
        <v>4793.7181790016102</v>
      </c>
      <c r="F167">
        <v>5388.06578367365</v>
      </c>
      <c r="G167">
        <v>5282.9060215563504</v>
      </c>
      <c r="H167">
        <v>5695.9693270492799</v>
      </c>
      <c r="I167">
        <v>6574.6543381149304</v>
      </c>
      <c r="J167">
        <v>8030.0630053730401</v>
      </c>
      <c r="K167">
        <v>7318.1264097242201</v>
      </c>
      <c r="L167">
        <v>8000.3764318215399</v>
      </c>
      <c r="M167">
        <v>9197.0269715206105</v>
      </c>
      <c r="N167">
        <v>9291.2276186189902</v>
      </c>
      <c r="O167">
        <v>9637.0026500095792</v>
      </c>
      <c r="P167">
        <v>10153.938218486701</v>
      </c>
      <c r="Q167">
        <v>9260.4473025063508</v>
      </c>
      <c r="R167">
        <v>9681.6185668967391</v>
      </c>
      <c r="S167">
        <v>10484.9083620411</v>
      </c>
      <c r="T167">
        <v>11208.3438184474</v>
      </c>
      <c r="U167">
        <v>11099.240283568801</v>
      </c>
      <c r="W167">
        <f t="shared" si="2"/>
        <v>0</v>
      </c>
    </row>
    <row r="168" spans="1:23" x14ac:dyDescent="0.35">
      <c r="A168" t="s">
        <v>341</v>
      </c>
      <c r="B168">
        <v>156.385718599912</v>
      </c>
      <c r="C168">
        <v>150.14895576411899</v>
      </c>
      <c r="D168">
        <v>298.43338494515899</v>
      </c>
      <c r="E168">
        <v>267.39905650178798</v>
      </c>
      <c r="F168">
        <v>282.56708459948601</v>
      </c>
      <c r="G168">
        <v>289.55516892051401</v>
      </c>
      <c r="H168">
        <v>308.16347571141</v>
      </c>
      <c r="I168">
        <v>332.25914436163799</v>
      </c>
      <c r="J168">
        <v>387.60597530546801</v>
      </c>
      <c r="K168">
        <v>438.21204291687798</v>
      </c>
      <c r="L168">
        <v>478.668589704525</v>
      </c>
      <c r="M168">
        <v>534.95126472166305</v>
      </c>
      <c r="N168">
        <v>391.561832360636</v>
      </c>
      <c r="O168">
        <v>348.43026964057202</v>
      </c>
      <c r="P168">
        <v>371.26974962571302</v>
      </c>
      <c r="Q168">
        <v>380.59703314093798</v>
      </c>
      <c r="R168">
        <v>315.77732637257498</v>
      </c>
      <c r="S168">
        <v>356.71757315336902</v>
      </c>
      <c r="T168">
        <v>381.25898760108402</v>
      </c>
      <c r="U168">
        <v>411.552340423602</v>
      </c>
      <c r="W168">
        <f t="shared" si="2"/>
        <v>0</v>
      </c>
    </row>
    <row r="169" spans="1:23" x14ac:dyDescent="0.35">
      <c r="A169" t="s">
        <v>343</v>
      </c>
      <c r="B169">
        <v>4043.6620514339102</v>
      </c>
      <c r="C169">
        <v>3913.4287262390899</v>
      </c>
      <c r="D169">
        <v>4165.7261036385898</v>
      </c>
      <c r="E169">
        <v>4461.8476867680502</v>
      </c>
      <c r="F169">
        <v>4952.2129750436998</v>
      </c>
      <c r="G169">
        <v>5587.0256496233897</v>
      </c>
      <c r="H169">
        <v>6209.12450825631</v>
      </c>
      <c r="I169">
        <v>7243.4559874470297</v>
      </c>
      <c r="J169">
        <v>8474.5868287622798</v>
      </c>
      <c r="K169">
        <v>7292.4944472790803</v>
      </c>
      <c r="L169">
        <v>9040.5662511717201</v>
      </c>
      <c r="M169">
        <v>10399.372753345</v>
      </c>
      <c r="N169">
        <v>10817.4428742856</v>
      </c>
      <c r="O169">
        <v>10970.1232849014</v>
      </c>
      <c r="P169">
        <v>11319.0797572756</v>
      </c>
      <c r="Q169">
        <v>9955.2437082893794</v>
      </c>
      <c r="R169">
        <v>9817.7384569983806</v>
      </c>
      <c r="S169">
        <v>10259.1817806895</v>
      </c>
      <c r="T169">
        <v>11377.4550023015</v>
      </c>
      <c r="U169">
        <v>11414.2069765208</v>
      </c>
      <c r="W169">
        <f t="shared" si="2"/>
        <v>0</v>
      </c>
    </row>
    <row r="170" spans="1:23" x14ac:dyDescent="0.35">
      <c r="A170" t="s">
        <v>345</v>
      </c>
      <c r="B170">
        <v>35147.876594431102</v>
      </c>
      <c r="C170">
        <v>35822.803614153498</v>
      </c>
      <c r="D170">
        <v>36666.2703231263</v>
      </c>
      <c r="E170">
        <v>38391.006749187502</v>
      </c>
      <c r="F170">
        <v>40766.673246152401</v>
      </c>
      <c r="G170">
        <v>43349.005598332697</v>
      </c>
      <c r="H170">
        <v>45726.4557921835</v>
      </c>
      <c r="I170">
        <v>47649.048067148397</v>
      </c>
      <c r="J170">
        <v>48217.690495372597</v>
      </c>
      <c r="K170">
        <v>46485.520553756302</v>
      </c>
      <c r="L170">
        <v>48376.686715845397</v>
      </c>
      <c r="M170">
        <v>50114.184627073497</v>
      </c>
      <c r="N170">
        <v>51725.637099029402</v>
      </c>
      <c r="O170">
        <v>53079.782511017103</v>
      </c>
      <c r="P170">
        <v>54654.932655542099</v>
      </c>
      <c r="Q170">
        <v>55519.935032191701</v>
      </c>
      <c r="R170">
        <v>56388.855419865402</v>
      </c>
      <c r="S170">
        <v>58563.838607921898</v>
      </c>
      <c r="T170">
        <v>61304.643019001502</v>
      </c>
      <c r="U170">
        <v>63343.345048417301</v>
      </c>
      <c r="W170">
        <f t="shared" si="2"/>
        <v>0</v>
      </c>
    </row>
    <row r="171" spans="1:23" x14ac:dyDescent="0.35">
      <c r="A171" t="s">
        <v>347</v>
      </c>
      <c r="B171">
        <v>2136.4402428148901</v>
      </c>
      <c r="C171">
        <v>1906.29260427331</v>
      </c>
      <c r="D171">
        <v>1769.1759103703</v>
      </c>
      <c r="E171">
        <v>2560.77403635788</v>
      </c>
      <c r="F171">
        <v>3396.9119322870902</v>
      </c>
      <c r="G171">
        <v>3663.7471883599801</v>
      </c>
      <c r="H171">
        <v>3977.1066783985102</v>
      </c>
      <c r="I171">
        <v>4350.6868171757196</v>
      </c>
      <c r="J171">
        <v>4158.0294805877402</v>
      </c>
      <c r="K171">
        <v>4240.6865151955999</v>
      </c>
      <c r="L171">
        <v>5318.00693967195</v>
      </c>
      <c r="M171">
        <v>5723.3254902831604</v>
      </c>
      <c r="N171">
        <v>5942.2186039643102</v>
      </c>
      <c r="O171">
        <v>5377.7273177460902</v>
      </c>
      <c r="P171">
        <v>5435.1719599320404</v>
      </c>
      <c r="Q171">
        <v>4869.3783727637901</v>
      </c>
      <c r="R171">
        <v>4523.0912813126997</v>
      </c>
      <c r="S171">
        <v>5303.3091708714301</v>
      </c>
      <c r="T171">
        <v>5495.4289253345196</v>
      </c>
      <c r="U171">
        <v>4957.4582222640802</v>
      </c>
      <c r="W171">
        <f t="shared" si="2"/>
        <v>0</v>
      </c>
    </row>
    <row r="172" spans="1:23" x14ac:dyDescent="0.35">
      <c r="A172" t="s">
        <v>349</v>
      </c>
      <c r="B172">
        <v>12579.595105586401</v>
      </c>
      <c r="W172">
        <f t="shared" si="2"/>
        <v>19</v>
      </c>
    </row>
    <row r="173" spans="1:23" x14ac:dyDescent="0.35">
      <c r="A173" t="s">
        <v>351</v>
      </c>
      <c r="B173">
        <v>197.34140594084701</v>
      </c>
      <c r="C173">
        <v>208.37704220422199</v>
      </c>
      <c r="D173">
        <v>228.23600221244999</v>
      </c>
      <c r="E173">
        <v>268.34987177964302</v>
      </c>
      <c r="F173">
        <v>286.49002216148301</v>
      </c>
      <c r="G173">
        <v>321.72382648003401</v>
      </c>
      <c r="H173">
        <v>336.28190272652103</v>
      </c>
      <c r="I173">
        <v>390.284613127292</v>
      </c>
      <c r="J173">
        <v>478.502715829181</v>
      </c>
      <c r="K173">
        <v>464.05794038932203</v>
      </c>
      <c r="L173">
        <v>476.86953216730399</v>
      </c>
      <c r="M173">
        <v>512.59560456719601</v>
      </c>
      <c r="N173">
        <v>529.744993983104</v>
      </c>
      <c r="O173">
        <v>552.57009453890203</v>
      </c>
      <c r="P173">
        <v>564.59748241966599</v>
      </c>
      <c r="Q173">
        <v>484.23863260929602</v>
      </c>
      <c r="R173">
        <v>498.10416388358999</v>
      </c>
      <c r="S173">
        <v>517.97503005199906</v>
      </c>
      <c r="T173">
        <v>572.42715426002803</v>
      </c>
      <c r="U173">
        <v>553.89505038137997</v>
      </c>
      <c r="W173">
        <f t="shared" si="2"/>
        <v>0</v>
      </c>
    </row>
    <row r="174" spans="1:23" x14ac:dyDescent="0.35">
      <c r="A174" t="s">
        <v>353</v>
      </c>
      <c r="B174">
        <v>567.93073600956495</v>
      </c>
      <c r="C174">
        <v>590.38181503490705</v>
      </c>
      <c r="D174">
        <v>741.74751118046299</v>
      </c>
      <c r="E174">
        <v>795.38624674298705</v>
      </c>
      <c r="F174">
        <v>1007.87432751604</v>
      </c>
      <c r="G174">
        <v>1268.38344331693</v>
      </c>
      <c r="H174">
        <v>1656.42475868056</v>
      </c>
      <c r="I174">
        <v>1883.46131124932</v>
      </c>
      <c r="J174">
        <v>2242.8718855369402</v>
      </c>
      <c r="K174">
        <v>1891.33537046421</v>
      </c>
      <c r="L174">
        <v>2280.4374237052202</v>
      </c>
      <c r="M174">
        <v>2487.5981543202802</v>
      </c>
      <c r="N174">
        <v>2723.8227773066001</v>
      </c>
      <c r="O174">
        <v>2961.5502838490002</v>
      </c>
      <c r="P174">
        <v>3098.9863000956798</v>
      </c>
      <c r="Q174">
        <v>2687.4801454522499</v>
      </c>
      <c r="R174">
        <v>2176.0022454504401</v>
      </c>
      <c r="S174">
        <v>1968.56473841262</v>
      </c>
      <c r="T174">
        <v>2027.77797925505</v>
      </c>
      <c r="U174">
        <v>2229.8586962446302</v>
      </c>
      <c r="W174">
        <f t="shared" si="2"/>
        <v>0</v>
      </c>
    </row>
    <row r="175" spans="1:23" x14ac:dyDescent="0.35">
      <c r="A175" t="s">
        <v>355</v>
      </c>
      <c r="B175">
        <v>1007.50142861723</v>
      </c>
      <c r="C175">
        <v>1034.55158791486</v>
      </c>
      <c r="D175">
        <v>1000.93594760549</v>
      </c>
      <c r="E175">
        <v>1005.73247343454</v>
      </c>
      <c r="F175">
        <v>1080.2681122223</v>
      </c>
      <c r="G175">
        <v>1162.29011254959</v>
      </c>
      <c r="H175">
        <v>1226.6326523074799</v>
      </c>
      <c r="I175">
        <v>1327.95969869275</v>
      </c>
      <c r="J175">
        <v>1499.25867804528</v>
      </c>
      <c r="K175">
        <v>1444.3810843375099</v>
      </c>
      <c r="L175">
        <v>1503.8704232313601</v>
      </c>
      <c r="M175">
        <v>1655.80182373144</v>
      </c>
      <c r="N175">
        <v>1760.4685841634</v>
      </c>
      <c r="O175">
        <v>1811.6325213683001</v>
      </c>
      <c r="P175">
        <v>1934.0632371260699</v>
      </c>
      <c r="Q175">
        <v>2049.84968976149</v>
      </c>
      <c r="R175">
        <v>2107.5727223614999</v>
      </c>
      <c r="S175">
        <v>2159.1578675149999</v>
      </c>
      <c r="T175">
        <v>2020.5519299638099</v>
      </c>
      <c r="U175">
        <v>1912.90374537869</v>
      </c>
      <c r="W175">
        <f t="shared" si="2"/>
        <v>0</v>
      </c>
    </row>
    <row r="176" spans="1:23" x14ac:dyDescent="0.35">
      <c r="A176" t="s">
        <v>357</v>
      </c>
      <c r="B176">
        <v>26149.411078289999</v>
      </c>
      <c r="C176">
        <v>26873.275933511399</v>
      </c>
      <c r="D176">
        <v>29204.039831025399</v>
      </c>
      <c r="E176">
        <v>35672.206597845303</v>
      </c>
      <c r="F176">
        <v>40362.3947822685</v>
      </c>
      <c r="G176">
        <v>41979.055845788098</v>
      </c>
      <c r="H176">
        <v>44863.350631428701</v>
      </c>
      <c r="I176">
        <v>51733.442131796503</v>
      </c>
      <c r="J176">
        <v>57644.479974935297</v>
      </c>
      <c r="K176">
        <v>52514.027116532299</v>
      </c>
      <c r="L176">
        <v>50950.034343518098</v>
      </c>
      <c r="M176">
        <v>54159.346612614201</v>
      </c>
      <c r="N176">
        <v>50073.0056559308</v>
      </c>
      <c r="O176">
        <v>52184.061850493097</v>
      </c>
      <c r="P176">
        <v>52830.174232805497</v>
      </c>
      <c r="Q176">
        <v>45175.231893379801</v>
      </c>
      <c r="R176">
        <v>46007.852920654703</v>
      </c>
      <c r="S176">
        <v>48675.222335021303</v>
      </c>
      <c r="T176">
        <v>53044.532435225301</v>
      </c>
      <c r="U176">
        <v>52331.316727779697</v>
      </c>
      <c r="W176">
        <f t="shared" si="2"/>
        <v>0</v>
      </c>
    </row>
    <row r="177" spans="1:23" x14ac:dyDescent="0.35">
      <c r="A177" t="s">
        <v>359</v>
      </c>
      <c r="B177">
        <v>38131.460611624199</v>
      </c>
      <c r="C177">
        <v>38542.715099708999</v>
      </c>
      <c r="D177">
        <v>43084.472465071703</v>
      </c>
      <c r="E177">
        <v>50134.890773494699</v>
      </c>
      <c r="F177">
        <v>57603.836021825999</v>
      </c>
      <c r="G177">
        <v>66810.478520867997</v>
      </c>
      <c r="H177">
        <v>74148.320075718701</v>
      </c>
      <c r="I177">
        <v>85139.960446954501</v>
      </c>
      <c r="J177">
        <v>96944.095606487303</v>
      </c>
      <c r="K177">
        <v>79977.697081749197</v>
      </c>
      <c r="L177">
        <v>87693.790065809895</v>
      </c>
      <c r="M177">
        <v>100600.56240758899</v>
      </c>
      <c r="N177">
        <v>101524.141851985</v>
      </c>
      <c r="O177">
        <v>102913.450843674</v>
      </c>
      <c r="P177">
        <v>97019.182752746201</v>
      </c>
      <c r="Q177">
        <v>74355.5158575643</v>
      </c>
      <c r="R177">
        <v>70459.182504102893</v>
      </c>
      <c r="S177">
        <v>75496.754058199804</v>
      </c>
      <c r="T177">
        <v>81734.465573610199</v>
      </c>
      <c r="U177">
        <v>75419.634868808906</v>
      </c>
      <c r="W177">
        <f t="shared" si="2"/>
        <v>0</v>
      </c>
    </row>
    <row r="178" spans="1:23" x14ac:dyDescent="0.35">
      <c r="A178" t="s">
        <v>361</v>
      </c>
      <c r="B178">
        <v>229.4902871214</v>
      </c>
      <c r="C178">
        <v>246.725628999885</v>
      </c>
      <c r="D178">
        <v>244.72082372932499</v>
      </c>
      <c r="E178">
        <v>252.40243228149001</v>
      </c>
      <c r="F178">
        <v>286.15759378841102</v>
      </c>
      <c r="G178">
        <v>315.805629997361</v>
      </c>
      <c r="H178">
        <v>346.94525139372701</v>
      </c>
      <c r="I178">
        <v>391.38013135936097</v>
      </c>
      <c r="J178">
        <v>470.45554725120599</v>
      </c>
      <c r="K178">
        <v>478.17318161753798</v>
      </c>
      <c r="L178">
        <v>592.401097450929</v>
      </c>
      <c r="M178">
        <v>699.42933767758097</v>
      </c>
      <c r="N178">
        <v>698.46647941608603</v>
      </c>
      <c r="O178">
        <v>715.92374304606096</v>
      </c>
      <c r="P178">
        <v>743.41338129621897</v>
      </c>
      <c r="Q178">
        <v>792.55289059338099</v>
      </c>
      <c r="R178">
        <v>777.14759551216503</v>
      </c>
      <c r="S178">
        <v>911.44426652125901</v>
      </c>
      <c r="T178">
        <v>1038.6516470296799</v>
      </c>
      <c r="U178">
        <v>1071.0507605540399</v>
      </c>
      <c r="W178">
        <f t="shared" si="2"/>
        <v>0</v>
      </c>
    </row>
    <row r="179" spans="1:23" x14ac:dyDescent="0.35">
      <c r="A179" t="s">
        <v>363</v>
      </c>
      <c r="L179">
        <v>4754.0750016078</v>
      </c>
      <c r="M179">
        <v>6568.10258231227</v>
      </c>
      <c r="N179">
        <v>9429.6333772587095</v>
      </c>
      <c r="O179">
        <v>9101.9169803343702</v>
      </c>
      <c r="P179">
        <v>8829.3567188604793</v>
      </c>
      <c r="Q179">
        <v>6956.25380055393</v>
      </c>
      <c r="R179">
        <v>7670.1164042525497</v>
      </c>
      <c r="S179">
        <v>8510.8684082445598</v>
      </c>
      <c r="T179">
        <v>9762.3893018271101</v>
      </c>
      <c r="U179">
        <v>9396.9819668107193</v>
      </c>
      <c r="W179">
        <f t="shared" si="2"/>
        <v>10</v>
      </c>
    </row>
    <row r="180" spans="1:23" x14ac:dyDescent="0.35">
      <c r="A180" t="s">
        <v>365</v>
      </c>
      <c r="B180">
        <v>13641.102718382201</v>
      </c>
      <c r="C180">
        <v>13882.8568268586</v>
      </c>
      <c r="D180">
        <v>16874.187491819601</v>
      </c>
      <c r="E180">
        <v>21913.708171996099</v>
      </c>
      <c r="F180">
        <v>25420.234882944002</v>
      </c>
      <c r="G180">
        <v>27751.0654708859</v>
      </c>
      <c r="H180">
        <v>26671.329417717901</v>
      </c>
      <c r="I180">
        <v>32511.126663931998</v>
      </c>
      <c r="J180">
        <v>31290.253724534701</v>
      </c>
      <c r="K180">
        <v>28205.732843582999</v>
      </c>
      <c r="L180">
        <v>33700.126039246003</v>
      </c>
      <c r="M180">
        <v>38437.543157275002</v>
      </c>
      <c r="N180">
        <v>39982.7543013783</v>
      </c>
      <c r="O180">
        <v>42962.988214980302</v>
      </c>
      <c r="P180">
        <v>44553.282210838501</v>
      </c>
      <c r="Q180">
        <v>38615.995184909298</v>
      </c>
      <c r="R180">
        <v>40105.613386713499</v>
      </c>
      <c r="S180">
        <v>42849.426324701002</v>
      </c>
      <c r="T180">
        <v>42949.930584951202</v>
      </c>
      <c r="U180">
        <v>42084.353374808801</v>
      </c>
      <c r="W180">
        <f t="shared" si="2"/>
        <v>0</v>
      </c>
    </row>
    <row r="181" spans="1:23" x14ac:dyDescent="0.35">
      <c r="A181" t="s">
        <v>367</v>
      </c>
      <c r="B181">
        <v>22978.4515129639</v>
      </c>
      <c r="C181">
        <v>22605.548469630099</v>
      </c>
      <c r="D181">
        <v>23407.6147784977</v>
      </c>
      <c r="E181">
        <v>26003.036952303599</v>
      </c>
      <c r="F181">
        <v>28740.8723818738</v>
      </c>
      <c r="G181">
        <v>30188.137619718898</v>
      </c>
      <c r="H181">
        <v>31621.348107134301</v>
      </c>
      <c r="I181">
        <v>34352.619922047503</v>
      </c>
      <c r="J181">
        <v>36117.908220090801</v>
      </c>
      <c r="K181">
        <v>33573.883490678803</v>
      </c>
      <c r="L181">
        <v>34989.899704822303</v>
      </c>
      <c r="M181">
        <v>37440.995356621199</v>
      </c>
      <c r="N181">
        <v>37190.154620926398</v>
      </c>
      <c r="O181">
        <v>37452.626236306503</v>
      </c>
      <c r="P181">
        <v>37987.763492382299</v>
      </c>
      <c r="Q181">
        <v>35611.708278308201</v>
      </c>
      <c r="R181">
        <v>36044.183956815403</v>
      </c>
      <c r="S181">
        <v>37415.712005760899</v>
      </c>
      <c r="T181">
        <v>39329.585760454102</v>
      </c>
      <c r="U181">
        <v>39482.138567283902</v>
      </c>
      <c r="W181">
        <f t="shared" si="2"/>
        <v>0</v>
      </c>
    </row>
    <row r="182" spans="1:23" x14ac:dyDescent="0.35">
      <c r="A182" t="s">
        <v>369</v>
      </c>
      <c r="B182">
        <v>8601.2719322785506</v>
      </c>
      <c r="C182">
        <v>8475.9575433572609</v>
      </c>
      <c r="D182">
        <v>8626.9726787329291</v>
      </c>
      <c r="E182">
        <v>9066.3047834925401</v>
      </c>
      <c r="F182">
        <v>10126.166778068</v>
      </c>
      <c r="G182">
        <v>12377.094812420301</v>
      </c>
      <c r="H182">
        <v>14420.484080876</v>
      </c>
      <c r="I182">
        <v>15838.4934162928</v>
      </c>
      <c r="J182">
        <v>22139.6843425113</v>
      </c>
      <c r="K182">
        <v>16823.794954994999</v>
      </c>
      <c r="L182">
        <v>18712.5762976474</v>
      </c>
      <c r="M182">
        <v>20876.788031109299</v>
      </c>
      <c r="N182">
        <v>21872.620248699899</v>
      </c>
      <c r="O182">
        <v>20865.7918179638</v>
      </c>
      <c r="P182">
        <v>20035.173975012101</v>
      </c>
      <c r="Q182">
        <v>16028.6115221739</v>
      </c>
      <c r="R182">
        <v>14618.733125302801</v>
      </c>
      <c r="S182">
        <v>15130.5207386726</v>
      </c>
      <c r="T182">
        <v>16521.182281612499</v>
      </c>
      <c r="U182">
        <v>15343.062004310599</v>
      </c>
      <c r="W182">
        <f t="shared" si="2"/>
        <v>0</v>
      </c>
    </row>
    <row r="183" spans="1:23" x14ac:dyDescent="0.35">
      <c r="A183" t="s">
        <v>371</v>
      </c>
      <c r="B183">
        <v>4364.48229707674</v>
      </c>
      <c r="C183">
        <v>4269.3316415434301</v>
      </c>
      <c r="D183">
        <v>4529.8253935921202</v>
      </c>
      <c r="E183">
        <v>5541.6767710620197</v>
      </c>
      <c r="F183">
        <v>6748.5857006551196</v>
      </c>
      <c r="G183">
        <v>7999.92706629647</v>
      </c>
      <c r="H183">
        <v>9169.8372650646907</v>
      </c>
      <c r="I183">
        <v>10945.557379986099</v>
      </c>
      <c r="J183">
        <v>13034.590291533499</v>
      </c>
      <c r="K183">
        <v>10907.264821507601</v>
      </c>
      <c r="L183">
        <v>12377.4895605651</v>
      </c>
      <c r="M183">
        <v>14896.2793528698</v>
      </c>
      <c r="N183">
        <v>15219.440597311101</v>
      </c>
      <c r="O183">
        <v>15556.073723147099</v>
      </c>
      <c r="P183">
        <v>15753.512938129799</v>
      </c>
      <c r="Q183">
        <v>12807.906127578801</v>
      </c>
      <c r="R183">
        <v>12402.3569740925</v>
      </c>
      <c r="S183">
        <v>13230.8250084338</v>
      </c>
      <c r="T183">
        <v>14382.7979768801</v>
      </c>
      <c r="U183">
        <v>13777.916558831501</v>
      </c>
      <c r="W183">
        <f t="shared" si="2"/>
        <v>0</v>
      </c>
    </row>
    <row r="184" spans="1:23" x14ac:dyDescent="0.35">
      <c r="A184" t="s">
        <v>373</v>
      </c>
      <c r="B184">
        <v>576.19560059312403</v>
      </c>
      <c r="C184">
        <v>544.49427378226096</v>
      </c>
      <c r="D184">
        <v>534.30388282199999</v>
      </c>
      <c r="E184">
        <v>599.37632271040002</v>
      </c>
      <c r="F184">
        <v>687.83641705267598</v>
      </c>
      <c r="G184">
        <v>748.92258459899301</v>
      </c>
      <c r="H184">
        <v>836.86052111604999</v>
      </c>
      <c r="I184">
        <v>908.09509059122297</v>
      </c>
      <c r="J184">
        <v>990.84659961990599</v>
      </c>
      <c r="K184">
        <v>957.99568075010404</v>
      </c>
      <c r="L184">
        <v>987.40972304392301</v>
      </c>
      <c r="M184">
        <v>1164.97612914872</v>
      </c>
      <c r="N184">
        <v>1198.10900052752</v>
      </c>
      <c r="O184">
        <v>1208.9043102964399</v>
      </c>
      <c r="P184">
        <v>1251.16410422834</v>
      </c>
      <c r="Q184">
        <v>1356.6677558264901</v>
      </c>
      <c r="R184">
        <v>1368.45432627629</v>
      </c>
      <c r="S184">
        <v>1464.99330546855</v>
      </c>
      <c r="T184">
        <v>1482.3056668433801</v>
      </c>
      <c r="U184">
        <v>1284.7020409003901</v>
      </c>
      <c r="W184">
        <f t="shared" si="2"/>
        <v>0</v>
      </c>
    </row>
    <row r="185" spans="1:23" x14ac:dyDescent="0.35">
      <c r="A185" t="s">
        <v>375</v>
      </c>
      <c r="B185">
        <v>4060.32449292618</v>
      </c>
      <c r="C185">
        <v>4046.4199805285298</v>
      </c>
      <c r="D185">
        <v>4126.2415581413397</v>
      </c>
      <c r="E185">
        <v>4267.3033248489901</v>
      </c>
      <c r="F185">
        <v>4592.15261354224</v>
      </c>
      <c r="G185">
        <v>4916.9149938277296</v>
      </c>
      <c r="H185">
        <v>5348.8952921661503</v>
      </c>
      <c r="I185">
        <v>6166.1807205368204</v>
      </c>
      <c r="J185">
        <v>7154.2744960190003</v>
      </c>
      <c r="K185">
        <v>7576.1404665548198</v>
      </c>
      <c r="L185">
        <v>8082.0284586625203</v>
      </c>
      <c r="M185">
        <v>9358.2514745110093</v>
      </c>
      <c r="N185">
        <v>10722.2836326295</v>
      </c>
      <c r="O185">
        <v>11889.1276274385</v>
      </c>
      <c r="P185">
        <v>12796.0700430496</v>
      </c>
      <c r="Q185">
        <v>13630.307973794501</v>
      </c>
      <c r="R185">
        <v>14343.9636291397</v>
      </c>
      <c r="S185">
        <v>15150.345612161</v>
      </c>
      <c r="T185">
        <v>15592.573678922001</v>
      </c>
      <c r="U185">
        <v>15731.0160348471</v>
      </c>
      <c r="W185">
        <f t="shared" si="2"/>
        <v>0</v>
      </c>
    </row>
    <row r="186" spans="1:23" x14ac:dyDescent="0.35">
      <c r="A186" t="s">
        <v>377</v>
      </c>
      <c r="B186">
        <v>1955.5880062789599</v>
      </c>
      <c r="C186">
        <v>1941.4756317344099</v>
      </c>
      <c r="D186">
        <v>2021.23974003736</v>
      </c>
      <c r="E186">
        <v>2145.6431830523102</v>
      </c>
      <c r="F186">
        <v>2417.0355006156601</v>
      </c>
      <c r="G186">
        <v>2729.4986823834502</v>
      </c>
      <c r="H186">
        <v>3154.3312368941301</v>
      </c>
      <c r="I186">
        <v>3606.0704347747501</v>
      </c>
      <c r="J186">
        <v>4220.6169693950696</v>
      </c>
      <c r="K186">
        <v>4196.3127930188903</v>
      </c>
      <c r="L186">
        <v>5082.3547566635098</v>
      </c>
      <c r="M186">
        <v>5869.32307961474</v>
      </c>
      <c r="N186">
        <v>6528.9722178531201</v>
      </c>
      <c r="O186">
        <v>6756.7527692655603</v>
      </c>
      <c r="P186">
        <v>6672.8802554854001</v>
      </c>
      <c r="Q186">
        <v>6229.1016961259602</v>
      </c>
      <c r="R186">
        <v>6204.9972600392703</v>
      </c>
      <c r="S186">
        <v>6710.5080289603802</v>
      </c>
      <c r="T186">
        <v>6941.2358476301197</v>
      </c>
      <c r="U186">
        <v>6977.6957835538196</v>
      </c>
      <c r="W186">
        <f t="shared" si="2"/>
        <v>0</v>
      </c>
    </row>
    <row r="187" spans="1:23" x14ac:dyDescent="0.35">
      <c r="A187" t="s">
        <v>379</v>
      </c>
      <c r="B187">
        <v>1072.8090643427799</v>
      </c>
      <c r="C187">
        <v>990.56389617788898</v>
      </c>
      <c r="D187">
        <v>1036.1593134412201</v>
      </c>
      <c r="E187">
        <v>1048.00819194625</v>
      </c>
      <c r="F187">
        <v>1121.4896323005901</v>
      </c>
      <c r="G187">
        <v>1244.34904100158</v>
      </c>
      <c r="H187">
        <v>1452.43865554224</v>
      </c>
      <c r="I187">
        <v>1744.6403126873499</v>
      </c>
      <c r="J187">
        <v>1991.2315416735901</v>
      </c>
      <c r="K187">
        <v>1905.8947105326299</v>
      </c>
      <c r="L187">
        <v>2217.4740085723101</v>
      </c>
      <c r="M187">
        <v>2450.7336561623101</v>
      </c>
      <c r="N187">
        <v>2694.30547298686</v>
      </c>
      <c r="O187">
        <v>2871.4309017935402</v>
      </c>
      <c r="P187">
        <v>2959.6484521223201</v>
      </c>
      <c r="Q187">
        <v>3001.0403710761602</v>
      </c>
      <c r="R187">
        <v>3073.653614975</v>
      </c>
      <c r="S187">
        <v>3123.2342294446198</v>
      </c>
      <c r="T187">
        <v>3252.0923241334599</v>
      </c>
      <c r="U187">
        <v>3485.0842183586101</v>
      </c>
      <c r="W187">
        <f t="shared" si="2"/>
        <v>0</v>
      </c>
    </row>
    <row r="188" spans="1:23" x14ac:dyDescent="0.35">
      <c r="A188" t="s">
        <v>381</v>
      </c>
      <c r="B188">
        <v>7657.5503794818096</v>
      </c>
      <c r="C188">
        <v>8093.8770246569702</v>
      </c>
      <c r="D188">
        <v>8310.0728217141095</v>
      </c>
      <c r="E188">
        <v>7772.3862890605296</v>
      </c>
      <c r="F188">
        <v>8314.6021039915395</v>
      </c>
      <c r="G188">
        <v>9628.0723927000708</v>
      </c>
      <c r="H188">
        <v>9845.5680655066499</v>
      </c>
      <c r="I188">
        <v>10381.9657584299</v>
      </c>
      <c r="J188">
        <v>10601.1494867408</v>
      </c>
      <c r="K188">
        <v>10255.5537325677</v>
      </c>
      <c r="L188">
        <v>10356.0568086884</v>
      </c>
      <c r="M188">
        <v>11096.708932093499</v>
      </c>
      <c r="N188">
        <v>12040.691609977301</v>
      </c>
      <c r="O188">
        <v>12559.195728728801</v>
      </c>
      <c r="P188">
        <v>13710.9837739703</v>
      </c>
      <c r="Q188">
        <v>15876.4619303708</v>
      </c>
      <c r="R188">
        <v>16646.849083215799</v>
      </c>
      <c r="S188">
        <v>16066.1949685535</v>
      </c>
      <c r="T188">
        <v>15660.6745965265</v>
      </c>
      <c r="U188">
        <v>14901.983531407899</v>
      </c>
      <c r="W188">
        <f t="shared" si="2"/>
        <v>0</v>
      </c>
    </row>
    <row r="189" spans="1:23" x14ac:dyDescent="0.35">
      <c r="A189" t="s">
        <v>383</v>
      </c>
      <c r="B189">
        <v>602.18690226600802</v>
      </c>
      <c r="C189">
        <v>515.684607768825</v>
      </c>
      <c r="D189">
        <v>491.83430814894803</v>
      </c>
      <c r="E189">
        <v>568.24643988236699</v>
      </c>
      <c r="F189">
        <v>618.03689769038601</v>
      </c>
      <c r="G189">
        <v>749.18639620575595</v>
      </c>
      <c r="H189">
        <v>1256.978891836</v>
      </c>
      <c r="I189">
        <v>1401.94718037909</v>
      </c>
      <c r="J189">
        <v>1672.9507828314399</v>
      </c>
      <c r="K189">
        <v>1626.3124016736999</v>
      </c>
      <c r="L189">
        <v>1949.35251706997</v>
      </c>
      <c r="M189">
        <v>2406.9096779698102</v>
      </c>
      <c r="N189">
        <v>2790.6766698848101</v>
      </c>
      <c r="O189">
        <v>2729.8919036300399</v>
      </c>
      <c r="P189">
        <v>2920.7837206061099</v>
      </c>
      <c r="Q189">
        <v>2679.3455889114898</v>
      </c>
      <c r="R189">
        <v>2509.63145745887</v>
      </c>
      <c r="S189">
        <v>2695.2518828029201</v>
      </c>
      <c r="T189">
        <v>2801.37399744404</v>
      </c>
      <c r="U189">
        <v>2829.1703089683701</v>
      </c>
      <c r="W189">
        <f t="shared" si="2"/>
        <v>0</v>
      </c>
    </row>
    <row r="190" spans="1:23" x14ac:dyDescent="0.35">
      <c r="A190" t="s">
        <v>385</v>
      </c>
      <c r="B190">
        <v>4501.4540674227301</v>
      </c>
      <c r="C190">
        <v>4991.2443579951096</v>
      </c>
      <c r="D190">
        <v>5207.1714206940196</v>
      </c>
      <c r="E190">
        <v>5701.6022116161002</v>
      </c>
      <c r="F190">
        <v>6681.3864719504199</v>
      </c>
      <c r="G190">
        <v>8021.5057434679502</v>
      </c>
      <c r="H190">
        <v>9035.4104674493592</v>
      </c>
      <c r="I190">
        <v>11254.5173881254</v>
      </c>
      <c r="J190">
        <v>13996.025150683499</v>
      </c>
      <c r="K190">
        <v>11526.0558884824</v>
      </c>
      <c r="L190">
        <v>12613.010995468099</v>
      </c>
      <c r="M190">
        <v>13879.5609852546</v>
      </c>
      <c r="N190">
        <v>13097.2708482174</v>
      </c>
      <c r="O190">
        <v>13696.4663046143</v>
      </c>
      <c r="P190">
        <v>14271.305853620201</v>
      </c>
      <c r="Q190">
        <v>12578.4954734362</v>
      </c>
      <c r="R190">
        <v>12447.4395912808</v>
      </c>
      <c r="S190">
        <v>13864.681757997299</v>
      </c>
      <c r="T190">
        <v>15468.4822194105</v>
      </c>
      <c r="U190">
        <v>15692.507025556301</v>
      </c>
      <c r="W190">
        <f t="shared" si="2"/>
        <v>0</v>
      </c>
    </row>
    <row r="191" spans="1:23" x14ac:dyDescent="0.35">
      <c r="A191" t="s">
        <v>387</v>
      </c>
      <c r="B191">
        <v>442.93012152646702</v>
      </c>
      <c r="C191">
        <v>425.98011892122099</v>
      </c>
      <c r="D191">
        <v>491.77625752353401</v>
      </c>
      <c r="E191">
        <v>544.74622156737598</v>
      </c>
      <c r="F191">
        <v>644.81400812935703</v>
      </c>
      <c r="G191">
        <v>781.59014526290503</v>
      </c>
      <c r="H191">
        <v>960.96053348238399</v>
      </c>
      <c r="I191">
        <v>1129.6378378934201</v>
      </c>
      <c r="J191">
        <v>1383.40767143831</v>
      </c>
      <c r="K191">
        <v>1220.9121879746299</v>
      </c>
      <c r="L191">
        <v>1391.1090064636601</v>
      </c>
      <c r="M191">
        <v>1568.4936083170401</v>
      </c>
      <c r="N191">
        <v>1678.59025352655</v>
      </c>
      <c r="O191">
        <v>1788.4963092688299</v>
      </c>
      <c r="P191">
        <v>1834.32062470758</v>
      </c>
      <c r="Q191">
        <v>1584.92919993634</v>
      </c>
      <c r="R191">
        <v>1400.23186523359</v>
      </c>
      <c r="S191">
        <v>1416.5206791768501</v>
      </c>
      <c r="T191">
        <v>1455.98228944785</v>
      </c>
      <c r="U191">
        <v>1485.64958462252</v>
      </c>
      <c r="W191">
        <f t="shared" si="2"/>
        <v>0</v>
      </c>
    </row>
    <row r="192" spans="1:23" x14ac:dyDescent="0.35">
      <c r="A192" t="s">
        <v>389</v>
      </c>
      <c r="B192">
        <v>16192.1269719638</v>
      </c>
      <c r="C192">
        <v>18123.198701991801</v>
      </c>
      <c r="D192">
        <v>18731.4593897378</v>
      </c>
      <c r="E192">
        <v>19557.120249235799</v>
      </c>
      <c r="F192">
        <v>20988.992332653401</v>
      </c>
      <c r="G192">
        <v>21959.322696986001</v>
      </c>
      <c r="H192">
        <v>22935.9411586313</v>
      </c>
      <c r="I192">
        <v>23664.8823485096</v>
      </c>
      <c r="J192">
        <v>24898.334585704499</v>
      </c>
      <c r="K192">
        <v>25768.725888338398</v>
      </c>
      <c r="L192">
        <v>26435.748785780001</v>
      </c>
      <c r="M192">
        <v>27278.8830499205</v>
      </c>
      <c r="N192">
        <v>27944.733893742399</v>
      </c>
      <c r="O192">
        <v>28513.165735106701</v>
      </c>
      <c r="P192">
        <v>28981.4573305866</v>
      </c>
      <c r="Q192">
        <v>29763.4883013861</v>
      </c>
      <c r="R192">
        <v>30627.163401701098</v>
      </c>
      <c r="S192">
        <v>31108.752750891199</v>
      </c>
      <c r="T192">
        <v>31621.893470000501</v>
      </c>
      <c r="U192">
        <v>32873.719273042399</v>
      </c>
      <c r="W192">
        <f t="shared" si="2"/>
        <v>0</v>
      </c>
    </row>
    <row r="193" spans="1:23" x14ac:dyDescent="0.35">
      <c r="A193" t="s">
        <v>391</v>
      </c>
      <c r="W193">
        <f t="shared" si="2"/>
        <v>20</v>
      </c>
    </row>
    <row r="194" spans="1:23" x14ac:dyDescent="0.35">
      <c r="A194" t="s">
        <v>393</v>
      </c>
      <c r="B194">
        <v>11497.753460452501</v>
      </c>
      <c r="C194">
        <v>11724.6114954602</v>
      </c>
      <c r="D194">
        <v>12875.320792258501</v>
      </c>
      <c r="E194">
        <v>15762.9757897367</v>
      </c>
      <c r="F194">
        <v>18031.000421576799</v>
      </c>
      <c r="G194">
        <v>18773.125361635401</v>
      </c>
      <c r="H194">
        <v>19822.846028733598</v>
      </c>
      <c r="I194">
        <v>22782.094622462901</v>
      </c>
      <c r="J194">
        <v>24847.545135091001</v>
      </c>
      <c r="K194">
        <v>23059.7974457294</v>
      </c>
      <c r="L194">
        <v>22498.6908586557</v>
      </c>
      <c r="M194">
        <v>23186.9131283278</v>
      </c>
      <c r="N194">
        <v>20564.889861796899</v>
      </c>
      <c r="O194">
        <v>21647.041811886898</v>
      </c>
      <c r="P194">
        <v>22074.300763421601</v>
      </c>
      <c r="Q194">
        <v>19242.366471098099</v>
      </c>
      <c r="R194">
        <v>19978.401214967998</v>
      </c>
      <c r="S194">
        <v>21490.429863104</v>
      </c>
      <c r="T194">
        <v>23562.5545228191</v>
      </c>
      <c r="U194">
        <v>23252.058518121099</v>
      </c>
      <c r="W194">
        <f t="shared" si="2"/>
        <v>0</v>
      </c>
    </row>
    <row r="195" spans="1:23" x14ac:dyDescent="0.35">
      <c r="A195" t="s">
        <v>395</v>
      </c>
      <c r="B195">
        <v>1663.6052517195101</v>
      </c>
      <c r="C195">
        <v>1565.05371192641</v>
      </c>
      <c r="D195">
        <v>1300.8514261026301</v>
      </c>
      <c r="E195">
        <v>1365.4164181180599</v>
      </c>
      <c r="F195">
        <v>1679.4971714390899</v>
      </c>
      <c r="G195">
        <v>1843.6337910831701</v>
      </c>
      <c r="H195">
        <v>2271.0900376193299</v>
      </c>
      <c r="I195">
        <v>2976.8255032782699</v>
      </c>
      <c r="J195">
        <v>4041.5838764302498</v>
      </c>
      <c r="K195">
        <v>3624.57105807169</v>
      </c>
      <c r="L195">
        <v>4355.9349386773401</v>
      </c>
      <c r="M195">
        <v>5322.9637598767104</v>
      </c>
      <c r="N195">
        <v>5183.0828769131504</v>
      </c>
      <c r="O195">
        <v>5926.8328628434401</v>
      </c>
      <c r="P195">
        <v>6102.9432327232598</v>
      </c>
      <c r="Q195">
        <v>5406.7038570833802</v>
      </c>
      <c r="R195">
        <v>5319.4102178970297</v>
      </c>
      <c r="S195">
        <v>5680.5807682635304</v>
      </c>
      <c r="T195">
        <v>5805.6756163886903</v>
      </c>
      <c r="U195">
        <v>5414.7991379325804</v>
      </c>
      <c r="W195">
        <f t="shared" ref="W195:W258" si="3">COUNTIF(B195:U195,"")</f>
        <v>0</v>
      </c>
    </row>
    <row r="196" spans="1:23" x14ac:dyDescent="0.35">
      <c r="A196" t="s">
        <v>397</v>
      </c>
      <c r="B196">
        <v>1476.1718500023801</v>
      </c>
      <c r="C196">
        <v>1335.5531952935901</v>
      </c>
      <c r="D196">
        <v>1156.2174734576899</v>
      </c>
      <c r="E196">
        <v>1257.6985700968901</v>
      </c>
      <c r="F196">
        <v>1422.19088643544</v>
      </c>
      <c r="G196">
        <v>1543.7014139277401</v>
      </c>
      <c r="H196">
        <v>1570.1043996272799</v>
      </c>
      <c r="I196">
        <v>1664.24571669276</v>
      </c>
      <c r="J196">
        <v>2035.20234121766</v>
      </c>
      <c r="K196">
        <v>2191.7817873686799</v>
      </c>
      <c r="L196">
        <v>2557.0756235669901</v>
      </c>
      <c r="M196">
        <v>2880.79843707909</v>
      </c>
      <c r="N196">
        <v>3067.4387273561401</v>
      </c>
      <c r="O196">
        <v>3315.29753909282</v>
      </c>
      <c r="P196">
        <v>3352.1125950604301</v>
      </c>
      <c r="Q196">
        <v>3272.1543236070802</v>
      </c>
      <c r="R196">
        <v>3527.6138241317799</v>
      </c>
      <c r="S196">
        <v>3620.3604871593702</v>
      </c>
      <c r="T196">
        <v>3562.3309427025602</v>
      </c>
      <c r="W196">
        <f t="shared" si="3"/>
        <v>1</v>
      </c>
    </row>
    <row r="197" spans="1:23" x14ac:dyDescent="0.35">
      <c r="A197" t="s">
        <v>399</v>
      </c>
      <c r="B197">
        <v>1763.1089144309999</v>
      </c>
      <c r="C197">
        <v>1722.4917269764501</v>
      </c>
      <c r="D197">
        <v>1786.3498762270001</v>
      </c>
      <c r="E197">
        <v>2067.9580628563499</v>
      </c>
      <c r="F197">
        <v>2359.88062100773</v>
      </c>
      <c r="G197">
        <v>2584.0003392180602</v>
      </c>
      <c r="H197">
        <v>2686.54130611352</v>
      </c>
      <c r="I197">
        <v>2929.0231403040998</v>
      </c>
      <c r="J197">
        <v>3071.9830720380401</v>
      </c>
      <c r="K197">
        <v>2714.88961701264</v>
      </c>
      <c r="L197">
        <v>2979.7319780596899</v>
      </c>
      <c r="M197">
        <v>3451.5039493907202</v>
      </c>
      <c r="N197">
        <v>3624.6783806403801</v>
      </c>
      <c r="O197">
        <v>3721.28612977178</v>
      </c>
      <c r="P197">
        <v>3987.5233593426501</v>
      </c>
      <c r="Q197">
        <v>3841.59948683011</v>
      </c>
      <c r="R197">
        <v>3967.6045723831598</v>
      </c>
      <c r="S197">
        <v>4216.5619392130902</v>
      </c>
      <c r="T197">
        <v>4341.1435237977903</v>
      </c>
      <c r="U197">
        <v>4264.6674144010603</v>
      </c>
      <c r="W197">
        <f t="shared" si="3"/>
        <v>0</v>
      </c>
    </row>
    <row r="198" spans="1:23" x14ac:dyDescent="0.35">
      <c r="A198" t="s">
        <v>401</v>
      </c>
      <c r="B198">
        <v>25755.378792876199</v>
      </c>
      <c r="C198">
        <v>25398.491582215702</v>
      </c>
      <c r="D198">
        <v>26354.537389634101</v>
      </c>
      <c r="E198">
        <v>29410.945300524399</v>
      </c>
      <c r="F198">
        <v>32512.0361466061</v>
      </c>
      <c r="G198">
        <v>34055.373816079198</v>
      </c>
      <c r="H198">
        <v>35653.726533039</v>
      </c>
      <c r="I198">
        <v>38686.766627676901</v>
      </c>
      <c r="J198">
        <v>40643.405705340898</v>
      </c>
      <c r="K198">
        <v>38102.724086737799</v>
      </c>
      <c r="L198">
        <v>39561.599789632797</v>
      </c>
      <c r="M198">
        <v>42366.740518459403</v>
      </c>
      <c r="N198">
        <v>42151.4480321847</v>
      </c>
      <c r="O198">
        <v>42391.541446015799</v>
      </c>
      <c r="P198">
        <v>43070.967898554103</v>
      </c>
      <c r="Q198">
        <v>40586.751313387198</v>
      </c>
      <c r="R198">
        <v>41298.9026836907</v>
      </c>
      <c r="S198">
        <v>42928.692161041203</v>
      </c>
      <c r="T198">
        <v>45319.261219652399</v>
      </c>
      <c r="U198">
        <v>45615.115181421701</v>
      </c>
      <c r="W198">
        <f t="shared" si="3"/>
        <v>0</v>
      </c>
    </row>
    <row r="199" spans="1:23" x14ac:dyDescent="0.35">
      <c r="A199" t="s">
        <v>403</v>
      </c>
      <c r="B199">
        <v>14323.820820245001</v>
      </c>
      <c r="W199">
        <f t="shared" si="3"/>
        <v>19</v>
      </c>
    </row>
    <row r="200" spans="1:23" x14ac:dyDescent="0.35">
      <c r="A200" t="s">
        <v>405</v>
      </c>
      <c r="B200">
        <v>29976.117039047</v>
      </c>
      <c r="C200">
        <v>28517.267205292799</v>
      </c>
      <c r="D200">
        <v>30214.859009556199</v>
      </c>
      <c r="E200">
        <v>34517.755092185798</v>
      </c>
      <c r="F200">
        <v>42124.8290055486</v>
      </c>
      <c r="G200">
        <v>51455.594194577498</v>
      </c>
      <c r="H200">
        <v>59530.153540093801</v>
      </c>
      <c r="I200">
        <v>65421.752767969301</v>
      </c>
      <c r="J200">
        <v>80234.470071349206</v>
      </c>
      <c r="K200">
        <v>59094.444936917498</v>
      </c>
      <c r="L200">
        <v>67403.160297810595</v>
      </c>
      <c r="M200">
        <v>82409.577332766698</v>
      </c>
      <c r="N200">
        <v>85076.141497111807</v>
      </c>
      <c r="O200">
        <v>85050.8663450405</v>
      </c>
      <c r="P200">
        <v>83858.4768549031</v>
      </c>
      <c r="Q200">
        <v>63039.063486421997</v>
      </c>
      <c r="R200">
        <v>57163.075684554402</v>
      </c>
      <c r="S200">
        <v>59124.932365739303</v>
      </c>
      <c r="T200">
        <v>65908.066901084807</v>
      </c>
      <c r="U200">
        <v>62088.061827698701</v>
      </c>
      <c r="W200">
        <f t="shared" si="3"/>
        <v>0</v>
      </c>
    </row>
    <row r="201" spans="1:23" x14ac:dyDescent="0.35">
      <c r="A201" t="s">
        <v>407</v>
      </c>
      <c r="B201">
        <v>1659.9076395454799</v>
      </c>
      <c r="C201">
        <v>1825.17980455979</v>
      </c>
      <c r="D201">
        <v>2119.8826732391799</v>
      </c>
      <c r="E201">
        <v>2679.41190951209</v>
      </c>
      <c r="F201">
        <v>3494.9445171830398</v>
      </c>
      <c r="G201">
        <v>4617.9290164325803</v>
      </c>
      <c r="H201">
        <v>5757.4964285718997</v>
      </c>
      <c r="I201">
        <v>8360.1663213248503</v>
      </c>
      <c r="J201">
        <v>10435.0439841037</v>
      </c>
      <c r="K201">
        <v>8548.1186721863905</v>
      </c>
      <c r="L201">
        <v>8214.0768928981106</v>
      </c>
      <c r="M201">
        <v>9099.2175388969008</v>
      </c>
      <c r="N201">
        <v>8507.1047745643591</v>
      </c>
      <c r="O201">
        <v>9547.8521509661205</v>
      </c>
      <c r="P201">
        <v>10043.677449761401</v>
      </c>
      <c r="Q201">
        <v>8969.1489214619305</v>
      </c>
      <c r="R201">
        <v>9548.5874029826791</v>
      </c>
      <c r="S201">
        <v>10807.7953907179</v>
      </c>
      <c r="T201">
        <v>12399.889335731001</v>
      </c>
      <c r="U201">
        <v>12919.529644190799</v>
      </c>
      <c r="W201">
        <f t="shared" si="3"/>
        <v>0</v>
      </c>
    </row>
    <row r="202" spans="1:23" x14ac:dyDescent="0.35">
      <c r="A202" t="s">
        <v>409</v>
      </c>
      <c r="B202">
        <v>1771.59405905827</v>
      </c>
      <c r="C202">
        <v>2100.3525117182899</v>
      </c>
      <c r="D202">
        <v>2377.5295774824399</v>
      </c>
      <c r="E202">
        <v>2975.12535330125</v>
      </c>
      <c r="F202">
        <v>4102.3648329979196</v>
      </c>
      <c r="G202">
        <v>5323.4630826338398</v>
      </c>
      <c r="H202">
        <v>6920.1891248329102</v>
      </c>
      <c r="I202">
        <v>9101.2550490567191</v>
      </c>
      <c r="J202">
        <v>11635.272933788799</v>
      </c>
      <c r="K202">
        <v>8562.8132771651508</v>
      </c>
      <c r="L202">
        <v>10674.995782567499</v>
      </c>
      <c r="M202">
        <v>14311.0843159612</v>
      </c>
      <c r="N202">
        <v>15420.874541327301</v>
      </c>
      <c r="O202">
        <v>15974.644627051701</v>
      </c>
      <c r="P202">
        <v>14095.648742953999</v>
      </c>
      <c r="Q202">
        <v>9313.0136248499603</v>
      </c>
      <c r="R202">
        <v>8704.8984132959395</v>
      </c>
      <c r="S202">
        <v>10720.3325853448</v>
      </c>
      <c r="T202">
        <v>11370.8134559314</v>
      </c>
      <c r="U202">
        <v>11584.995382610399</v>
      </c>
      <c r="W202">
        <f t="shared" si="3"/>
        <v>0</v>
      </c>
    </row>
    <row r="203" spans="1:23" x14ac:dyDescent="0.35">
      <c r="A203" t="s">
        <v>411</v>
      </c>
      <c r="B203">
        <v>260.778016134062</v>
      </c>
      <c r="C203">
        <v>238.929746146063</v>
      </c>
      <c r="D203">
        <v>233.28459363468099</v>
      </c>
      <c r="E203">
        <v>249.87782574439399</v>
      </c>
      <c r="F203">
        <v>273.760518872435</v>
      </c>
      <c r="G203">
        <v>331.81116236970001</v>
      </c>
      <c r="H203">
        <v>367.03249029062698</v>
      </c>
      <c r="I203">
        <v>438.83362932140699</v>
      </c>
      <c r="J203">
        <v>543.76507621923895</v>
      </c>
      <c r="K203">
        <v>579.93904936244599</v>
      </c>
      <c r="L203">
        <v>610.01240056067297</v>
      </c>
      <c r="M203">
        <v>668.86896336516395</v>
      </c>
      <c r="N203">
        <v>725.62768128503399</v>
      </c>
      <c r="O203">
        <v>723.258312827439</v>
      </c>
      <c r="P203">
        <v>743.99475815978406</v>
      </c>
      <c r="Q203">
        <v>751.63936974845205</v>
      </c>
      <c r="R203">
        <v>745.34275159395202</v>
      </c>
      <c r="S203">
        <v>772.31847177542795</v>
      </c>
      <c r="T203">
        <v>783.28718422298596</v>
      </c>
      <c r="U203">
        <v>820.02524165815896</v>
      </c>
      <c r="W203">
        <f t="shared" si="3"/>
        <v>0</v>
      </c>
    </row>
    <row r="204" spans="1:23" x14ac:dyDescent="0.35">
      <c r="A204" t="s">
        <v>413</v>
      </c>
      <c r="B204">
        <v>453.23760442319201</v>
      </c>
      <c r="C204">
        <v>455.85813649781699</v>
      </c>
      <c r="D204">
        <v>469.71218146942601</v>
      </c>
      <c r="E204">
        <v>538.71113635721701</v>
      </c>
      <c r="F204">
        <v>613.94779740106003</v>
      </c>
      <c r="G204">
        <v>691.69261443255402</v>
      </c>
      <c r="H204">
        <v>774.86379359949103</v>
      </c>
      <c r="I204">
        <v>959.30513618790496</v>
      </c>
      <c r="J204">
        <v>959.46119709762695</v>
      </c>
      <c r="K204">
        <v>1041.9943939554801</v>
      </c>
      <c r="L204">
        <v>1257.49943946437</v>
      </c>
      <c r="M204">
        <v>1367.31313793749</v>
      </c>
      <c r="N204">
        <v>1364.4164031999901</v>
      </c>
      <c r="O204">
        <v>1381.8566265977399</v>
      </c>
      <c r="P204">
        <v>1494.42076536887</v>
      </c>
      <c r="Q204">
        <v>1541.80369867426</v>
      </c>
      <c r="R204">
        <v>1650.33013926635</v>
      </c>
      <c r="S204">
        <v>1866.1590187187001</v>
      </c>
      <c r="T204">
        <v>1898.97100423962</v>
      </c>
      <c r="U204">
        <v>1956.5759214019299</v>
      </c>
      <c r="W204">
        <f t="shared" si="3"/>
        <v>0</v>
      </c>
    </row>
    <row r="205" spans="1:23" x14ac:dyDescent="0.35">
      <c r="A205" t="s">
        <v>415</v>
      </c>
      <c r="B205">
        <v>9171.3301452525902</v>
      </c>
      <c r="C205">
        <v>8684.6474003033509</v>
      </c>
      <c r="D205">
        <v>8695.4000724738798</v>
      </c>
      <c r="E205">
        <v>9609.9669743435006</v>
      </c>
      <c r="F205">
        <v>11185.1389747634</v>
      </c>
      <c r="G205">
        <v>13791.4501296897</v>
      </c>
      <c r="H205">
        <v>15384.7402421118</v>
      </c>
      <c r="I205">
        <v>16516.626534036099</v>
      </c>
      <c r="J205">
        <v>20078.255419304201</v>
      </c>
      <c r="K205">
        <v>16113.143709968799</v>
      </c>
      <c r="L205">
        <v>19262.552518610701</v>
      </c>
      <c r="M205">
        <v>23745.801614395699</v>
      </c>
      <c r="N205">
        <v>25243.358698013599</v>
      </c>
      <c r="O205">
        <v>24844.744370758501</v>
      </c>
      <c r="P205">
        <v>24463.9031634311</v>
      </c>
      <c r="Q205">
        <v>20627.932782342199</v>
      </c>
      <c r="R205">
        <v>19879.297530616699</v>
      </c>
      <c r="S205">
        <v>20803.745917878499</v>
      </c>
      <c r="T205">
        <v>23338.963458071801</v>
      </c>
      <c r="U205">
        <v>23139.798656121398</v>
      </c>
      <c r="W205">
        <f t="shared" si="3"/>
        <v>0</v>
      </c>
    </row>
    <row r="206" spans="1:23" x14ac:dyDescent="0.35">
      <c r="A206" t="s">
        <v>417</v>
      </c>
      <c r="B206">
        <v>366.17280759380702</v>
      </c>
      <c r="C206">
        <v>383.015998737117</v>
      </c>
      <c r="D206">
        <v>418.25184131599599</v>
      </c>
      <c r="E206">
        <v>484.84473514811901</v>
      </c>
      <c r="F206">
        <v>573.30692611793904</v>
      </c>
      <c r="G206">
        <v>689.20955696657904</v>
      </c>
      <c r="H206">
        <v>905.309744891891</v>
      </c>
      <c r="I206">
        <v>1128.4103496544201</v>
      </c>
      <c r="J206">
        <v>1304.5330505516999</v>
      </c>
      <c r="K206">
        <v>1163.79695168321</v>
      </c>
      <c r="L206">
        <v>1401.4774741677099</v>
      </c>
      <c r="M206">
        <v>1437.7732945887999</v>
      </c>
      <c r="N206">
        <v>1457.89458202637</v>
      </c>
      <c r="O206">
        <v>1557.22831003842</v>
      </c>
      <c r="P206">
        <v>1709.9996054196399</v>
      </c>
      <c r="Q206">
        <v>1909.7387545020699</v>
      </c>
      <c r="R206">
        <v>1299.26119456743</v>
      </c>
      <c r="S206">
        <v>1111.8684489385801</v>
      </c>
      <c r="T206">
        <v>623.86725239407599</v>
      </c>
      <c r="U206">
        <v>441.505603374484</v>
      </c>
      <c r="W206">
        <f t="shared" si="3"/>
        <v>0</v>
      </c>
    </row>
    <row r="207" spans="1:23" x14ac:dyDescent="0.35">
      <c r="A207" t="s">
        <v>419</v>
      </c>
      <c r="B207">
        <v>604.65406601321104</v>
      </c>
      <c r="C207">
        <v>615.26847172370606</v>
      </c>
      <c r="D207">
        <v>656.62270773944704</v>
      </c>
      <c r="E207">
        <v>823.72114508538402</v>
      </c>
      <c r="F207">
        <v>940.55169182969303</v>
      </c>
      <c r="G207">
        <v>993.93204109563897</v>
      </c>
      <c r="H207">
        <v>1040.9039942562099</v>
      </c>
      <c r="I207">
        <v>1222.3729182258</v>
      </c>
      <c r="J207">
        <v>1411.92933206154</v>
      </c>
      <c r="K207">
        <v>1317.2356874274501</v>
      </c>
      <c r="L207">
        <v>1280.2254697215501</v>
      </c>
      <c r="M207">
        <v>1373.52078902067</v>
      </c>
      <c r="N207">
        <v>1329.9813788030301</v>
      </c>
      <c r="O207">
        <v>1376.06981577192</v>
      </c>
      <c r="P207">
        <v>1396.6582253392501</v>
      </c>
      <c r="Q207">
        <v>1219.2486624303699</v>
      </c>
      <c r="R207">
        <v>1269.9021081051601</v>
      </c>
      <c r="S207">
        <v>1361.6995877849699</v>
      </c>
      <c r="T207">
        <v>1465.5910064019099</v>
      </c>
      <c r="U207">
        <v>1446.83096499408</v>
      </c>
      <c r="W207">
        <f t="shared" si="3"/>
        <v>0</v>
      </c>
    </row>
    <row r="208" spans="1:23" x14ac:dyDescent="0.35">
      <c r="A208" t="s">
        <v>421</v>
      </c>
      <c r="B208">
        <v>23852.327028597501</v>
      </c>
      <c r="C208">
        <v>21700.020045831501</v>
      </c>
      <c r="D208">
        <v>22159.688863274099</v>
      </c>
      <c r="E208">
        <v>23730.1524496489</v>
      </c>
      <c r="F208">
        <v>27608.5373712744</v>
      </c>
      <c r="G208">
        <v>29961.263277456899</v>
      </c>
      <c r="H208">
        <v>33769.154163350096</v>
      </c>
      <c r="I208">
        <v>39432.938349376098</v>
      </c>
      <c r="J208">
        <v>40007.469261213999</v>
      </c>
      <c r="K208">
        <v>38927.206881771497</v>
      </c>
      <c r="L208">
        <v>47236.960234542101</v>
      </c>
      <c r="M208">
        <v>53890.428727050399</v>
      </c>
      <c r="N208">
        <v>55546.488538692101</v>
      </c>
      <c r="O208">
        <v>56967.425794038303</v>
      </c>
      <c r="P208">
        <v>57562.530793767801</v>
      </c>
      <c r="Q208">
        <v>55646.618746950502</v>
      </c>
      <c r="R208">
        <v>56828.295347160099</v>
      </c>
      <c r="S208">
        <v>60913.745333494</v>
      </c>
      <c r="T208">
        <v>66188.779396179802</v>
      </c>
      <c r="U208">
        <v>65233.282439230199</v>
      </c>
      <c r="W208">
        <f t="shared" si="3"/>
        <v>0</v>
      </c>
    </row>
    <row r="209" spans="1:23" x14ac:dyDescent="0.35">
      <c r="A209" t="s">
        <v>423</v>
      </c>
      <c r="B209">
        <v>1040.0071938783301</v>
      </c>
      <c r="C209">
        <v>1001.08312188372</v>
      </c>
      <c r="D209">
        <v>818.74511660394001</v>
      </c>
      <c r="E209">
        <v>788.61135517598495</v>
      </c>
      <c r="F209">
        <v>867.12608240185602</v>
      </c>
      <c r="G209">
        <v>1014.8552802740001</v>
      </c>
      <c r="H209">
        <v>1119.71191636602</v>
      </c>
      <c r="I209">
        <v>1260.2919648130801</v>
      </c>
      <c r="J209">
        <v>1388.9804334487901</v>
      </c>
      <c r="K209">
        <v>1428.5084459314801</v>
      </c>
      <c r="L209">
        <v>1604.2058299351299</v>
      </c>
      <c r="M209">
        <v>1938.8947672550801</v>
      </c>
      <c r="N209">
        <v>2141.82922578032</v>
      </c>
      <c r="O209">
        <v>2248.5913207275098</v>
      </c>
      <c r="P209">
        <v>2274.88786574405</v>
      </c>
      <c r="Q209">
        <v>2167.1738261995301</v>
      </c>
      <c r="R209">
        <v>2225.49043485009</v>
      </c>
      <c r="S209">
        <v>2332.8148736561998</v>
      </c>
      <c r="T209">
        <v>2441.51739308263</v>
      </c>
      <c r="U209">
        <v>2373.6324704257599</v>
      </c>
      <c r="W209">
        <f t="shared" si="3"/>
        <v>0</v>
      </c>
    </row>
    <row r="210" spans="1:23" x14ac:dyDescent="0.35">
      <c r="A210" t="s">
        <v>425</v>
      </c>
      <c r="B210">
        <v>138.698692243778</v>
      </c>
      <c r="C210">
        <v>229.37551478137701</v>
      </c>
      <c r="D210">
        <v>252.39621027916201</v>
      </c>
      <c r="E210">
        <v>266.44711034309699</v>
      </c>
      <c r="F210">
        <v>266.56956753911197</v>
      </c>
      <c r="G210">
        <v>292.34932524708501</v>
      </c>
      <c r="H210">
        <v>323.389184871498</v>
      </c>
      <c r="I210">
        <v>360.37214180868199</v>
      </c>
      <c r="J210">
        <v>408.48074207499002</v>
      </c>
      <c r="K210">
        <v>391.20100531652798</v>
      </c>
      <c r="L210">
        <v>401.83500136683699</v>
      </c>
      <c r="M210">
        <v>448.33752552786098</v>
      </c>
      <c r="N210">
        <v>566.37865693749404</v>
      </c>
      <c r="O210">
        <v>716.83530473477401</v>
      </c>
      <c r="P210">
        <v>714.70071238869605</v>
      </c>
      <c r="Q210">
        <v>588.22845270284904</v>
      </c>
      <c r="R210">
        <v>501.41571285783198</v>
      </c>
      <c r="S210">
        <v>499.38070781976</v>
      </c>
      <c r="T210">
        <v>533.99118425893596</v>
      </c>
      <c r="U210">
        <v>527.53363439911095</v>
      </c>
      <c r="W210">
        <f t="shared" si="3"/>
        <v>0</v>
      </c>
    </row>
    <row r="211" spans="1:23" x14ac:dyDescent="0.35">
      <c r="A211" t="s">
        <v>427</v>
      </c>
      <c r="B211">
        <v>2001.5380092446701</v>
      </c>
      <c r="C211">
        <v>2072.2998424499701</v>
      </c>
      <c r="D211">
        <v>2124.1028886291801</v>
      </c>
      <c r="E211">
        <v>2209.4965079694498</v>
      </c>
      <c r="F211">
        <v>2278.4318429057298</v>
      </c>
      <c r="G211">
        <v>2428.5695118886401</v>
      </c>
      <c r="H211">
        <v>2631.82041514301</v>
      </c>
      <c r="I211">
        <v>2786.1579217171802</v>
      </c>
      <c r="J211">
        <v>2933.3956753717198</v>
      </c>
      <c r="K211">
        <v>2858.4796301727602</v>
      </c>
      <c r="L211">
        <v>2983.22977097694</v>
      </c>
      <c r="M211">
        <v>3266.0120620207399</v>
      </c>
      <c r="N211">
        <v>3428.4071797616002</v>
      </c>
      <c r="O211">
        <v>3509.5314926261599</v>
      </c>
      <c r="P211">
        <v>3589.04219262897</v>
      </c>
      <c r="Q211">
        <v>3705.57794598177</v>
      </c>
      <c r="R211">
        <v>3805.9936662847299</v>
      </c>
      <c r="S211">
        <v>3910.2571929590599</v>
      </c>
      <c r="T211">
        <v>4067.6594488115402</v>
      </c>
      <c r="U211">
        <v>4187.2500311068998</v>
      </c>
      <c r="W211">
        <f t="shared" si="3"/>
        <v>0</v>
      </c>
    </row>
    <row r="212" spans="1:23" x14ac:dyDescent="0.35">
      <c r="A212" t="s">
        <v>429</v>
      </c>
      <c r="B212">
        <v>36601.827552398398</v>
      </c>
      <c r="C212">
        <v>38739.158602503398</v>
      </c>
      <c r="D212">
        <v>41464.746433690503</v>
      </c>
      <c r="E212">
        <v>51268.334178818099</v>
      </c>
      <c r="F212">
        <v>59562.888735314402</v>
      </c>
      <c r="G212">
        <v>60900.543288827103</v>
      </c>
      <c r="H212">
        <v>64248.050698935098</v>
      </c>
      <c r="I212">
        <v>72709.796879787202</v>
      </c>
      <c r="J212">
        <v>78643.550647924203</v>
      </c>
      <c r="K212">
        <v>66722.699307555406</v>
      </c>
      <c r="L212">
        <v>60239.340707033298</v>
      </c>
      <c r="M212">
        <v>57286.655000295803</v>
      </c>
      <c r="N212">
        <v>49985.349570181002</v>
      </c>
      <c r="O212">
        <v>51572.568170723898</v>
      </c>
      <c r="P212">
        <v>50806.534378386597</v>
      </c>
      <c r="Q212">
        <v>42660.338158520201</v>
      </c>
      <c r="R212">
        <v>43826.924311681803</v>
      </c>
      <c r="S212">
        <v>45399.029060554902</v>
      </c>
      <c r="T212">
        <v>48995.142001902299</v>
      </c>
      <c r="W212">
        <f t="shared" si="3"/>
        <v>1</v>
      </c>
    </row>
    <row r="213" spans="1:23" x14ac:dyDescent="0.35">
      <c r="A213" t="s">
        <v>431</v>
      </c>
      <c r="W213">
        <f t="shared" si="3"/>
        <v>20</v>
      </c>
    </row>
    <row r="214" spans="1:23" x14ac:dyDescent="0.35">
      <c r="A214" t="s">
        <v>433</v>
      </c>
      <c r="B214">
        <v>914.785719885861</v>
      </c>
      <c r="C214">
        <v>1727.28119565526</v>
      </c>
      <c r="D214">
        <v>2283.8466849494098</v>
      </c>
      <c r="E214">
        <v>3005.42635224484</v>
      </c>
      <c r="F214">
        <v>3502.8029238956701</v>
      </c>
      <c r="G214">
        <v>3720.4791546743099</v>
      </c>
      <c r="H214">
        <v>4382.6172785169201</v>
      </c>
      <c r="I214">
        <v>5848.4764054510497</v>
      </c>
      <c r="J214">
        <v>7101.0401411686198</v>
      </c>
      <c r="K214">
        <v>6169.1141947782298</v>
      </c>
      <c r="L214">
        <v>5735.4228565984904</v>
      </c>
      <c r="M214">
        <v>6809.1598040014596</v>
      </c>
      <c r="N214">
        <v>6015.9452275696904</v>
      </c>
      <c r="O214">
        <v>6755.0736746162902</v>
      </c>
      <c r="P214">
        <v>6600.0568085458899</v>
      </c>
      <c r="Q214">
        <v>5588.9807276855599</v>
      </c>
      <c r="R214">
        <v>5765.2007620271097</v>
      </c>
      <c r="S214">
        <v>6292.5436292670702</v>
      </c>
      <c r="T214">
        <v>7252.4018577399202</v>
      </c>
      <c r="U214">
        <v>7411.8361163473401</v>
      </c>
      <c r="W214">
        <f t="shared" si="3"/>
        <v>0</v>
      </c>
    </row>
    <row r="215" spans="1:23" x14ac:dyDescent="0.35">
      <c r="A215" t="s">
        <v>435</v>
      </c>
      <c r="B215">
        <v>594.89055211732705</v>
      </c>
      <c r="C215">
        <v>552.89839064744399</v>
      </c>
      <c r="D215">
        <v>587.50150035387901</v>
      </c>
      <c r="E215">
        <v>717.60678633359703</v>
      </c>
      <c r="F215">
        <v>870.27002102609799</v>
      </c>
      <c r="G215">
        <v>1008.37127624969</v>
      </c>
      <c r="H215">
        <v>1166.4951117384301</v>
      </c>
      <c r="I215">
        <v>1317.9432504976201</v>
      </c>
      <c r="J215">
        <v>1470.6038913346299</v>
      </c>
      <c r="K215">
        <v>1364.13445197995</v>
      </c>
      <c r="L215">
        <v>1573.7910094669701</v>
      </c>
      <c r="M215">
        <v>1728.55626857165</v>
      </c>
      <c r="N215">
        <v>1770.4221358771499</v>
      </c>
      <c r="O215">
        <v>1835.6622586016599</v>
      </c>
      <c r="P215">
        <v>1854.67644983729</v>
      </c>
      <c r="Q215">
        <v>1658.6306108481001</v>
      </c>
      <c r="R215">
        <v>1495.04976807102</v>
      </c>
      <c r="S215">
        <v>1551.28375110909</v>
      </c>
      <c r="T215">
        <v>1583.5130557509599</v>
      </c>
      <c r="U215">
        <v>1583.92606891839</v>
      </c>
      <c r="W215">
        <f t="shared" si="3"/>
        <v>0</v>
      </c>
    </row>
    <row r="216" spans="1:23" x14ac:dyDescent="0.35">
      <c r="A216" t="s">
        <v>437</v>
      </c>
      <c r="J216">
        <v>1669.49241411244</v>
      </c>
      <c r="K216">
        <v>1337.88208418369</v>
      </c>
      <c r="L216">
        <v>1535.7081839684099</v>
      </c>
      <c r="M216">
        <v>1516.4039148342699</v>
      </c>
      <c r="N216">
        <v>1179.7398277289601</v>
      </c>
      <c r="O216">
        <v>1779.4693342398</v>
      </c>
      <c r="P216">
        <v>1322.8202385054999</v>
      </c>
      <c r="Q216">
        <v>1119.6513326782299</v>
      </c>
      <c r="W216">
        <f t="shared" si="3"/>
        <v>12</v>
      </c>
    </row>
    <row r="217" spans="1:23" x14ac:dyDescent="0.35">
      <c r="A217" t="s">
        <v>439</v>
      </c>
      <c r="B217">
        <v>601.72280130731701</v>
      </c>
      <c r="C217">
        <v>559.56504800753601</v>
      </c>
      <c r="D217">
        <v>594.35572992810103</v>
      </c>
      <c r="E217">
        <v>725.409699272073</v>
      </c>
      <c r="F217">
        <v>878.80091118541804</v>
      </c>
      <c r="G217">
        <v>1016.39779519703</v>
      </c>
      <c r="H217">
        <v>1174.8382650354699</v>
      </c>
      <c r="I217">
        <v>1327.22310641737</v>
      </c>
      <c r="J217">
        <v>1481.53935913137</v>
      </c>
      <c r="K217">
        <v>1373.7770510830501</v>
      </c>
      <c r="L217">
        <v>1583.98896815849</v>
      </c>
      <c r="M217">
        <v>1740.05169855956</v>
      </c>
      <c r="N217">
        <v>1781.6951995970901</v>
      </c>
      <c r="O217">
        <v>1847.30355589383</v>
      </c>
      <c r="P217">
        <v>1866.6833790681401</v>
      </c>
      <c r="Q217">
        <v>1669.49676067978</v>
      </c>
      <c r="R217">
        <v>1506.4297648562999</v>
      </c>
      <c r="S217">
        <v>1563.3612404129201</v>
      </c>
      <c r="T217">
        <v>1596.1470831824599</v>
      </c>
      <c r="U217">
        <v>1596.21373862471</v>
      </c>
      <c r="W217">
        <f t="shared" si="3"/>
        <v>0</v>
      </c>
    </row>
    <row r="218" spans="1:23" x14ac:dyDescent="0.35">
      <c r="A218" t="s">
        <v>441</v>
      </c>
      <c r="B218">
        <v>4386.7705913128402</v>
      </c>
      <c r="C218">
        <v>4342.5365202467001</v>
      </c>
      <c r="D218">
        <v>4581.34754374564</v>
      </c>
      <c r="E218">
        <v>5399.4478606892799</v>
      </c>
      <c r="F218">
        <v>6397.6514875057301</v>
      </c>
      <c r="G218">
        <v>7487.4465585104499</v>
      </c>
      <c r="H218">
        <v>8545.8165165093906</v>
      </c>
      <c r="I218">
        <v>10038.628637612799</v>
      </c>
      <c r="J218">
        <v>11826.9225061013</v>
      </c>
      <c r="K218">
        <v>9921.4781695834899</v>
      </c>
      <c r="L218">
        <v>11168.655091663401</v>
      </c>
      <c r="M218">
        <v>13208.9409053042</v>
      </c>
      <c r="N218">
        <v>13526.8462359352</v>
      </c>
      <c r="O218">
        <v>13821.0460256073</v>
      </c>
      <c r="P218">
        <v>14012.214316799</v>
      </c>
      <c r="Q218">
        <v>11749.0432443845</v>
      </c>
      <c r="R218">
        <v>11353.623707422699</v>
      </c>
      <c r="S218">
        <v>12048.349773617099</v>
      </c>
      <c r="T218">
        <v>13013.7513684515</v>
      </c>
      <c r="U218">
        <v>12615.203488962399</v>
      </c>
      <c r="W218">
        <f t="shared" si="3"/>
        <v>0</v>
      </c>
    </row>
    <row r="219" spans="1:23" x14ac:dyDescent="0.35">
      <c r="A219" t="s">
        <v>443</v>
      </c>
      <c r="C219">
        <v>524.68799478597896</v>
      </c>
      <c r="D219">
        <v>577.64015656773904</v>
      </c>
      <c r="E219">
        <v>678.69283957899495</v>
      </c>
      <c r="F219">
        <v>745.31545188924395</v>
      </c>
      <c r="G219">
        <v>866.50499563880305</v>
      </c>
      <c r="H219">
        <v>883.06973148308305</v>
      </c>
      <c r="I219">
        <v>896.85161204895996</v>
      </c>
      <c r="J219">
        <v>1098.7680609680101</v>
      </c>
      <c r="K219">
        <v>1067.91412455968</v>
      </c>
      <c r="L219">
        <v>1090.26487782667</v>
      </c>
      <c r="M219">
        <v>1254.51792297417</v>
      </c>
      <c r="N219">
        <v>1330.5474042425601</v>
      </c>
      <c r="O219">
        <v>1564.6753035024101</v>
      </c>
      <c r="P219">
        <v>1770.4657495465899</v>
      </c>
      <c r="Q219">
        <v>1584.8277602642499</v>
      </c>
      <c r="R219">
        <v>1700.0465409434701</v>
      </c>
      <c r="S219">
        <v>1813.7832351419599</v>
      </c>
      <c r="T219">
        <v>1953.5882899358201</v>
      </c>
      <c r="U219">
        <v>1946.64361370086</v>
      </c>
      <c r="W219">
        <f t="shared" si="3"/>
        <v>1</v>
      </c>
    </row>
    <row r="220" spans="1:23" x14ac:dyDescent="0.35">
      <c r="A220" t="s">
        <v>445</v>
      </c>
      <c r="B220">
        <v>2012.2816506781501</v>
      </c>
      <c r="C220">
        <v>1750.57673687227</v>
      </c>
      <c r="D220">
        <v>2267.7539837693098</v>
      </c>
      <c r="E220">
        <v>2611.3774934903299</v>
      </c>
      <c r="F220">
        <v>3006.1832328740602</v>
      </c>
      <c r="G220">
        <v>3590.6481833241201</v>
      </c>
      <c r="H220">
        <v>5197.7479065149901</v>
      </c>
      <c r="I220">
        <v>5744.7597267072197</v>
      </c>
      <c r="J220">
        <v>6831.9836220628404</v>
      </c>
      <c r="K220">
        <v>7408.3607864181804</v>
      </c>
      <c r="L220">
        <v>8255.8748722295495</v>
      </c>
      <c r="M220">
        <v>8263.2038032034798</v>
      </c>
      <c r="N220">
        <v>9200.9747860034295</v>
      </c>
      <c r="O220">
        <v>9402.1644191113992</v>
      </c>
      <c r="P220">
        <v>9471.9220005242605</v>
      </c>
      <c r="Q220">
        <v>8562.0813686075908</v>
      </c>
      <c r="R220">
        <v>5539.1179003623402</v>
      </c>
      <c r="S220">
        <v>5637.5149461838</v>
      </c>
      <c r="T220">
        <v>6015.1646068668397</v>
      </c>
      <c r="U220">
        <v>6359.8336144273699</v>
      </c>
      <c r="W220">
        <f t="shared" si="3"/>
        <v>0</v>
      </c>
    </row>
    <row r="221" spans="1:23" x14ac:dyDescent="0.35">
      <c r="A221" t="s">
        <v>553</v>
      </c>
      <c r="B221">
        <v>5413.1506206880704</v>
      </c>
      <c r="C221">
        <v>5717.2170896901698</v>
      </c>
      <c r="D221">
        <v>6533.5532130373203</v>
      </c>
      <c r="E221">
        <v>8712.6987931205895</v>
      </c>
      <c r="F221">
        <v>10671.821861063199</v>
      </c>
      <c r="G221">
        <v>11685.754822439099</v>
      </c>
      <c r="H221">
        <v>13159.7594413964</v>
      </c>
      <c r="I221">
        <v>16085.611523338001</v>
      </c>
      <c r="J221">
        <v>18677.292710931801</v>
      </c>
      <c r="K221">
        <v>16531.6705140706</v>
      </c>
      <c r="L221">
        <v>16750.797441608302</v>
      </c>
      <c r="M221">
        <v>18361.569476008299</v>
      </c>
      <c r="N221">
        <v>17481.895443525202</v>
      </c>
      <c r="O221">
        <v>18260.015771001901</v>
      </c>
      <c r="P221">
        <v>18674.344056862501</v>
      </c>
      <c r="Q221">
        <v>16310.9884090005</v>
      </c>
      <c r="R221">
        <v>16508.670360493201</v>
      </c>
      <c r="S221">
        <v>17556.6008176369</v>
      </c>
      <c r="T221">
        <v>19406.347533792399</v>
      </c>
      <c r="U221">
        <v>19266.2754990139</v>
      </c>
      <c r="W221">
        <f t="shared" si="3"/>
        <v>0</v>
      </c>
    </row>
    <row r="222" spans="1:23" x14ac:dyDescent="0.35">
      <c r="A222" t="s">
        <v>449</v>
      </c>
      <c r="B222">
        <v>10201.3035366727</v>
      </c>
      <c r="C222">
        <v>10479.759630927299</v>
      </c>
      <c r="D222">
        <v>11777.1556578814</v>
      </c>
      <c r="E222">
        <v>14849.0372415032</v>
      </c>
      <c r="F222">
        <v>17233.1385611279</v>
      </c>
      <c r="G222">
        <v>18098.9085440003</v>
      </c>
      <c r="H222">
        <v>19672.965555414601</v>
      </c>
      <c r="I222">
        <v>23787.646556668798</v>
      </c>
      <c r="J222">
        <v>27483.337169856899</v>
      </c>
      <c r="K222">
        <v>24694.230487670698</v>
      </c>
      <c r="L222">
        <v>23509.543135546301</v>
      </c>
      <c r="M222">
        <v>25095.132289619702</v>
      </c>
      <c r="N222">
        <v>22643.100251500699</v>
      </c>
      <c r="O222">
        <v>23496.602499331999</v>
      </c>
      <c r="P222">
        <v>24214.922071727298</v>
      </c>
      <c r="Q222">
        <v>20881.766929932899</v>
      </c>
      <c r="R222">
        <v>21663.643413767</v>
      </c>
      <c r="S222">
        <v>23512.817267471299</v>
      </c>
      <c r="T222">
        <v>26115.913366185399</v>
      </c>
      <c r="U222">
        <v>25946.1821852127</v>
      </c>
      <c r="W222">
        <f t="shared" si="3"/>
        <v>0</v>
      </c>
    </row>
    <row r="223" spans="1:23" x14ac:dyDescent="0.35">
      <c r="A223" t="s">
        <v>451</v>
      </c>
      <c r="B223">
        <v>29624.9126748618</v>
      </c>
      <c r="C223">
        <v>27247.857734793</v>
      </c>
      <c r="D223">
        <v>29899.195249508099</v>
      </c>
      <c r="E223">
        <v>37321.797904705898</v>
      </c>
      <c r="F223">
        <v>42821.6731423358</v>
      </c>
      <c r="G223">
        <v>43437.063116477599</v>
      </c>
      <c r="H223">
        <v>46593.602164611097</v>
      </c>
      <c r="I223">
        <v>53700.005336306298</v>
      </c>
      <c r="J223">
        <v>56152.552340314003</v>
      </c>
      <c r="K223">
        <v>46946.960271995398</v>
      </c>
      <c r="L223">
        <v>52869.044289158701</v>
      </c>
      <c r="M223">
        <v>60755.759550846502</v>
      </c>
      <c r="N223">
        <v>58037.821319217299</v>
      </c>
      <c r="O223">
        <v>61126.9431963979</v>
      </c>
      <c r="P223">
        <v>60020.360457657203</v>
      </c>
      <c r="Q223">
        <v>51545.483609532203</v>
      </c>
      <c r="R223">
        <v>51965.157153198503</v>
      </c>
      <c r="S223">
        <v>53791.508729840301</v>
      </c>
      <c r="T223">
        <v>54589.060386060599</v>
      </c>
      <c r="U223">
        <v>51615.020651494597</v>
      </c>
      <c r="W223">
        <f t="shared" si="3"/>
        <v>0</v>
      </c>
    </row>
    <row r="224" spans="1:23" x14ac:dyDescent="0.35">
      <c r="A224" t="s">
        <v>453</v>
      </c>
      <c r="B224">
        <v>1728.70533953017</v>
      </c>
      <c r="C224">
        <v>1521.7676198184299</v>
      </c>
      <c r="D224">
        <v>1405.44185636161</v>
      </c>
      <c r="E224">
        <v>2148.6199354273799</v>
      </c>
      <c r="F224">
        <v>2699.1334018643802</v>
      </c>
      <c r="G224">
        <v>3083.8262324474799</v>
      </c>
      <c r="H224">
        <v>3176.7003378024801</v>
      </c>
      <c r="I224">
        <v>3327.4418745642201</v>
      </c>
      <c r="J224">
        <v>3137.3961151871499</v>
      </c>
      <c r="K224">
        <v>3385.8429259111499</v>
      </c>
      <c r="L224">
        <v>4168.5051770671898</v>
      </c>
      <c r="M224">
        <v>4496.60037883323</v>
      </c>
      <c r="N224">
        <v>4527.6689876416103</v>
      </c>
      <c r="O224">
        <v>4230.3440556778996</v>
      </c>
      <c r="P224">
        <v>4038.5572283991801</v>
      </c>
      <c r="Q224">
        <v>3679.7997994888401</v>
      </c>
      <c r="R224">
        <v>3425.5595094068799</v>
      </c>
      <c r="S224">
        <v>3914.6132524517502</v>
      </c>
      <c r="T224">
        <v>4106.1971526456</v>
      </c>
      <c r="U224">
        <v>3894.6798068542698</v>
      </c>
      <c r="W224">
        <f t="shared" si="3"/>
        <v>0</v>
      </c>
    </row>
    <row r="225" spans="1:23" x14ac:dyDescent="0.35">
      <c r="A225" t="s">
        <v>455</v>
      </c>
      <c r="M225">
        <v>27997.2898302635</v>
      </c>
      <c r="N225">
        <v>28460.332615118601</v>
      </c>
      <c r="O225">
        <v>27942.880540141501</v>
      </c>
      <c r="P225">
        <v>33043.688381266897</v>
      </c>
      <c r="Q225">
        <v>32274.8905524359</v>
      </c>
      <c r="R225">
        <v>31616.681699266701</v>
      </c>
      <c r="S225">
        <v>29369.056827816901</v>
      </c>
      <c r="T225">
        <v>29160.103811068901</v>
      </c>
      <c r="W225">
        <f t="shared" si="3"/>
        <v>12</v>
      </c>
    </row>
    <row r="226" spans="1:23" x14ac:dyDescent="0.35">
      <c r="A226" t="s">
        <v>457</v>
      </c>
      <c r="B226">
        <v>7578.8510529884497</v>
      </c>
      <c r="C226">
        <v>7663.1370802644597</v>
      </c>
      <c r="D226">
        <v>8331.2619970041997</v>
      </c>
      <c r="E226">
        <v>8524.9612355777899</v>
      </c>
      <c r="F226">
        <v>10176.6587120064</v>
      </c>
      <c r="G226">
        <v>11092.5107357824</v>
      </c>
      <c r="H226">
        <v>12014.3998729502</v>
      </c>
      <c r="I226">
        <v>12154.8299372808</v>
      </c>
      <c r="J226">
        <v>11122.862067714201</v>
      </c>
      <c r="K226">
        <v>9706.9560596395895</v>
      </c>
      <c r="L226">
        <v>10804.6844747547</v>
      </c>
      <c r="M226">
        <v>12189.095160135699</v>
      </c>
      <c r="N226">
        <v>12006.68296237</v>
      </c>
      <c r="O226">
        <v>14765.6739800428</v>
      </c>
      <c r="P226">
        <v>14700.334340838601</v>
      </c>
      <c r="Q226">
        <v>14745.3414620288</v>
      </c>
      <c r="R226">
        <v>15068.620349418399</v>
      </c>
      <c r="S226">
        <v>15906.0839118192</v>
      </c>
      <c r="T226">
        <v>16390.824908005299</v>
      </c>
      <c r="U226">
        <v>17448.270292683101</v>
      </c>
      <c r="W226">
        <f t="shared" si="3"/>
        <v>0</v>
      </c>
    </row>
    <row r="227" spans="1:23" x14ac:dyDescent="0.35">
      <c r="A227" t="s">
        <v>459</v>
      </c>
      <c r="B227">
        <v>1177.62926773348</v>
      </c>
      <c r="C227">
        <v>1258.4473216363799</v>
      </c>
      <c r="D227">
        <v>1263.25512201019</v>
      </c>
      <c r="E227">
        <v>1253.3951455342101</v>
      </c>
      <c r="F227">
        <v>1407.1784243489799</v>
      </c>
      <c r="G227">
        <v>1571.73840701932</v>
      </c>
      <c r="H227">
        <v>1748.9056801046499</v>
      </c>
      <c r="I227">
        <v>2032.62348932701</v>
      </c>
      <c r="W227">
        <f t="shared" si="3"/>
        <v>12</v>
      </c>
    </row>
    <row r="228" spans="1:23" x14ac:dyDescent="0.35">
      <c r="A228" t="s">
        <v>461</v>
      </c>
      <c r="C228">
        <v>16629.342233347201</v>
      </c>
      <c r="D228">
        <v>15784.6031336088</v>
      </c>
      <c r="E228">
        <v>16382.9355083763</v>
      </c>
      <c r="F228">
        <v>18187.220973782802</v>
      </c>
      <c r="G228">
        <v>20533.917672107898</v>
      </c>
      <c r="H228">
        <v>24561.6515259773</v>
      </c>
      <c r="I228">
        <v>25456.300806318901</v>
      </c>
      <c r="J228">
        <v>27648.3430549324</v>
      </c>
      <c r="K228">
        <v>22019.659297300699</v>
      </c>
      <c r="L228">
        <v>21028.407838334399</v>
      </c>
      <c r="M228">
        <v>21835.084039907699</v>
      </c>
      <c r="N228">
        <v>21345.652556801499</v>
      </c>
      <c r="O228">
        <v>21716.564452506402</v>
      </c>
      <c r="P228">
        <v>23779.863722468799</v>
      </c>
      <c r="Q228">
        <v>26182.429615630499</v>
      </c>
      <c r="R228">
        <v>28240.706802702502</v>
      </c>
      <c r="S228">
        <v>27545.870941667799</v>
      </c>
      <c r="T228">
        <v>29554.7059604407</v>
      </c>
      <c r="U228">
        <v>31353.3293184258</v>
      </c>
      <c r="W228">
        <f t="shared" si="3"/>
        <v>1</v>
      </c>
    </row>
    <row r="229" spans="1:23" x14ac:dyDescent="0.35">
      <c r="A229" t="s">
        <v>463</v>
      </c>
      <c r="B229">
        <v>165.762986567833</v>
      </c>
      <c r="C229">
        <v>197.14603666762801</v>
      </c>
      <c r="D229">
        <v>221.41636506576401</v>
      </c>
      <c r="E229">
        <v>292.600786538938</v>
      </c>
      <c r="F229">
        <v>454.336085210286</v>
      </c>
      <c r="G229">
        <v>658.56677736361598</v>
      </c>
      <c r="H229">
        <v>710.396262816236</v>
      </c>
      <c r="I229">
        <v>799.60425939446998</v>
      </c>
      <c r="J229">
        <v>929.38283499463796</v>
      </c>
      <c r="K229">
        <v>803.68604078799603</v>
      </c>
      <c r="L229">
        <v>892.56872033695402</v>
      </c>
      <c r="M229">
        <v>984.73589149032898</v>
      </c>
      <c r="N229">
        <v>967.35279748292896</v>
      </c>
      <c r="O229">
        <v>979.81240963815605</v>
      </c>
      <c r="P229">
        <v>1020.28820350586</v>
      </c>
      <c r="Q229">
        <v>776.01953230803701</v>
      </c>
      <c r="R229">
        <v>693.44938647577396</v>
      </c>
      <c r="S229">
        <v>665.94835269505995</v>
      </c>
      <c r="T229">
        <v>726.14988110944705</v>
      </c>
      <c r="U229">
        <v>709.54031013853296</v>
      </c>
      <c r="W229">
        <f t="shared" si="3"/>
        <v>0</v>
      </c>
    </row>
    <row r="230" spans="1:23" x14ac:dyDescent="0.35">
      <c r="A230" t="s">
        <v>465</v>
      </c>
      <c r="B230">
        <v>966.92460750509395</v>
      </c>
      <c r="C230">
        <v>1019.18502943006</v>
      </c>
      <c r="D230">
        <v>1118.13635285897</v>
      </c>
      <c r="E230">
        <v>1254.9590880706301</v>
      </c>
      <c r="F230">
        <v>1443.4316085451201</v>
      </c>
      <c r="G230">
        <v>1658.6759726836799</v>
      </c>
      <c r="H230">
        <v>1982.3107438725399</v>
      </c>
      <c r="I230">
        <v>2487.6458069528999</v>
      </c>
      <c r="J230">
        <v>3124.32974503373</v>
      </c>
      <c r="K230">
        <v>3363.52634308193</v>
      </c>
      <c r="L230">
        <v>4048.42043126003</v>
      </c>
      <c r="M230">
        <v>4910.5361582955902</v>
      </c>
      <c r="N230">
        <v>5436.2243655542698</v>
      </c>
      <c r="O230">
        <v>5954.1838343633699</v>
      </c>
      <c r="P230">
        <v>6373.3175526983896</v>
      </c>
      <c r="Q230">
        <v>6591.7802563043697</v>
      </c>
      <c r="R230">
        <v>6682.1258019780698</v>
      </c>
      <c r="S230">
        <v>7249.1018154953899</v>
      </c>
      <c r="T230">
        <v>8055.4295628170803</v>
      </c>
      <c r="U230">
        <v>8278.0739745779392</v>
      </c>
      <c r="W230">
        <f t="shared" si="3"/>
        <v>0</v>
      </c>
    </row>
    <row r="231" spans="1:23" x14ac:dyDescent="0.35">
      <c r="A231" t="s">
        <v>467</v>
      </c>
      <c r="B231">
        <v>2057.3835804778601</v>
      </c>
      <c r="C231">
        <v>2096.23488974884</v>
      </c>
      <c r="D231">
        <v>2357.6355004540101</v>
      </c>
      <c r="E231">
        <v>2897.7578818348402</v>
      </c>
      <c r="F231">
        <v>3749.11193204968</v>
      </c>
      <c r="G231">
        <v>4689.9172472527398</v>
      </c>
      <c r="H231">
        <v>5663.7432004383299</v>
      </c>
      <c r="I231">
        <v>7270.7013827288501</v>
      </c>
      <c r="J231">
        <v>8975.4563217980594</v>
      </c>
      <c r="K231">
        <v>7093.4015922267699</v>
      </c>
      <c r="L231">
        <v>8289.8024338062205</v>
      </c>
      <c r="M231">
        <v>10017.762454441099</v>
      </c>
      <c r="N231">
        <v>10406.442405568099</v>
      </c>
      <c r="O231">
        <v>10973.124496316501</v>
      </c>
      <c r="P231">
        <v>10319.323204919399</v>
      </c>
      <c r="Q231">
        <v>8007.2850126129697</v>
      </c>
      <c r="R231">
        <v>7665.3771838596003</v>
      </c>
      <c r="S231">
        <v>8552.9527609923298</v>
      </c>
      <c r="T231">
        <v>8894.6296484616905</v>
      </c>
      <c r="U231">
        <v>9017.5389507440996</v>
      </c>
      <c r="W231">
        <f t="shared" si="3"/>
        <v>0</v>
      </c>
    </row>
    <row r="232" spans="1:23" x14ac:dyDescent="0.35">
      <c r="A232" t="s">
        <v>469</v>
      </c>
      <c r="B232">
        <v>302.206394294343</v>
      </c>
      <c r="C232">
        <v>292.56735762404497</v>
      </c>
      <c r="D232">
        <v>326.85560012675501</v>
      </c>
      <c r="E232">
        <v>396.03004405108601</v>
      </c>
      <c r="F232">
        <v>412.58939196230801</v>
      </c>
      <c r="G232">
        <v>406.40095053912501</v>
      </c>
      <c r="H232">
        <v>407.69469789241703</v>
      </c>
      <c r="I232">
        <v>449.14423282443897</v>
      </c>
      <c r="J232">
        <v>544.14752336514198</v>
      </c>
      <c r="K232">
        <v>538.44195157640002</v>
      </c>
      <c r="L232">
        <v>534.04436681019797</v>
      </c>
      <c r="M232">
        <v>587.09713679246704</v>
      </c>
      <c r="N232">
        <v>571.80672394416695</v>
      </c>
      <c r="O232">
        <v>621.39885357468302</v>
      </c>
      <c r="P232">
        <v>640.93421962882701</v>
      </c>
      <c r="Q232">
        <v>570.91027901343398</v>
      </c>
      <c r="R232">
        <v>597.47108880410894</v>
      </c>
      <c r="S232">
        <v>626.09152790140502</v>
      </c>
      <c r="T232">
        <v>679.97276057805004</v>
      </c>
      <c r="U232">
        <v>679.29024909129498</v>
      </c>
      <c r="W232">
        <f t="shared" si="3"/>
        <v>0</v>
      </c>
    </row>
    <row r="233" spans="1:23" x14ac:dyDescent="0.35">
      <c r="A233" t="s">
        <v>471</v>
      </c>
      <c r="B233">
        <v>2007.7351750668299</v>
      </c>
      <c r="C233">
        <v>1893.2640598789101</v>
      </c>
      <c r="D233">
        <v>2096.18799866778</v>
      </c>
      <c r="E233">
        <v>2359.1168670908701</v>
      </c>
      <c r="F233">
        <v>2660.1269982932999</v>
      </c>
      <c r="G233">
        <v>2894.06265596401</v>
      </c>
      <c r="H233">
        <v>3369.5434028698801</v>
      </c>
      <c r="I233">
        <v>3973.01699148237</v>
      </c>
      <c r="J233">
        <v>4379.6585238796097</v>
      </c>
      <c r="K233">
        <v>4213.0063387218297</v>
      </c>
      <c r="L233">
        <v>5076.34017438708</v>
      </c>
      <c r="M233">
        <v>5492.1212559055803</v>
      </c>
      <c r="N233">
        <v>5860.5825072559901</v>
      </c>
      <c r="O233">
        <v>6168.2629850121903</v>
      </c>
      <c r="P233">
        <v>5951.8837023360402</v>
      </c>
      <c r="Q233">
        <v>5840.0465229432602</v>
      </c>
      <c r="R233">
        <v>5994.2314754715599</v>
      </c>
      <c r="S233">
        <v>6592.9149016986403</v>
      </c>
      <c r="T233">
        <v>7295.4756161209498</v>
      </c>
      <c r="U233">
        <v>7806.7422110553198</v>
      </c>
      <c r="W233">
        <f t="shared" si="3"/>
        <v>0</v>
      </c>
    </row>
    <row r="234" spans="1:23" x14ac:dyDescent="0.35">
      <c r="A234" t="s">
        <v>473</v>
      </c>
      <c r="B234">
        <v>138.42887951268301</v>
      </c>
      <c r="C234">
        <v>171.04798336258801</v>
      </c>
      <c r="D234">
        <v>190.00250025609</v>
      </c>
      <c r="E234">
        <v>237.75744423262</v>
      </c>
      <c r="F234">
        <v>311.62732480273598</v>
      </c>
      <c r="G234">
        <v>340.58303273889902</v>
      </c>
      <c r="H234">
        <v>408.83859069925802</v>
      </c>
      <c r="I234">
        <v>526.64291543476804</v>
      </c>
      <c r="J234">
        <v>715.86511053556001</v>
      </c>
      <c r="K234">
        <v>676.12341925805003</v>
      </c>
      <c r="L234">
        <v>749.55271101584196</v>
      </c>
      <c r="M234">
        <v>847.38210181051795</v>
      </c>
      <c r="N234">
        <v>969.29647314428905</v>
      </c>
      <c r="O234">
        <v>1048.2272925611501</v>
      </c>
      <c r="P234">
        <v>1104.1716894137601</v>
      </c>
      <c r="Q234">
        <v>929.09585722374595</v>
      </c>
      <c r="R234">
        <v>802.51800405282404</v>
      </c>
      <c r="S234">
        <v>806.04157309804395</v>
      </c>
      <c r="T234">
        <v>826.62153053870395</v>
      </c>
      <c r="U234">
        <v>870.78758932322296</v>
      </c>
      <c r="W234">
        <f t="shared" si="3"/>
        <v>0</v>
      </c>
    </row>
    <row r="235" spans="1:23" x14ac:dyDescent="0.35">
      <c r="A235" t="s">
        <v>475</v>
      </c>
      <c r="B235">
        <v>643.17472599246503</v>
      </c>
      <c r="C235">
        <v>774.48283073919299</v>
      </c>
      <c r="D235">
        <v>967.89016473209199</v>
      </c>
      <c r="E235">
        <v>1283.9112634525</v>
      </c>
      <c r="F235">
        <v>1453.91623815764</v>
      </c>
      <c r="G235">
        <v>1704.4175310570399</v>
      </c>
      <c r="H235">
        <v>2136.4743220779601</v>
      </c>
      <c r="I235">
        <v>2600.36929181095</v>
      </c>
      <c r="J235">
        <v>3904.4637193789599</v>
      </c>
      <c r="K235">
        <v>4036.4559987796001</v>
      </c>
      <c r="L235">
        <v>4439.2003823580499</v>
      </c>
      <c r="M235">
        <v>5649.9522781966898</v>
      </c>
      <c r="N235">
        <v>6675.1856577223898</v>
      </c>
      <c r="O235">
        <v>7304.2871323098198</v>
      </c>
      <c r="P235">
        <v>7962.2390984067897</v>
      </c>
      <c r="Q235">
        <v>6432.6807019501903</v>
      </c>
      <c r="R235">
        <v>6389.5484083348802</v>
      </c>
      <c r="S235">
        <v>6587.0903162869799</v>
      </c>
      <c r="T235">
        <v>6966.6354106307699</v>
      </c>
      <c r="W235">
        <f t="shared" si="3"/>
        <v>1</v>
      </c>
    </row>
    <row r="236" spans="1:23" x14ac:dyDescent="0.35">
      <c r="A236" t="s">
        <v>477</v>
      </c>
      <c r="B236">
        <v>4312.2427602923899</v>
      </c>
      <c r="C236">
        <v>4136.9146714144199</v>
      </c>
      <c r="D236">
        <v>3628.4461425683298</v>
      </c>
      <c r="E236">
        <v>3650.03318456225</v>
      </c>
      <c r="F236">
        <v>4171.9660240202602</v>
      </c>
      <c r="G236">
        <v>5014.8512486736099</v>
      </c>
      <c r="H236">
        <v>5824.1205800649604</v>
      </c>
      <c r="I236">
        <v>6813.0974674033196</v>
      </c>
      <c r="J236">
        <v>7862.4641681642697</v>
      </c>
      <c r="K236">
        <v>7279.6983797887697</v>
      </c>
      <c r="L236">
        <v>8991.5221220964395</v>
      </c>
      <c r="M236">
        <v>10140.0215617452</v>
      </c>
      <c r="N236">
        <v>10123.736699613</v>
      </c>
      <c r="O236">
        <v>10259.3642342486</v>
      </c>
      <c r="P236">
        <v>10347.5453361991</v>
      </c>
      <c r="Q236">
        <v>8742.3730003262408</v>
      </c>
      <c r="R236">
        <v>8429.0339590811</v>
      </c>
      <c r="S236">
        <v>9303.0485621547305</v>
      </c>
      <c r="T236">
        <v>8934.4981833229504</v>
      </c>
      <c r="U236">
        <v>8702.1374638690704</v>
      </c>
      <c r="W236">
        <f t="shared" si="3"/>
        <v>0</v>
      </c>
    </row>
    <row r="237" spans="1:23" x14ac:dyDescent="0.35">
      <c r="A237" t="s">
        <v>479</v>
      </c>
      <c r="B237">
        <v>415.08594857785101</v>
      </c>
      <c r="C237">
        <v>529.79370049732904</v>
      </c>
      <c r="D237">
        <v>508.79392301239602</v>
      </c>
      <c r="E237">
        <v>517.78709503034497</v>
      </c>
      <c r="F237">
        <v>453.47882945962198</v>
      </c>
      <c r="G237">
        <v>464.52169806106701</v>
      </c>
      <c r="H237">
        <v>446.45977300990103</v>
      </c>
      <c r="I237">
        <v>523.73551706304204</v>
      </c>
      <c r="J237">
        <v>614.43400847615806</v>
      </c>
      <c r="K237">
        <v>676.62399921063195</v>
      </c>
      <c r="L237">
        <v>806.40910159182704</v>
      </c>
      <c r="M237">
        <v>947.51332029526998</v>
      </c>
      <c r="N237">
        <v>1013.05002497807</v>
      </c>
      <c r="O237">
        <v>1210.03264559371</v>
      </c>
      <c r="P237">
        <v>1232.4560962794999</v>
      </c>
      <c r="Q237">
        <v>1332.7828591776999</v>
      </c>
      <c r="R237">
        <v>1353.7479250185399</v>
      </c>
      <c r="S237">
        <v>1286.40575068308</v>
      </c>
      <c r="T237">
        <v>1230.2281911588</v>
      </c>
      <c r="U237">
        <v>1560.50982160188</v>
      </c>
      <c r="W237">
        <f t="shared" si="3"/>
        <v>0</v>
      </c>
    </row>
    <row r="238" spans="1:23" x14ac:dyDescent="0.35">
      <c r="A238" t="s">
        <v>481</v>
      </c>
      <c r="B238">
        <v>1618.5909126230299</v>
      </c>
      <c r="C238">
        <v>1643.80665474067</v>
      </c>
      <c r="D238">
        <v>1562.70866701266</v>
      </c>
      <c r="E238">
        <v>1734.2549855761799</v>
      </c>
      <c r="F238">
        <v>1987.27966789983</v>
      </c>
      <c r="G238">
        <v>2301.4687615868402</v>
      </c>
      <c r="H238">
        <v>2630.10271053113</v>
      </c>
      <c r="I238">
        <v>3196.1701049615199</v>
      </c>
      <c r="J238">
        <v>3891.7480268067002</v>
      </c>
      <c r="K238">
        <v>3687.8293394503198</v>
      </c>
      <c r="L238">
        <v>4179.74329748543</v>
      </c>
      <c r="M238">
        <v>4644.8255835705504</v>
      </c>
      <c r="N238">
        <v>5036.0309217393497</v>
      </c>
      <c r="O238">
        <v>4624.1353603829602</v>
      </c>
      <c r="P238">
        <v>4484.9418425686799</v>
      </c>
      <c r="Q238">
        <v>3964.47537755026</v>
      </c>
      <c r="R238">
        <v>3947.2187041186799</v>
      </c>
      <c r="S238">
        <v>3816.5968034118901</v>
      </c>
      <c r="T238">
        <v>3975.04843658749</v>
      </c>
      <c r="W238">
        <f t="shared" si="3"/>
        <v>1</v>
      </c>
    </row>
    <row r="239" spans="1:23" x14ac:dyDescent="0.35">
      <c r="A239" t="s">
        <v>483</v>
      </c>
      <c r="B239">
        <v>2090.8780473687998</v>
      </c>
      <c r="C239">
        <v>1838.9934144552601</v>
      </c>
      <c r="D239">
        <v>1845.6875561378099</v>
      </c>
      <c r="E239">
        <v>2030.8164581317301</v>
      </c>
      <c r="F239">
        <v>2301.5621627649198</v>
      </c>
      <c r="G239">
        <v>2594.4957646911398</v>
      </c>
      <c r="H239">
        <v>2873.3027212257098</v>
      </c>
      <c r="I239">
        <v>2910.0316448385702</v>
      </c>
      <c r="J239">
        <v>3331.70768731303</v>
      </c>
      <c r="K239">
        <v>3006.80892575915</v>
      </c>
      <c r="L239">
        <v>3527.7827057712102</v>
      </c>
      <c r="M239">
        <v>4002.6591651506201</v>
      </c>
      <c r="N239">
        <v>4581.7386474858204</v>
      </c>
      <c r="O239">
        <v>4428.1465213085503</v>
      </c>
      <c r="P239">
        <v>4354.0288633706296</v>
      </c>
      <c r="Q239">
        <v>4336.1965763663902</v>
      </c>
      <c r="R239">
        <v>4158.2883783871603</v>
      </c>
      <c r="S239">
        <v>4513.6095314596496</v>
      </c>
      <c r="T239">
        <v>4740.7921489518803</v>
      </c>
      <c r="U239">
        <v>4903.1529027659899</v>
      </c>
      <c r="W239">
        <f t="shared" si="3"/>
        <v>0</v>
      </c>
    </row>
    <row r="240" spans="1:23" x14ac:dyDescent="0.35">
      <c r="A240" t="s">
        <v>485</v>
      </c>
      <c r="B240">
        <v>453.23760442319201</v>
      </c>
      <c r="C240">
        <v>455.85813649781699</v>
      </c>
      <c r="D240">
        <v>469.71218146942601</v>
      </c>
      <c r="E240">
        <v>538.71113635721701</v>
      </c>
      <c r="F240">
        <v>613.94779740106003</v>
      </c>
      <c r="G240">
        <v>691.69261443255402</v>
      </c>
      <c r="H240">
        <v>774.86379359949103</v>
      </c>
      <c r="I240">
        <v>959.30513618790496</v>
      </c>
      <c r="J240">
        <v>959.46119709762695</v>
      </c>
      <c r="K240">
        <v>1041.9943939554801</v>
      </c>
      <c r="L240">
        <v>1257.49943946437</v>
      </c>
      <c r="M240">
        <v>1367.31313793749</v>
      </c>
      <c r="N240">
        <v>1364.4164031999901</v>
      </c>
      <c r="O240">
        <v>1381.8566265977399</v>
      </c>
      <c r="P240">
        <v>1494.42076536887</v>
      </c>
      <c r="Q240">
        <v>1541.80369867426</v>
      </c>
      <c r="R240">
        <v>1650.33013926635</v>
      </c>
      <c r="S240">
        <v>1866.1590187187001</v>
      </c>
      <c r="T240">
        <v>1898.97100423962</v>
      </c>
      <c r="U240">
        <v>1956.5759214019299</v>
      </c>
      <c r="W240">
        <f t="shared" si="3"/>
        <v>0</v>
      </c>
    </row>
    <row r="241" spans="1:23" x14ac:dyDescent="0.35">
      <c r="A241" t="s">
        <v>487</v>
      </c>
      <c r="B241">
        <v>601.72280130731701</v>
      </c>
      <c r="C241">
        <v>559.56504800753601</v>
      </c>
      <c r="D241">
        <v>594.35572992810205</v>
      </c>
      <c r="E241">
        <v>725.40969927207402</v>
      </c>
      <c r="F241">
        <v>878.80091118541895</v>
      </c>
      <c r="G241">
        <v>1016.39779519703</v>
      </c>
      <c r="H241">
        <v>1174.8382650354699</v>
      </c>
      <c r="I241">
        <v>1327.22310641737</v>
      </c>
      <c r="J241">
        <v>1481.53935913137</v>
      </c>
      <c r="K241">
        <v>1373.7770510830501</v>
      </c>
      <c r="L241">
        <v>1583.98896815849</v>
      </c>
      <c r="M241">
        <v>1740.05169855956</v>
      </c>
      <c r="N241">
        <v>1781.6951995970901</v>
      </c>
      <c r="O241">
        <v>1847.30355589383</v>
      </c>
      <c r="P241">
        <v>1866.6833790681401</v>
      </c>
      <c r="Q241">
        <v>1669.49676067978</v>
      </c>
      <c r="R241">
        <v>1506.4297648562999</v>
      </c>
      <c r="S241">
        <v>1563.3612404129201</v>
      </c>
      <c r="T241">
        <v>1596.1470831824599</v>
      </c>
      <c r="U241">
        <v>1596.21373862471</v>
      </c>
      <c r="W241">
        <f t="shared" si="3"/>
        <v>0</v>
      </c>
    </row>
    <row r="242" spans="1:23" x14ac:dyDescent="0.35">
      <c r="A242" t="s">
        <v>489</v>
      </c>
      <c r="B242">
        <v>6435.1646825282896</v>
      </c>
      <c r="C242">
        <v>6939.8011840855297</v>
      </c>
      <c r="D242">
        <v>7053.0708041133003</v>
      </c>
      <c r="E242">
        <v>8807.9003786100002</v>
      </c>
      <c r="F242">
        <v>10293.805414705001</v>
      </c>
      <c r="G242">
        <v>12327.2331723195</v>
      </c>
      <c r="H242">
        <v>14102.4958480936</v>
      </c>
      <c r="I242">
        <v>16539.878107728298</v>
      </c>
      <c r="J242">
        <v>21204.104970349599</v>
      </c>
      <c r="K242">
        <v>14514.1417224997</v>
      </c>
      <c r="L242">
        <v>16683.3553787376</v>
      </c>
      <c r="M242">
        <v>19034.149196665199</v>
      </c>
      <c r="N242">
        <v>19157.417036671199</v>
      </c>
      <c r="O242">
        <v>20143.6644489582</v>
      </c>
      <c r="P242">
        <v>20270.859371651801</v>
      </c>
      <c r="Q242">
        <v>18289.704340369</v>
      </c>
      <c r="R242">
        <v>16176.9473700573</v>
      </c>
      <c r="S242">
        <v>16238.1931916674</v>
      </c>
      <c r="T242">
        <v>17129.913090257702</v>
      </c>
      <c r="U242">
        <v>17397.9817601543</v>
      </c>
      <c r="W242">
        <f t="shared" si="3"/>
        <v>0</v>
      </c>
    </row>
    <row r="243" spans="1:23" x14ac:dyDescent="0.35">
      <c r="A243" t="s">
        <v>491</v>
      </c>
      <c r="B243">
        <v>2211.82681728547</v>
      </c>
      <c r="C243">
        <v>2253.0447097024398</v>
      </c>
      <c r="D243">
        <v>2344.4135334253301</v>
      </c>
      <c r="E243">
        <v>2760.4143135015602</v>
      </c>
      <c r="F243">
        <v>3111.38270290128</v>
      </c>
      <c r="G243">
        <v>3193.2065694937301</v>
      </c>
      <c r="H243">
        <v>3370.03392588511</v>
      </c>
      <c r="I243">
        <v>3775.7500101607702</v>
      </c>
      <c r="J243">
        <v>4307.1558783897099</v>
      </c>
      <c r="K243">
        <v>4128.4627826119104</v>
      </c>
      <c r="L243">
        <v>4141.9763533645901</v>
      </c>
      <c r="M243">
        <v>4264.6749460473702</v>
      </c>
      <c r="N243">
        <v>4152.6785870758304</v>
      </c>
      <c r="O243">
        <v>4222.70324540611</v>
      </c>
      <c r="P243">
        <v>4305.4741650483502</v>
      </c>
      <c r="Q243">
        <v>3861.6885311349702</v>
      </c>
      <c r="R243">
        <v>3697.9308312606399</v>
      </c>
      <c r="S243">
        <v>3481.22873876516</v>
      </c>
      <c r="T243">
        <v>3438.7890891462698</v>
      </c>
      <c r="U243">
        <v>3317.4535932121998</v>
      </c>
      <c r="W243">
        <f t="shared" si="3"/>
        <v>0</v>
      </c>
    </row>
    <row r="244" spans="1:23" x14ac:dyDescent="0.35">
      <c r="A244" t="s">
        <v>493</v>
      </c>
      <c r="B244">
        <v>4337.4781413105602</v>
      </c>
      <c r="C244">
        <v>3142.9551896786002</v>
      </c>
      <c r="D244">
        <v>3687.89027802495</v>
      </c>
      <c r="E244">
        <v>4760.1489492288401</v>
      </c>
      <c r="F244">
        <v>6101.4716080595799</v>
      </c>
      <c r="G244">
        <v>7456.3877151334</v>
      </c>
      <c r="H244">
        <v>8102.1214888942995</v>
      </c>
      <c r="I244">
        <v>9791.6515735272405</v>
      </c>
      <c r="J244">
        <v>10940.991249959299</v>
      </c>
      <c r="K244">
        <v>9103.7098785913495</v>
      </c>
      <c r="L244">
        <v>10742.430072676099</v>
      </c>
      <c r="M244">
        <v>11420.7732646112</v>
      </c>
      <c r="N244">
        <v>11795.316711752001</v>
      </c>
      <c r="O244">
        <v>12614.480257597501</v>
      </c>
      <c r="P244">
        <v>12157.337960901499</v>
      </c>
      <c r="Q244">
        <v>11006.2497363978</v>
      </c>
      <c r="R244">
        <v>10895.318692471899</v>
      </c>
      <c r="S244">
        <v>10591.474371202499</v>
      </c>
      <c r="T244">
        <v>9455.5936538482802</v>
      </c>
      <c r="U244">
        <v>9126.5613458501393</v>
      </c>
      <c r="W244">
        <f t="shared" si="3"/>
        <v>0</v>
      </c>
    </row>
    <row r="245" spans="1:23" x14ac:dyDescent="0.35">
      <c r="A245" t="s">
        <v>495</v>
      </c>
      <c r="B245">
        <v>1462.8546998182601</v>
      </c>
      <c r="C245">
        <v>1391.45349501539</v>
      </c>
      <c r="D245">
        <v>1610.1494623810299</v>
      </c>
      <c r="E245">
        <v>1874.46828495417</v>
      </c>
      <c r="F245">
        <v>2182.0783876369801</v>
      </c>
      <c r="G245">
        <v>2183.9098892707102</v>
      </c>
      <c r="H245">
        <v>2263.1286013619701</v>
      </c>
      <c r="I245">
        <v>2644.59192126779</v>
      </c>
      <c r="J245">
        <v>2936.8062596262298</v>
      </c>
      <c r="K245">
        <v>2599.8730118142798</v>
      </c>
      <c r="L245">
        <v>3022.1765071639702</v>
      </c>
      <c r="M245">
        <v>3640.7232400497701</v>
      </c>
      <c r="N245">
        <v>3507.94065504737</v>
      </c>
      <c r="O245">
        <v>3454.8286921824902</v>
      </c>
      <c r="P245">
        <v>3398.7064833763102</v>
      </c>
      <c r="Q245">
        <v>3197.7722519439399</v>
      </c>
      <c r="R245">
        <v>3255.9286934258398</v>
      </c>
      <c r="S245">
        <v>3572.4935789483302</v>
      </c>
      <c r="T245">
        <v>3700.7442625219201</v>
      </c>
      <c r="U245">
        <v>4059.02999569444</v>
      </c>
      <c r="W245">
        <f t="shared" si="3"/>
        <v>0</v>
      </c>
    </row>
    <row r="246" spans="1:23" x14ac:dyDescent="0.35">
      <c r="A246" t="s">
        <v>497</v>
      </c>
      <c r="B246">
        <v>410.95232759310102</v>
      </c>
      <c r="C246">
        <v>406.53866855832501</v>
      </c>
      <c r="D246">
        <v>411.97234578502002</v>
      </c>
      <c r="E246">
        <v>431.27969313490502</v>
      </c>
      <c r="F246">
        <v>459.25928251386102</v>
      </c>
      <c r="G246">
        <v>492.63137929182</v>
      </c>
      <c r="H246">
        <v>485.49748740451503</v>
      </c>
      <c r="I246">
        <v>552.83952960034105</v>
      </c>
      <c r="J246">
        <v>687.39044554034797</v>
      </c>
      <c r="K246">
        <v>695.21677681204505</v>
      </c>
      <c r="L246">
        <v>743.40378472600401</v>
      </c>
      <c r="M246">
        <v>781.43701432427599</v>
      </c>
      <c r="N246">
        <v>867.86768056322796</v>
      </c>
      <c r="O246">
        <v>970.41693842504606</v>
      </c>
      <c r="P246">
        <v>1030.0929174765299</v>
      </c>
      <c r="Q246">
        <v>947.93344648790298</v>
      </c>
      <c r="R246">
        <v>966.47462235437899</v>
      </c>
      <c r="S246">
        <v>1004.84112066441</v>
      </c>
      <c r="T246">
        <v>1060.9946148942099</v>
      </c>
      <c r="U246">
        <v>1122.1218104751499</v>
      </c>
      <c r="W246">
        <f t="shared" si="3"/>
        <v>0</v>
      </c>
    </row>
    <row r="247" spans="1:23" x14ac:dyDescent="0.35">
      <c r="A247" t="s">
        <v>499</v>
      </c>
      <c r="B247">
        <v>261.86899770102599</v>
      </c>
      <c r="C247">
        <v>239.47318593277299</v>
      </c>
      <c r="D247">
        <v>245.500079364729</v>
      </c>
      <c r="E247">
        <v>254.30115537114801</v>
      </c>
      <c r="F247">
        <v>296.01430064560901</v>
      </c>
      <c r="G247">
        <v>333.73163652474398</v>
      </c>
      <c r="H247">
        <v>349.21710008669601</v>
      </c>
      <c r="I247">
        <v>403.66370355395901</v>
      </c>
      <c r="J247">
        <v>474.51791844829802</v>
      </c>
      <c r="K247">
        <v>796.53092444372896</v>
      </c>
      <c r="L247">
        <v>819.00731588597705</v>
      </c>
      <c r="M247">
        <v>829.010344932875</v>
      </c>
      <c r="N247">
        <v>786.72805279066699</v>
      </c>
      <c r="O247">
        <v>806.59552140999904</v>
      </c>
      <c r="P247">
        <v>879.72023334655705</v>
      </c>
      <c r="Q247">
        <v>843.62941581572102</v>
      </c>
      <c r="R247">
        <v>733.43125123680204</v>
      </c>
      <c r="S247">
        <v>747.19690737797896</v>
      </c>
      <c r="T247">
        <v>770.452453254239</v>
      </c>
      <c r="U247">
        <v>794.34107791710198</v>
      </c>
      <c r="W247">
        <f t="shared" si="3"/>
        <v>0</v>
      </c>
    </row>
    <row r="248" spans="1:23" x14ac:dyDescent="0.35">
      <c r="A248" t="s">
        <v>501</v>
      </c>
      <c r="B248">
        <v>635.70053507557498</v>
      </c>
      <c r="C248">
        <v>780.32117887061895</v>
      </c>
      <c r="D248">
        <v>878.61874894134496</v>
      </c>
      <c r="E248">
        <v>1047.5027904773899</v>
      </c>
      <c r="F248">
        <v>1366.0164764782301</v>
      </c>
      <c r="G248">
        <v>1826.93139114817</v>
      </c>
      <c r="H248">
        <v>2300.76970925872</v>
      </c>
      <c r="I248">
        <v>3065.6112939084201</v>
      </c>
      <c r="J248">
        <v>3887.24233680525</v>
      </c>
      <c r="K248">
        <v>2542.9954241752198</v>
      </c>
      <c r="L248">
        <v>2965.13971520617</v>
      </c>
      <c r="M248">
        <v>3569.7581208389802</v>
      </c>
      <c r="N248">
        <v>3855.41772856732</v>
      </c>
      <c r="O248">
        <v>4029.7112516254501</v>
      </c>
      <c r="P248">
        <v>3104.6432060954098</v>
      </c>
      <c r="Q248">
        <v>2124.6623187837999</v>
      </c>
      <c r="R248">
        <v>2187.73050991433</v>
      </c>
      <c r="S248">
        <v>2640.67567655839</v>
      </c>
      <c r="T248">
        <v>3096.8174022135199</v>
      </c>
      <c r="U248">
        <v>3659.0313122948701</v>
      </c>
      <c r="W248">
        <f t="shared" si="3"/>
        <v>0</v>
      </c>
    </row>
    <row r="249" spans="1:23" x14ac:dyDescent="0.35">
      <c r="A249" t="s">
        <v>503</v>
      </c>
      <c r="B249">
        <v>1878.6127748286401</v>
      </c>
      <c r="C249">
        <v>1883.3506436795701</v>
      </c>
      <c r="D249">
        <v>1883.3757855109</v>
      </c>
      <c r="E249">
        <v>2096.3535618730002</v>
      </c>
      <c r="F249">
        <v>2484.3678862361598</v>
      </c>
      <c r="G249">
        <v>2955.1536858949598</v>
      </c>
      <c r="H249">
        <v>3496.2333410984102</v>
      </c>
      <c r="I249">
        <v>4303.3829015268702</v>
      </c>
      <c r="J249">
        <v>5214.0046349083996</v>
      </c>
      <c r="K249">
        <v>5019.3064543401497</v>
      </c>
      <c r="L249">
        <v>6091.8742882145998</v>
      </c>
      <c r="M249">
        <v>7227.9300098434796</v>
      </c>
      <c r="N249">
        <v>7680.9933969633403</v>
      </c>
      <c r="O249">
        <v>8073.3076428865897</v>
      </c>
      <c r="P249">
        <v>8261.0327257934296</v>
      </c>
      <c r="Q249">
        <v>7698.2110653210502</v>
      </c>
      <c r="R249">
        <v>7632.3819225868601</v>
      </c>
      <c r="S249">
        <v>8368.5004770471005</v>
      </c>
      <c r="T249">
        <v>8906.2035439855699</v>
      </c>
      <c r="U249">
        <v>9013.7499636007105</v>
      </c>
      <c r="W249">
        <f t="shared" si="3"/>
        <v>0</v>
      </c>
    </row>
    <row r="250" spans="1:23" x14ac:dyDescent="0.35">
      <c r="A250" t="s">
        <v>505</v>
      </c>
      <c r="B250">
        <v>6875.02132792057</v>
      </c>
      <c r="C250">
        <v>6284.4559006905602</v>
      </c>
      <c r="D250">
        <v>4090.8992667832399</v>
      </c>
      <c r="E250">
        <v>3624.1980520239699</v>
      </c>
      <c r="F250">
        <v>4120.5566108595003</v>
      </c>
      <c r="G250">
        <v>5226.9378060256804</v>
      </c>
      <c r="H250">
        <v>5887.8487029848202</v>
      </c>
      <c r="I250">
        <v>7026.5114908980804</v>
      </c>
      <c r="J250">
        <v>9091.0790389041904</v>
      </c>
      <c r="K250">
        <v>9451.9324491570696</v>
      </c>
      <c r="L250">
        <v>11992.0166266335</v>
      </c>
      <c r="M250">
        <v>14236.6811883717</v>
      </c>
      <c r="N250">
        <v>15171.584662749799</v>
      </c>
      <c r="O250">
        <v>16973.674213109902</v>
      </c>
      <c r="P250">
        <v>16831.972944543599</v>
      </c>
      <c r="Q250">
        <v>15613.764272656599</v>
      </c>
      <c r="R250">
        <v>15387.144030130001</v>
      </c>
      <c r="S250">
        <v>17322.147389440401</v>
      </c>
      <c r="T250">
        <v>17277.970110549599</v>
      </c>
      <c r="U250">
        <v>16190.126957465</v>
      </c>
      <c r="W250">
        <f t="shared" si="3"/>
        <v>0</v>
      </c>
    </row>
    <row r="251" spans="1:23" x14ac:dyDescent="0.35">
      <c r="A251" t="s">
        <v>507</v>
      </c>
      <c r="B251">
        <v>36334.908777058903</v>
      </c>
      <c r="C251">
        <v>37133.242808852599</v>
      </c>
      <c r="D251">
        <v>38023.161114402101</v>
      </c>
      <c r="E251">
        <v>39496.485875138103</v>
      </c>
      <c r="F251">
        <v>41712.801067554501</v>
      </c>
      <c r="G251">
        <v>44114.747781054401</v>
      </c>
      <c r="H251">
        <v>46298.7314440927</v>
      </c>
      <c r="I251">
        <v>47975.967695803804</v>
      </c>
      <c r="J251">
        <v>48382.558449055199</v>
      </c>
      <c r="K251">
        <v>47099.980471134302</v>
      </c>
      <c r="L251">
        <v>48467.515776925902</v>
      </c>
      <c r="M251">
        <v>49886.818109492298</v>
      </c>
      <c r="N251">
        <v>51610.605278337898</v>
      </c>
      <c r="O251">
        <v>53117.667849817801</v>
      </c>
      <c r="P251">
        <v>55064.7445483427</v>
      </c>
      <c r="Q251">
        <v>56839.381774231697</v>
      </c>
      <c r="R251">
        <v>57951.584082099696</v>
      </c>
      <c r="S251">
        <v>60062.2223132211</v>
      </c>
      <c r="T251">
        <v>62996.471285260501</v>
      </c>
      <c r="U251">
        <v>65297.517508274002</v>
      </c>
      <c r="W251">
        <f t="shared" si="3"/>
        <v>0</v>
      </c>
    </row>
    <row r="252" spans="1:23" x14ac:dyDescent="0.35">
      <c r="A252" t="s">
        <v>509</v>
      </c>
      <c r="B252">
        <v>558.22680237700001</v>
      </c>
      <c r="C252">
        <v>456.70628951158301</v>
      </c>
      <c r="D252">
        <v>383.34306799074199</v>
      </c>
      <c r="E252">
        <v>396.377979026633</v>
      </c>
      <c r="F252">
        <v>465.11988694402498</v>
      </c>
      <c r="G252">
        <v>546.77685018555201</v>
      </c>
      <c r="H252">
        <v>654.28383728328504</v>
      </c>
      <c r="I252">
        <v>830.40769420432196</v>
      </c>
      <c r="J252">
        <v>1082.2860250169899</v>
      </c>
      <c r="K252">
        <v>1213.26532816388</v>
      </c>
      <c r="L252">
        <v>1634.31209539718</v>
      </c>
      <c r="M252">
        <v>1926.2929967340101</v>
      </c>
      <c r="N252">
        <v>2137.0251221180001</v>
      </c>
      <c r="O252">
        <v>2281.4109729684101</v>
      </c>
      <c r="P252">
        <v>2492.3366427746801</v>
      </c>
      <c r="Q252">
        <v>2615.0251344869998</v>
      </c>
      <c r="R252">
        <v>2567.79920656883</v>
      </c>
      <c r="S252">
        <v>1826.5669192421601</v>
      </c>
      <c r="T252">
        <v>1529.08286351335</v>
      </c>
      <c r="U252">
        <v>1724.8411344137</v>
      </c>
      <c r="W252">
        <f t="shared" si="3"/>
        <v>0</v>
      </c>
    </row>
    <row r="253" spans="1:23" x14ac:dyDescent="0.35">
      <c r="A253" t="s">
        <v>511</v>
      </c>
      <c r="B253">
        <v>3676.4396419725599</v>
      </c>
      <c r="C253">
        <v>3985.6834015746299</v>
      </c>
      <c r="D253">
        <v>4272.8608975683401</v>
      </c>
      <c r="E253">
        <v>4447.7438130854698</v>
      </c>
      <c r="F253">
        <v>4810.29850257217</v>
      </c>
      <c r="G253">
        <v>5070.5127024754302</v>
      </c>
      <c r="H253">
        <v>5625.3513902657996</v>
      </c>
      <c r="I253">
        <v>6307.2140959035296</v>
      </c>
      <c r="J253">
        <v>6415.8096173355498</v>
      </c>
      <c r="K253">
        <v>6232.7193613405298</v>
      </c>
      <c r="L253">
        <v>6292.7894870992204</v>
      </c>
      <c r="M253">
        <v>6242.1953324497699</v>
      </c>
      <c r="N253">
        <v>6390.3106315611503</v>
      </c>
      <c r="O253">
        <v>6639.60714595024</v>
      </c>
      <c r="P253">
        <v>6684.8073673291201</v>
      </c>
      <c r="Q253">
        <v>6920.8780738080404</v>
      </c>
      <c r="R253">
        <v>7075.0658203494404</v>
      </c>
      <c r="S253">
        <v>7212.9601808096204</v>
      </c>
      <c r="T253">
        <v>7361.4009618002001</v>
      </c>
      <c r="U253">
        <v>7457.5095038251402</v>
      </c>
      <c r="W253">
        <f t="shared" si="3"/>
        <v>0</v>
      </c>
    </row>
    <row r="254" spans="1:23" x14ac:dyDescent="0.35">
      <c r="A254" t="s">
        <v>583</v>
      </c>
      <c r="B254">
        <v>4842.0372015881203</v>
      </c>
      <c r="C254">
        <v>4986.6755860434996</v>
      </c>
      <c r="D254">
        <v>3700.8795926207599</v>
      </c>
      <c r="E254">
        <v>3272.6150236911799</v>
      </c>
      <c r="F254">
        <v>4325.6967558755796</v>
      </c>
      <c r="G254">
        <v>5504.97682392969</v>
      </c>
      <c r="H254">
        <v>6833.3778938019504</v>
      </c>
      <c r="I254">
        <v>8454.4667431634207</v>
      </c>
      <c r="J254">
        <v>11432.743856261601</v>
      </c>
      <c r="K254">
        <v>11765.100176325101</v>
      </c>
      <c r="L254">
        <v>13825.358088331201</v>
      </c>
      <c r="M254">
        <v>10955.3499126366</v>
      </c>
      <c r="N254">
        <v>12985.5053251065</v>
      </c>
      <c r="O254">
        <v>12456.712453539099</v>
      </c>
      <c r="P254">
        <v>16054.4905130962</v>
      </c>
      <c r="W254">
        <f t="shared" si="3"/>
        <v>5</v>
      </c>
    </row>
    <row r="255" spans="1:23" x14ac:dyDescent="0.35">
      <c r="A255" t="s">
        <v>515</v>
      </c>
      <c r="W255">
        <f t="shared" si="3"/>
        <v>20</v>
      </c>
    </row>
    <row r="256" spans="1:23" x14ac:dyDescent="0.35">
      <c r="A256" t="s">
        <v>517</v>
      </c>
      <c r="D256">
        <v>30126.255644641002</v>
      </c>
      <c r="E256">
        <v>31823.1249884799</v>
      </c>
      <c r="F256">
        <v>35024.477490849698</v>
      </c>
      <c r="G256">
        <v>40929.795120511902</v>
      </c>
      <c r="H256">
        <v>41560.9341982634</v>
      </c>
      <c r="I256">
        <v>44333.065655027298</v>
      </c>
      <c r="J256">
        <v>39207.003754647201</v>
      </c>
      <c r="K256">
        <v>38771.2743877127</v>
      </c>
      <c r="L256">
        <v>40043.190165931403</v>
      </c>
      <c r="M256">
        <v>39144.165774018402</v>
      </c>
      <c r="N256">
        <v>37849.728720503597</v>
      </c>
      <c r="O256">
        <v>34819.147754618498</v>
      </c>
      <c r="P256">
        <v>33573.097030143501</v>
      </c>
      <c r="Q256">
        <v>34797.140469780003</v>
      </c>
      <c r="R256">
        <v>35931.541251976603</v>
      </c>
      <c r="S256">
        <v>35938.024387515397</v>
      </c>
      <c r="W256">
        <f t="shared" si="3"/>
        <v>4</v>
      </c>
    </row>
    <row r="257" spans="1:23" x14ac:dyDescent="0.35">
      <c r="A257" t="s">
        <v>519</v>
      </c>
      <c r="B257">
        <v>390.09332605263302</v>
      </c>
      <c r="C257">
        <v>404.80786624284798</v>
      </c>
      <c r="D257">
        <v>430.05286713907702</v>
      </c>
      <c r="E257">
        <v>480.57979922145699</v>
      </c>
      <c r="F257">
        <v>546.90960584225104</v>
      </c>
      <c r="G257">
        <v>687.47973559223101</v>
      </c>
      <c r="H257">
        <v>784.37242227845002</v>
      </c>
      <c r="I257">
        <v>906.28419810913397</v>
      </c>
      <c r="J257">
        <v>1149.4246418462999</v>
      </c>
      <c r="K257">
        <v>1217.2685553041199</v>
      </c>
      <c r="L257">
        <v>1317.89070617836</v>
      </c>
      <c r="M257">
        <v>1525.11598800104</v>
      </c>
      <c r="N257">
        <v>1735.14127643805</v>
      </c>
      <c r="O257">
        <v>1886.67189633671</v>
      </c>
      <c r="P257">
        <v>2030.2619547331799</v>
      </c>
      <c r="Q257">
        <v>2085.10148409879</v>
      </c>
      <c r="R257">
        <v>2192.2145386656598</v>
      </c>
      <c r="S257">
        <v>2365.6216656737402</v>
      </c>
      <c r="T257">
        <v>2566.59694958511</v>
      </c>
      <c r="U257">
        <v>2715.2760364072101</v>
      </c>
      <c r="W257">
        <f t="shared" si="3"/>
        <v>0</v>
      </c>
    </row>
    <row r="258" spans="1:23" x14ac:dyDescent="0.35">
      <c r="A258" t="s">
        <v>521</v>
      </c>
      <c r="B258">
        <v>1470.57226526613</v>
      </c>
      <c r="C258">
        <v>1363.11301571423</v>
      </c>
      <c r="D258">
        <v>1354.1491223353801</v>
      </c>
      <c r="E258">
        <v>1580.5835778806099</v>
      </c>
      <c r="F258">
        <v>1788.0871669579101</v>
      </c>
      <c r="G258">
        <v>1887.2265762755901</v>
      </c>
      <c r="H258">
        <v>2049.6188556889601</v>
      </c>
      <c r="I258">
        <v>2398.6126245948799</v>
      </c>
      <c r="J258">
        <v>2705.59765800081</v>
      </c>
      <c r="K258">
        <v>2649.6181435287299</v>
      </c>
      <c r="L258">
        <v>2966.8571159867802</v>
      </c>
      <c r="M258">
        <v>3264.5370165590998</v>
      </c>
      <c r="N258">
        <v>3133.0902092034798</v>
      </c>
      <c r="O258">
        <v>3124.2330775658802</v>
      </c>
      <c r="P258">
        <v>3088.2583026550401</v>
      </c>
      <c r="Q258">
        <v>2801.9398477885802</v>
      </c>
      <c r="R258">
        <v>2889.8530362340298</v>
      </c>
      <c r="S258">
        <v>3082.35632289041</v>
      </c>
      <c r="T258">
        <v>3125.2579890064899</v>
      </c>
      <c r="U258">
        <v>3115.3586204326102</v>
      </c>
      <c r="W258">
        <f t="shared" si="3"/>
        <v>0</v>
      </c>
    </row>
    <row r="259" spans="1:23" x14ac:dyDescent="0.35">
      <c r="A259" t="s">
        <v>523</v>
      </c>
      <c r="B259">
        <v>5499.1509997050898</v>
      </c>
      <c r="C259">
        <v>5397.5805021112801</v>
      </c>
      <c r="D259">
        <v>5533.8464635755499</v>
      </c>
      <c r="E259">
        <v>6131.7583394339899</v>
      </c>
      <c r="F259">
        <v>6821.7749175735498</v>
      </c>
      <c r="G259">
        <v>7298.6224526640199</v>
      </c>
      <c r="H259">
        <v>7813.4848624413698</v>
      </c>
      <c r="I259">
        <v>8696.7020223465497</v>
      </c>
      <c r="J259">
        <v>9425.7779352442103</v>
      </c>
      <c r="K259">
        <v>8832.4629641270894</v>
      </c>
      <c r="L259">
        <v>9553.1848850685401</v>
      </c>
      <c r="M259">
        <v>10490.0494136011</v>
      </c>
      <c r="N259">
        <v>10607.439300202701</v>
      </c>
      <c r="O259">
        <v>10783.8576157634</v>
      </c>
      <c r="P259">
        <v>10952.676429884999</v>
      </c>
      <c r="Q259">
        <v>10249.0722666047</v>
      </c>
      <c r="R259">
        <v>10286.3416441792</v>
      </c>
      <c r="S259">
        <v>10827.6585821628</v>
      </c>
      <c r="T259">
        <v>11385.552869740701</v>
      </c>
      <c r="U259">
        <v>11433.2157212036</v>
      </c>
      <c r="W259">
        <f t="shared" ref="W259:W265" si="4">COUNTIF(B259:U259,"")</f>
        <v>0</v>
      </c>
    </row>
    <row r="260" spans="1:23" x14ac:dyDescent="0.35">
      <c r="A260" t="s">
        <v>525</v>
      </c>
      <c r="B260">
        <v>1542.0667358011599</v>
      </c>
      <c r="C260">
        <v>1557.01717959599</v>
      </c>
      <c r="D260">
        <v>1633.0354318879399</v>
      </c>
      <c r="E260">
        <v>1909.12217089109</v>
      </c>
      <c r="F260">
        <v>2353.54821859811</v>
      </c>
      <c r="G260">
        <v>2590.4177908748102</v>
      </c>
      <c r="H260">
        <v>2796.57024604136</v>
      </c>
      <c r="I260">
        <v>3133.6541130671999</v>
      </c>
      <c r="J260">
        <v>3379.0820928354601</v>
      </c>
      <c r="K260">
        <v>3168.17670633226</v>
      </c>
      <c r="L260">
        <v>3566.3623781257602</v>
      </c>
      <c r="M260">
        <v>3933.4593571069099</v>
      </c>
      <c r="N260">
        <v>4022.1991196481399</v>
      </c>
      <c r="O260">
        <v>4037.5093146798099</v>
      </c>
      <c r="P260">
        <v>3937.7587117641801</v>
      </c>
      <c r="Q260">
        <v>4073.6660098064199</v>
      </c>
      <c r="R260">
        <v>4109.1651349637204</v>
      </c>
      <c r="S260">
        <v>4259.7650014189003</v>
      </c>
      <c r="T260">
        <v>4188.5283461285098</v>
      </c>
      <c r="U260">
        <v>4324.0140184045704</v>
      </c>
      <c r="W260">
        <f t="shared" si="4"/>
        <v>0</v>
      </c>
    </row>
    <row r="261" spans="1:23" x14ac:dyDescent="0.35">
      <c r="A261" t="s">
        <v>527</v>
      </c>
      <c r="B261">
        <v>1087.76240120887</v>
      </c>
      <c r="C261">
        <v>1490.3610325022601</v>
      </c>
      <c r="D261">
        <v>1413.53258703188</v>
      </c>
      <c r="E261">
        <v>1638.1047392165301</v>
      </c>
      <c r="F261">
        <v>2086.5373254716201</v>
      </c>
      <c r="G261">
        <v>2147.4642710537601</v>
      </c>
      <c r="H261">
        <v>2237.1265978091801</v>
      </c>
      <c r="I261">
        <v>2685.9862218394901</v>
      </c>
      <c r="J261">
        <v>3254.8202692610498</v>
      </c>
      <c r="K261">
        <v>3209.6941085704698</v>
      </c>
      <c r="L261">
        <v>3286.55744309904</v>
      </c>
      <c r="M261">
        <v>3741.87505207304</v>
      </c>
      <c r="N261">
        <v>3596.8046546578098</v>
      </c>
      <c r="O261">
        <v>3891.2663634386599</v>
      </c>
      <c r="P261">
        <v>4080.3307172459499</v>
      </c>
      <c r="Q261">
        <v>3603.0255007313399</v>
      </c>
      <c r="R261">
        <v>3780.0036886723301</v>
      </c>
      <c r="S261">
        <v>4045.6142088075699</v>
      </c>
      <c r="T261">
        <v>4419.9143269844899</v>
      </c>
      <c r="U261">
        <v>4417.5240622333004</v>
      </c>
      <c r="W261">
        <f t="shared" si="4"/>
        <v>0</v>
      </c>
    </row>
    <row r="262" spans="1:23" x14ac:dyDescent="0.35">
      <c r="A262" t="s">
        <v>559</v>
      </c>
      <c r="B262">
        <v>554.44863342779297</v>
      </c>
      <c r="C262">
        <v>550.36024167708104</v>
      </c>
      <c r="D262">
        <v>579.85292052835803</v>
      </c>
      <c r="E262">
        <v>620.38275867209597</v>
      </c>
      <c r="F262">
        <v>709.96530613862501</v>
      </c>
      <c r="G262">
        <v>832.84448862627903</v>
      </c>
      <c r="H262">
        <v>921.41844394126599</v>
      </c>
      <c r="I262">
        <v>1017.29200069786</v>
      </c>
      <c r="J262">
        <v>1229.2468432174501</v>
      </c>
      <c r="K262">
        <v>1116.0845943035699</v>
      </c>
      <c r="L262">
        <v>1334.7848446134101</v>
      </c>
      <c r="M262">
        <v>1374.62128512758</v>
      </c>
      <c r="N262">
        <v>1446.53635351496</v>
      </c>
      <c r="O262">
        <v>1607.1523649890401</v>
      </c>
      <c r="P262">
        <v>1673.1463536947799</v>
      </c>
      <c r="Q262">
        <v>1602.03784066157</v>
      </c>
      <c r="R262">
        <v>1138.6829947107301</v>
      </c>
      <c r="S262">
        <v>960.52853373851406</v>
      </c>
      <c r="T262">
        <v>824.11762872909401</v>
      </c>
      <c r="U262">
        <v>774.33448981672097</v>
      </c>
      <c r="W262">
        <f t="shared" si="4"/>
        <v>0</v>
      </c>
    </row>
    <row r="263" spans="1:23" x14ac:dyDescent="0.35">
      <c r="A263" t="s">
        <v>531</v>
      </c>
      <c r="B263">
        <v>3032.42713820462</v>
      </c>
      <c r="C263">
        <v>2666.4749099874798</v>
      </c>
      <c r="D263">
        <v>2502.2770046533701</v>
      </c>
      <c r="E263">
        <v>3751.2828130870998</v>
      </c>
      <c r="F263">
        <v>4833.62751660714</v>
      </c>
      <c r="G263">
        <v>5383.6565425098397</v>
      </c>
      <c r="H263">
        <v>5602.0110438045804</v>
      </c>
      <c r="I263">
        <v>6095.6224388702303</v>
      </c>
      <c r="J263">
        <v>5760.8052872383196</v>
      </c>
      <c r="K263">
        <v>5862.7973402116704</v>
      </c>
      <c r="L263">
        <v>7328.6156289396604</v>
      </c>
      <c r="M263">
        <v>8007.4128463444104</v>
      </c>
      <c r="N263">
        <v>7501.4699839525001</v>
      </c>
      <c r="O263">
        <v>6832.4568909670097</v>
      </c>
      <c r="P263">
        <v>6433.1872766289398</v>
      </c>
      <c r="Q263">
        <v>5734.6336291533098</v>
      </c>
      <c r="R263">
        <v>5272.9184247541898</v>
      </c>
      <c r="S263">
        <v>6132.4798409720997</v>
      </c>
      <c r="T263">
        <v>6374.0281957594398</v>
      </c>
      <c r="U263">
        <v>6001.4008139488797</v>
      </c>
      <c r="W263">
        <f t="shared" si="4"/>
        <v>0</v>
      </c>
    </row>
    <row r="264" spans="1:23" x14ac:dyDescent="0.35">
      <c r="A264" t="s">
        <v>533</v>
      </c>
      <c r="B264">
        <v>345.68955437284802</v>
      </c>
      <c r="C264">
        <v>382.94117849531</v>
      </c>
      <c r="D264">
        <v>382.24217237571901</v>
      </c>
      <c r="E264">
        <v>435.45808332531999</v>
      </c>
      <c r="F264">
        <v>538.59150640966197</v>
      </c>
      <c r="G264">
        <v>702.74094063237499</v>
      </c>
      <c r="H264">
        <v>1047.9191874491801</v>
      </c>
      <c r="I264">
        <v>1124.2905859769201</v>
      </c>
      <c r="J264">
        <v>1394.0006084668701</v>
      </c>
      <c r="K264">
        <v>1159.9077621474501</v>
      </c>
      <c r="L264">
        <v>1489.4593058359301</v>
      </c>
      <c r="M264">
        <v>1672.9082510365199</v>
      </c>
      <c r="N264">
        <v>1763.0727333719501</v>
      </c>
      <c r="O264">
        <v>1878.90969681416</v>
      </c>
      <c r="P264">
        <v>1763.06257144391</v>
      </c>
      <c r="Q264">
        <v>1337.79558561814</v>
      </c>
      <c r="R264">
        <v>1280.57844679257</v>
      </c>
      <c r="S264">
        <v>1534.8667511121901</v>
      </c>
      <c r="T264">
        <v>1516.39066079862</v>
      </c>
      <c r="U264">
        <v>1305.0632535054399</v>
      </c>
      <c r="W264">
        <f t="shared" si="4"/>
        <v>0</v>
      </c>
    </row>
    <row r="265" spans="1:23" x14ac:dyDescent="0.35">
      <c r="A265" t="s">
        <v>535</v>
      </c>
      <c r="B265">
        <v>563.05774105357398</v>
      </c>
      <c r="C265">
        <v>568.38590919055605</v>
      </c>
      <c r="D265">
        <v>530.53057939869302</v>
      </c>
      <c r="E265">
        <v>478.00740496922799</v>
      </c>
      <c r="F265">
        <v>482.998411302845</v>
      </c>
      <c r="G265">
        <v>476.555323602915</v>
      </c>
      <c r="H265">
        <v>447.85492416554803</v>
      </c>
      <c r="I265">
        <v>431.78718826702698</v>
      </c>
      <c r="J265">
        <v>356.69334965272202</v>
      </c>
      <c r="K265">
        <v>771.59878591531503</v>
      </c>
      <c r="L265">
        <v>948.33185445925994</v>
      </c>
      <c r="M265">
        <v>1093.6540022751101</v>
      </c>
      <c r="N265">
        <v>1304.9698016741099</v>
      </c>
      <c r="O265">
        <v>1430.0008179557201</v>
      </c>
      <c r="P265">
        <v>1434.8993400227801</v>
      </c>
      <c r="Q265">
        <v>1445.0710619879801</v>
      </c>
      <c r="R265">
        <v>1464.58352903946</v>
      </c>
      <c r="S265">
        <v>1548.1700557255199</v>
      </c>
      <c r="T265">
        <v>1683.74057709465</v>
      </c>
      <c r="U265">
        <v>1463.98591018054</v>
      </c>
      <c r="W265">
        <f t="shared" si="4"/>
        <v>0</v>
      </c>
    </row>
  </sheetData>
  <conditionalFormatting sqref="W2:W265">
    <cfRule type="cellIs" dxfId="181" priority="1" operator="greaterThan">
      <formula>0</formula>
    </cfRule>
  </conditionalFormatting>
  <pageMargins left="0.7" right="0.7" top="0.75" bottom="0.75" header="0.3" footer="0.3"/>
  <ignoredErrors>
    <ignoredError sqref="W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65"/>
  <sheetViews>
    <sheetView topLeftCell="A197" workbookViewId="0">
      <selection activeCell="A213" sqref="A213"/>
    </sheetView>
  </sheetViews>
  <sheetFormatPr defaultRowHeight="14.5" x14ac:dyDescent="0.35"/>
  <cols>
    <col min="1" max="1" width="46.08984375" bestFit="1" customWidth="1"/>
  </cols>
  <sheetData>
    <row r="1" spans="1:23" x14ac:dyDescent="0.35">
      <c r="A1" t="s">
        <v>3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3" x14ac:dyDescent="0.35">
      <c r="A2" t="s">
        <v>7</v>
      </c>
      <c r="B2">
        <v>20620.7006259175</v>
      </c>
      <c r="C2">
        <v>20669.0319688645</v>
      </c>
      <c r="D2">
        <v>20436.8871286309</v>
      </c>
      <c r="E2">
        <v>20833.761611669401</v>
      </c>
      <c r="F2">
        <v>22569.974985180099</v>
      </c>
      <c r="G2">
        <v>23300.039557569598</v>
      </c>
      <c r="H2">
        <v>24045.2724833547</v>
      </c>
      <c r="I2">
        <v>25835.132667628401</v>
      </c>
      <c r="J2">
        <v>27084.703690365299</v>
      </c>
      <c r="K2">
        <v>24630.453714102299</v>
      </c>
      <c r="L2">
        <v>23512.602595639699</v>
      </c>
      <c r="M2">
        <v>24985.9932813737</v>
      </c>
      <c r="N2">
        <v>24713.698045128502</v>
      </c>
      <c r="O2">
        <v>26189.435508812901</v>
      </c>
      <c r="P2">
        <v>26647.938100985</v>
      </c>
      <c r="Q2">
        <v>27980.8806952751</v>
      </c>
      <c r="R2">
        <v>28281.350481630001</v>
      </c>
      <c r="S2">
        <v>29007.693003488701</v>
      </c>
      <c r="W2">
        <f>COUNTIF(B2:U2,"")</f>
        <v>2</v>
      </c>
    </row>
    <row r="3" spans="1:23" x14ac:dyDescent="0.35">
      <c r="A3" t="s">
        <v>11</v>
      </c>
      <c r="D3">
        <v>179.42661096722901</v>
      </c>
      <c r="E3">
        <v>190.68381429508801</v>
      </c>
      <c r="F3">
        <v>211.38211694265499</v>
      </c>
      <c r="G3">
        <v>242.03128487198501</v>
      </c>
      <c r="H3">
        <v>263.733691663044</v>
      </c>
      <c r="I3">
        <v>359.693237501395</v>
      </c>
      <c r="J3">
        <v>364.66074479849999</v>
      </c>
      <c r="K3">
        <v>438.07603440694101</v>
      </c>
      <c r="L3">
        <v>543.30304186393096</v>
      </c>
      <c r="M3">
        <v>591.162759035926</v>
      </c>
      <c r="N3">
        <v>641.87147915753803</v>
      </c>
      <c r="O3">
        <v>637.16552318702395</v>
      </c>
      <c r="P3">
        <v>613.85668916762302</v>
      </c>
      <c r="Q3">
        <v>578.46635294170801</v>
      </c>
      <c r="R3">
        <v>509.21866133212598</v>
      </c>
      <c r="S3">
        <v>519.88477308933898</v>
      </c>
      <c r="T3">
        <v>493.75041811631201</v>
      </c>
      <c r="U3">
        <v>507.10343187198703</v>
      </c>
      <c r="W3">
        <f t="shared" ref="W3:W66" si="0">COUNTIF(B3:U3,"")</f>
        <v>2</v>
      </c>
    </row>
    <row r="4" spans="1:23" x14ac:dyDescent="0.35">
      <c r="A4" t="s">
        <v>13</v>
      </c>
      <c r="B4">
        <v>556.83631808655298</v>
      </c>
      <c r="C4">
        <v>527.33352853669101</v>
      </c>
      <c r="D4">
        <v>872.49449159284097</v>
      </c>
      <c r="E4">
        <v>982.96089929111201</v>
      </c>
      <c r="F4">
        <v>1255.5640447149101</v>
      </c>
      <c r="G4">
        <v>1902.42234554625</v>
      </c>
      <c r="H4">
        <v>2599.5664639760798</v>
      </c>
      <c r="I4">
        <v>3121.9956372623601</v>
      </c>
      <c r="J4">
        <v>4080.94140992346</v>
      </c>
      <c r="K4">
        <v>3122.78076649385</v>
      </c>
      <c r="L4">
        <v>3587.88379824396</v>
      </c>
      <c r="M4">
        <v>4615.4680280790599</v>
      </c>
      <c r="N4">
        <v>5100.0958080976698</v>
      </c>
      <c r="O4">
        <v>5254.8823379961595</v>
      </c>
      <c r="P4">
        <v>5408.4104955543198</v>
      </c>
      <c r="Q4">
        <v>4166.97968386501</v>
      </c>
      <c r="R4">
        <v>3506.0728850696601</v>
      </c>
      <c r="S4">
        <v>4095.8129415585699</v>
      </c>
      <c r="T4">
        <v>3289.64666408633</v>
      </c>
      <c r="U4">
        <v>2790.72661520665</v>
      </c>
      <c r="W4">
        <f t="shared" si="0"/>
        <v>0</v>
      </c>
    </row>
    <row r="5" spans="1:23" x14ac:dyDescent="0.35">
      <c r="A5" t="s">
        <v>15</v>
      </c>
      <c r="B5">
        <v>1126.6833176274099</v>
      </c>
      <c r="C5">
        <v>1281.65939343074</v>
      </c>
      <c r="D5">
        <v>1425.12484888368</v>
      </c>
      <c r="E5">
        <v>1846.1188133191199</v>
      </c>
      <c r="F5">
        <v>2373.5798437199401</v>
      </c>
      <c r="G5">
        <v>2673.7872825311301</v>
      </c>
      <c r="H5">
        <v>2972.7432646217599</v>
      </c>
      <c r="I5">
        <v>3595.03716321514</v>
      </c>
      <c r="J5">
        <v>4370.5401269901404</v>
      </c>
      <c r="K5">
        <v>4114.1401140492198</v>
      </c>
      <c r="L5">
        <v>4094.3503344201999</v>
      </c>
      <c r="M5">
        <v>4437.1428851507699</v>
      </c>
      <c r="N5">
        <v>4247.6299837425204</v>
      </c>
      <c r="O5">
        <v>4413.0608612067599</v>
      </c>
      <c r="P5">
        <v>4578.6319939824998</v>
      </c>
      <c r="Q5">
        <v>3952.8012152446499</v>
      </c>
      <c r="R5">
        <v>4124.0557259535199</v>
      </c>
      <c r="S5">
        <v>4531.0208055598596</v>
      </c>
      <c r="T5">
        <v>5284.38018438156</v>
      </c>
      <c r="U5">
        <v>5353.2448564014003</v>
      </c>
      <c r="W5">
        <f t="shared" si="0"/>
        <v>0</v>
      </c>
    </row>
    <row r="6" spans="1:23" x14ac:dyDescent="0.35">
      <c r="A6" t="s">
        <v>17</v>
      </c>
      <c r="B6">
        <v>21854.2468030614</v>
      </c>
      <c r="C6">
        <v>22971.535535507999</v>
      </c>
      <c r="D6">
        <v>25066.882210980701</v>
      </c>
      <c r="E6">
        <v>32271.963902359599</v>
      </c>
      <c r="F6">
        <v>37969.174990799402</v>
      </c>
      <c r="G6">
        <v>40066.256918514599</v>
      </c>
      <c r="H6">
        <v>42675.812756929699</v>
      </c>
      <c r="I6">
        <v>47803.693607526598</v>
      </c>
      <c r="J6">
        <v>48718.496869191302</v>
      </c>
      <c r="K6">
        <v>43503.185515676902</v>
      </c>
      <c r="L6">
        <v>40852.666777443403</v>
      </c>
      <c r="M6">
        <v>43335.328861828297</v>
      </c>
      <c r="N6">
        <v>38686.461263507503</v>
      </c>
      <c r="O6">
        <v>39538.766722042601</v>
      </c>
      <c r="P6">
        <v>41303.9293714464</v>
      </c>
      <c r="Q6">
        <v>35762.523073757999</v>
      </c>
      <c r="R6">
        <v>37474.665405724503</v>
      </c>
      <c r="S6">
        <v>38962.880353670298</v>
      </c>
      <c r="T6">
        <v>41793.0552583729</v>
      </c>
      <c r="U6">
        <v>40886.391164843102</v>
      </c>
      <c r="W6">
        <f t="shared" si="0"/>
        <v>0</v>
      </c>
    </row>
    <row r="7" spans="1:23" x14ac:dyDescent="0.35">
      <c r="A7" t="s">
        <v>19</v>
      </c>
      <c r="B7">
        <v>2605.6332629745302</v>
      </c>
      <c r="C7">
        <v>2506.3675383197401</v>
      </c>
      <c r="D7">
        <v>2466.6393488818499</v>
      </c>
      <c r="E7">
        <v>2726.8421381134099</v>
      </c>
      <c r="F7">
        <v>3134.8406322545802</v>
      </c>
      <c r="G7">
        <v>3765.9181608287499</v>
      </c>
      <c r="H7">
        <v>4360.33505210762</v>
      </c>
      <c r="I7">
        <v>4963.2247097275003</v>
      </c>
      <c r="J7">
        <v>6149.5114893980299</v>
      </c>
      <c r="K7">
        <v>5180.5814910629397</v>
      </c>
      <c r="L7">
        <v>5926.7129626811602</v>
      </c>
      <c r="M7">
        <v>6867.60019200019</v>
      </c>
      <c r="N7">
        <v>7466.81181141866</v>
      </c>
      <c r="O7">
        <v>7522.5953441492202</v>
      </c>
      <c r="P7">
        <v>7461.5451503461099</v>
      </c>
      <c r="Q7">
        <v>6400.3603503844597</v>
      </c>
      <c r="R7">
        <v>6112.1059534045999</v>
      </c>
      <c r="S7">
        <v>6108.5882202827097</v>
      </c>
      <c r="T7">
        <v>6601.8251893228698</v>
      </c>
      <c r="U7">
        <v>6584.7402406928504</v>
      </c>
      <c r="W7">
        <f t="shared" si="0"/>
        <v>0</v>
      </c>
    </row>
    <row r="8" spans="1:23" x14ac:dyDescent="0.35">
      <c r="A8" t="s">
        <v>21</v>
      </c>
      <c r="B8">
        <v>33291.419366353002</v>
      </c>
      <c r="C8">
        <v>31280.784278595202</v>
      </c>
      <c r="D8">
        <v>31567.4737120596</v>
      </c>
      <c r="E8">
        <v>33499.093751370499</v>
      </c>
      <c r="F8">
        <v>36333.249844526603</v>
      </c>
      <c r="G8">
        <v>39365.4339019123</v>
      </c>
      <c r="H8">
        <v>41907.405655968003</v>
      </c>
      <c r="I8">
        <v>41809.516382841997</v>
      </c>
      <c r="J8">
        <v>44498.934230163301</v>
      </c>
      <c r="K8">
        <v>32024.181603118701</v>
      </c>
      <c r="L8">
        <v>33893.303514038998</v>
      </c>
      <c r="M8">
        <v>39194.676620845603</v>
      </c>
      <c r="N8">
        <v>40976.499711245502</v>
      </c>
      <c r="O8">
        <v>42412.630278036399</v>
      </c>
      <c r="P8">
        <v>43751.838886072102</v>
      </c>
      <c r="Q8">
        <v>38663.383806636302</v>
      </c>
      <c r="R8">
        <v>38141.846758549204</v>
      </c>
      <c r="S8">
        <v>40644.804043392003</v>
      </c>
      <c r="T8">
        <v>43839.356349141301</v>
      </c>
      <c r="U8">
        <v>43103.323058316499</v>
      </c>
      <c r="W8">
        <f t="shared" si="0"/>
        <v>0</v>
      </c>
    </row>
    <row r="9" spans="1:23" x14ac:dyDescent="0.35">
      <c r="A9" t="s">
        <v>23</v>
      </c>
      <c r="B9">
        <v>7708.1009960541396</v>
      </c>
      <c r="C9">
        <v>7208.3715665120999</v>
      </c>
      <c r="D9">
        <v>2593.4041504246602</v>
      </c>
      <c r="E9">
        <v>3349.8061244115002</v>
      </c>
      <c r="F9">
        <v>4277.7213506438902</v>
      </c>
      <c r="G9">
        <v>5109.8513252262101</v>
      </c>
      <c r="H9">
        <v>5919.0120370775303</v>
      </c>
      <c r="I9">
        <v>7245.4483172894497</v>
      </c>
      <c r="J9">
        <v>9020.8730980719392</v>
      </c>
      <c r="K9">
        <v>8225.1371762641193</v>
      </c>
      <c r="L9">
        <v>10385.964431955499</v>
      </c>
      <c r="M9">
        <v>12848.8641969705</v>
      </c>
      <c r="N9">
        <v>13082.664325571999</v>
      </c>
      <c r="O9">
        <v>13080.2547323367</v>
      </c>
      <c r="P9">
        <v>12334.7982453893</v>
      </c>
      <c r="Q9">
        <v>13789.060424772</v>
      </c>
      <c r="R9">
        <v>12790.2424732447</v>
      </c>
      <c r="S9">
        <v>14613.041824669601</v>
      </c>
      <c r="T9">
        <v>11633.4980086465</v>
      </c>
      <c r="U9">
        <v>9912.2818085980307</v>
      </c>
      <c r="W9">
        <f t="shared" si="0"/>
        <v>0</v>
      </c>
    </row>
    <row r="10" spans="1:23" x14ac:dyDescent="0.35">
      <c r="A10" t="s">
        <v>25</v>
      </c>
      <c r="B10">
        <v>622.74213906349803</v>
      </c>
      <c r="C10">
        <v>694.42322774468005</v>
      </c>
      <c r="D10">
        <v>783.240698647042</v>
      </c>
      <c r="E10">
        <v>930.12732185179902</v>
      </c>
      <c r="F10">
        <v>1191.91901957402</v>
      </c>
      <c r="G10">
        <v>1643.7530293611001</v>
      </c>
      <c r="H10">
        <v>2158.1436971017902</v>
      </c>
      <c r="I10">
        <v>3139.2774989433301</v>
      </c>
      <c r="J10">
        <v>4010.8572425522598</v>
      </c>
      <c r="K10">
        <v>2994.34254448509</v>
      </c>
      <c r="L10">
        <v>3218.3727066056299</v>
      </c>
      <c r="M10">
        <v>3525.8047467115298</v>
      </c>
      <c r="N10">
        <v>3681.8574560430998</v>
      </c>
      <c r="O10">
        <v>3838.1858014838199</v>
      </c>
      <c r="P10">
        <v>3986.2316237671298</v>
      </c>
      <c r="Q10">
        <v>3607.2966967227098</v>
      </c>
      <c r="R10">
        <v>3591.82927553023</v>
      </c>
      <c r="S10">
        <v>3914.5012684128001</v>
      </c>
      <c r="T10">
        <v>4220.4902767124904</v>
      </c>
      <c r="U10">
        <v>4622.7334932867097</v>
      </c>
      <c r="W10">
        <f t="shared" si="0"/>
        <v>0</v>
      </c>
    </row>
    <row r="11" spans="1:23" x14ac:dyDescent="0.35">
      <c r="A11" t="s">
        <v>27</v>
      </c>
      <c r="D11">
        <v>8700.0677048070393</v>
      </c>
      <c r="E11">
        <v>8856.5474589943497</v>
      </c>
      <c r="F11">
        <v>8578.9447227760902</v>
      </c>
      <c r="G11">
        <v>8444.9816997414491</v>
      </c>
      <c r="H11">
        <v>8391.5610672170806</v>
      </c>
      <c r="I11">
        <v>8909.4491561723607</v>
      </c>
      <c r="J11">
        <v>9792.6668058164596</v>
      </c>
      <c r="K11">
        <v>11961.2582255703</v>
      </c>
      <c r="L11">
        <v>10271.2245225485</v>
      </c>
      <c r="M11">
        <v>10294.3022651052</v>
      </c>
      <c r="N11">
        <v>11568.793001239501</v>
      </c>
      <c r="O11">
        <v>11505.3937142139</v>
      </c>
      <c r="P11">
        <v>11507.2323493037</v>
      </c>
      <c r="Q11">
        <v>11843.3311832581</v>
      </c>
      <c r="R11">
        <v>11696.9555623329</v>
      </c>
      <c r="S11">
        <v>10823.4448040273</v>
      </c>
      <c r="T11">
        <v>11466.6907058505</v>
      </c>
      <c r="W11">
        <f t="shared" si="0"/>
        <v>3</v>
      </c>
    </row>
    <row r="12" spans="1:23" x14ac:dyDescent="0.35">
      <c r="A12" t="s">
        <v>29</v>
      </c>
      <c r="B12">
        <v>10871.005714196601</v>
      </c>
      <c r="C12">
        <v>10367.3196068161</v>
      </c>
      <c r="D12">
        <v>10401.449409048901</v>
      </c>
      <c r="E12">
        <v>10799.4488814161</v>
      </c>
      <c r="F12">
        <v>11448.536516999</v>
      </c>
      <c r="G12">
        <v>12557.085410457999</v>
      </c>
      <c r="H12">
        <v>13997.665928648699</v>
      </c>
      <c r="I12">
        <v>15623.250651694199</v>
      </c>
      <c r="J12">
        <v>16043.5421662397</v>
      </c>
      <c r="K12">
        <v>14160.0722757203</v>
      </c>
      <c r="L12">
        <v>13049.2570545735</v>
      </c>
      <c r="M12">
        <v>12746.205024335701</v>
      </c>
      <c r="N12">
        <v>13272.4413293826</v>
      </c>
      <c r="O12">
        <v>12909.744177500599</v>
      </c>
      <c r="P12">
        <v>13501.5809223367</v>
      </c>
      <c r="Q12">
        <v>14286.093159829299</v>
      </c>
      <c r="R12">
        <v>15197.6174551735</v>
      </c>
      <c r="S12">
        <v>15383.415188499799</v>
      </c>
      <c r="T12">
        <v>16672.744239576401</v>
      </c>
      <c r="U12">
        <v>17112.8211347326</v>
      </c>
      <c r="W12">
        <f t="shared" si="0"/>
        <v>0</v>
      </c>
    </row>
    <row r="13" spans="1:23" x14ac:dyDescent="0.35">
      <c r="A13" t="s">
        <v>31</v>
      </c>
      <c r="B13">
        <v>21679.247842414701</v>
      </c>
      <c r="C13">
        <v>19490.8611097303</v>
      </c>
      <c r="D13">
        <v>20082.4832672749</v>
      </c>
      <c r="E13">
        <v>23447.031000671701</v>
      </c>
      <c r="F13">
        <v>30430.676437444301</v>
      </c>
      <c r="G13">
        <v>33999.2428575835</v>
      </c>
      <c r="H13">
        <v>36044.922810848497</v>
      </c>
      <c r="I13">
        <v>40960.054494819902</v>
      </c>
      <c r="J13">
        <v>49601.656708217801</v>
      </c>
      <c r="K13">
        <v>42772.359166449802</v>
      </c>
      <c r="L13">
        <v>52022.125596187601</v>
      </c>
      <c r="M13">
        <v>62517.833747150296</v>
      </c>
      <c r="N13">
        <v>68012.147900593394</v>
      </c>
      <c r="O13">
        <v>68150.107041321506</v>
      </c>
      <c r="P13">
        <v>62510.791170564102</v>
      </c>
      <c r="Q13">
        <v>56755.7217124249</v>
      </c>
      <c r="R13">
        <v>49971.131456128998</v>
      </c>
      <c r="S13">
        <v>54027.9668184568</v>
      </c>
      <c r="T13">
        <v>57354.964045589099</v>
      </c>
      <c r="U13">
        <v>55060.326100501297</v>
      </c>
      <c r="W13">
        <f t="shared" si="0"/>
        <v>0</v>
      </c>
    </row>
    <row r="14" spans="1:23" x14ac:dyDescent="0.35">
      <c r="A14" t="s">
        <v>33</v>
      </c>
      <c r="B14">
        <v>24564.458294840399</v>
      </c>
      <c r="C14">
        <v>24537.514262988301</v>
      </c>
      <c r="D14">
        <v>26401.745456435699</v>
      </c>
      <c r="E14">
        <v>32222.897241165501</v>
      </c>
      <c r="F14">
        <v>36821.521468009298</v>
      </c>
      <c r="G14">
        <v>38403.133877071501</v>
      </c>
      <c r="H14">
        <v>40635.281815972397</v>
      </c>
      <c r="I14">
        <v>46855.771745209502</v>
      </c>
      <c r="J14">
        <v>51708.765754175802</v>
      </c>
      <c r="K14">
        <v>47963.179402321701</v>
      </c>
      <c r="L14">
        <v>46858.043273371703</v>
      </c>
      <c r="M14">
        <v>51374.958406693397</v>
      </c>
      <c r="N14">
        <v>48567.695286419999</v>
      </c>
      <c r="O14">
        <v>50716.708706286401</v>
      </c>
      <c r="P14">
        <v>51717.495940551496</v>
      </c>
      <c r="Q14">
        <v>44178.047377743198</v>
      </c>
      <c r="R14">
        <v>45276.831435169297</v>
      </c>
      <c r="S14">
        <v>47426.511959777301</v>
      </c>
      <c r="T14">
        <v>51478.285261927696</v>
      </c>
      <c r="U14">
        <v>50137.662776247598</v>
      </c>
      <c r="W14">
        <f t="shared" si="0"/>
        <v>0</v>
      </c>
    </row>
    <row r="15" spans="1:23" x14ac:dyDescent="0.35">
      <c r="A15" t="s">
        <v>35</v>
      </c>
      <c r="B15">
        <v>655.09743260258597</v>
      </c>
      <c r="C15">
        <v>703.68384343272203</v>
      </c>
      <c r="D15">
        <v>763.08063798535795</v>
      </c>
      <c r="E15">
        <v>883.64399654716999</v>
      </c>
      <c r="F15">
        <v>1045.0093791680499</v>
      </c>
      <c r="G15">
        <v>1578.40239029603</v>
      </c>
      <c r="H15">
        <v>2473.0818186353599</v>
      </c>
      <c r="I15">
        <v>3851.4378687117201</v>
      </c>
      <c r="J15">
        <v>5574.6038021861305</v>
      </c>
      <c r="K15">
        <v>4950.2947914237502</v>
      </c>
      <c r="L15">
        <v>5842.8057835857599</v>
      </c>
      <c r="M15">
        <v>7189.6912292076504</v>
      </c>
      <c r="N15">
        <v>7496.2946476826301</v>
      </c>
      <c r="O15">
        <v>7875.7569525428798</v>
      </c>
      <c r="P15">
        <v>7891.31314749986</v>
      </c>
      <c r="Q15">
        <v>5500.3103824440796</v>
      </c>
      <c r="R15">
        <v>3880.7387308955599</v>
      </c>
      <c r="S15">
        <v>4147.0897156917099</v>
      </c>
      <c r="T15">
        <v>4739.8417102839303</v>
      </c>
      <c r="U15">
        <v>4793.5870196698897</v>
      </c>
      <c r="W15">
        <f t="shared" si="0"/>
        <v>0</v>
      </c>
    </row>
    <row r="16" spans="1:23" x14ac:dyDescent="0.35">
      <c r="A16" t="s">
        <v>37</v>
      </c>
      <c r="B16">
        <v>136.46397080034001</v>
      </c>
      <c r="C16">
        <v>134.36344750799901</v>
      </c>
      <c r="D16">
        <v>123.11762796347701</v>
      </c>
      <c r="E16">
        <v>113.56736636938101</v>
      </c>
      <c r="F16">
        <v>128.33661283458201</v>
      </c>
      <c r="G16">
        <v>151.68146336648499</v>
      </c>
      <c r="H16">
        <v>167.37648450549199</v>
      </c>
      <c r="I16">
        <v>172.495859926837</v>
      </c>
      <c r="J16">
        <v>198.352900555063</v>
      </c>
      <c r="K16">
        <v>212.136880390025</v>
      </c>
      <c r="L16">
        <v>234.23564687499899</v>
      </c>
      <c r="M16">
        <v>249.577979366801</v>
      </c>
      <c r="N16">
        <v>252.35897985834399</v>
      </c>
      <c r="O16">
        <v>256.97600279675402</v>
      </c>
      <c r="P16">
        <v>274.85794791384598</v>
      </c>
      <c r="Q16">
        <v>305.54977279744099</v>
      </c>
      <c r="R16">
        <v>282.19313040481399</v>
      </c>
      <c r="S16">
        <v>292.99763068441501</v>
      </c>
      <c r="T16">
        <v>271.75204437664797</v>
      </c>
      <c r="U16">
        <v>261.247472515742</v>
      </c>
      <c r="W16">
        <f t="shared" si="0"/>
        <v>0</v>
      </c>
    </row>
    <row r="17" spans="1:23" x14ac:dyDescent="0.35">
      <c r="A17" t="s">
        <v>39</v>
      </c>
      <c r="B17">
        <v>23041.5347290428</v>
      </c>
      <c r="C17">
        <v>22995.157524728798</v>
      </c>
      <c r="D17">
        <v>24887.561334183301</v>
      </c>
      <c r="E17">
        <v>30587.668409379599</v>
      </c>
      <c r="F17">
        <v>35364.3753314368</v>
      </c>
      <c r="G17">
        <v>36795.976881963899</v>
      </c>
      <c r="H17">
        <v>38672.705942976703</v>
      </c>
      <c r="I17">
        <v>44262.896000995403</v>
      </c>
      <c r="J17">
        <v>48106.892915787997</v>
      </c>
      <c r="K17">
        <v>44583.544807081402</v>
      </c>
      <c r="L17">
        <v>44141.878141573397</v>
      </c>
      <c r="M17">
        <v>47348.525020201603</v>
      </c>
      <c r="N17">
        <v>44673.115875590098</v>
      </c>
      <c r="O17">
        <v>46744.662544151601</v>
      </c>
      <c r="P17">
        <v>47700.540360117797</v>
      </c>
      <c r="Q17">
        <v>40991.808138143198</v>
      </c>
      <c r="R17">
        <v>41984.103033560903</v>
      </c>
      <c r="S17">
        <v>44192.623027033304</v>
      </c>
      <c r="T17">
        <v>47583.074940506602</v>
      </c>
      <c r="U17">
        <v>46420.663766806101</v>
      </c>
      <c r="W17">
        <f t="shared" si="0"/>
        <v>0</v>
      </c>
    </row>
    <row r="18" spans="1:23" x14ac:dyDescent="0.35">
      <c r="A18" t="s">
        <v>41</v>
      </c>
      <c r="B18">
        <v>511.40022696311001</v>
      </c>
      <c r="C18">
        <v>517.61422956271599</v>
      </c>
      <c r="D18">
        <v>572.22879536798996</v>
      </c>
      <c r="E18">
        <v>709.69053315578606</v>
      </c>
      <c r="F18">
        <v>797.31268001466105</v>
      </c>
      <c r="G18">
        <v>822.45783093062505</v>
      </c>
      <c r="H18">
        <v>855.294039238491</v>
      </c>
      <c r="I18">
        <v>964.92694401556798</v>
      </c>
      <c r="J18">
        <v>1120.88827324575</v>
      </c>
      <c r="K18">
        <v>1084.39390022006</v>
      </c>
      <c r="L18">
        <v>1036.53395164469</v>
      </c>
      <c r="M18">
        <v>1130.2731318114299</v>
      </c>
      <c r="N18">
        <v>1145.14081099947</v>
      </c>
      <c r="O18">
        <v>1251.21051783537</v>
      </c>
      <c r="P18">
        <v>1291.4098081857701</v>
      </c>
      <c r="Q18">
        <v>1076.79771601166</v>
      </c>
      <c r="R18">
        <v>1087.2878315225601</v>
      </c>
      <c r="S18">
        <v>1136.59284704681</v>
      </c>
      <c r="T18">
        <v>1240.82946441954</v>
      </c>
      <c r="U18">
        <v>1219.4326718587499</v>
      </c>
      <c r="W18">
        <f t="shared" si="0"/>
        <v>0</v>
      </c>
    </row>
    <row r="19" spans="1:23" x14ac:dyDescent="0.35">
      <c r="A19" t="s">
        <v>43</v>
      </c>
      <c r="B19">
        <v>254.71752910270999</v>
      </c>
      <c r="C19">
        <v>267.09764435180898</v>
      </c>
      <c r="D19">
        <v>294.66531663664603</v>
      </c>
      <c r="E19">
        <v>374.62744678246298</v>
      </c>
      <c r="F19">
        <v>418.37688503316599</v>
      </c>
      <c r="G19">
        <v>457.933601354882</v>
      </c>
      <c r="H19">
        <v>473.44976545959202</v>
      </c>
      <c r="I19">
        <v>535.06257979478096</v>
      </c>
      <c r="J19">
        <v>643.40458102303603</v>
      </c>
      <c r="K19">
        <v>624.175164544582</v>
      </c>
      <c r="L19">
        <v>647.83584645344899</v>
      </c>
      <c r="M19">
        <v>751.17295724769895</v>
      </c>
      <c r="N19">
        <v>758.00070142385698</v>
      </c>
      <c r="O19">
        <v>787.47017629754998</v>
      </c>
      <c r="P19">
        <v>792.84677843207396</v>
      </c>
      <c r="Q19">
        <v>653.32697954543005</v>
      </c>
      <c r="R19">
        <v>688.24966275884901</v>
      </c>
      <c r="S19">
        <v>734.99442982689504</v>
      </c>
      <c r="T19">
        <v>813.09684896003796</v>
      </c>
      <c r="U19">
        <v>786.89563129016801</v>
      </c>
      <c r="W19">
        <f t="shared" si="0"/>
        <v>0</v>
      </c>
    </row>
    <row r="20" spans="1:23" x14ac:dyDescent="0.35">
      <c r="A20" t="s">
        <v>45</v>
      </c>
      <c r="B20">
        <v>418.068968311378</v>
      </c>
      <c r="C20">
        <v>415.03442662014697</v>
      </c>
      <c r="D20">
        <v>413.08025457516197</v>
      </c>
      <c r="E20">
        <v>446.310659190362</v>
      </c>
      <c r="F20">
        <v>475.29191978693501</v>
      </c>
      <c r="G20">
        <v>499.46194023915598</v>
      </c>
      <c r="H20">
        <v>509.64014287321601</v>
      </c>
      <c r="I20">
        <v>558.05186026670799</v>
      </c>
      <c r="J20">
        <v>634.98705646749397</v>
      </c>
      <c r="K20">
        <v>702.26441001929595</v>
      </c>
      <c r="L20">
        <v>781.15359355704697</v>
      </c>
      <c r="M20">
        <v>861.75844434905105</v>
      </c>
      <c r="N20">
        <v>883.10500054131296</v>
      </c>
      <c r="O20">
        <v>981.83987915039904</v>
      </c>
      <c r="P20">
        <v>1118.8536634927</v>
      </c>
      <c r="Q20">
        <v>1248.45339778371</v>
      </c>
      <c r="R20">
        <v>1401.62062821515</v>
      </c>
      <c r="S20">
        <v>1563.91369862485</v>
      </c>
      <c r="T20">
        <v>1698.3503942812199</v>
      </c>
      <c r="U20">
        <v>1855.73982408046</v>
      </c>
      <c r="W20">
        <f t="shared" si="0"/>
        <v>0</v>
      </c>
    </row>
    <row r="21" spans="1:23" x14ac:dyDescent="0.35">
      <c r="A21" t="s">
        <v>47</v>
      </c>
      <c r="B21">
        <v>1621.24296080247</v>
      </c>
      <c r="C21">
        <v>1770.9135339474601</v>
      </c>
      <c r="D21">
        <v>2092.9576938761102</v>
      </c>
      <c r="E21">
        <v>2719.49765607059</v>
      </c>
      <c r="F21">
        <v>3389.7070488310201</v>
      </c>
      <c r="G21">
        <v>3899.9076377401698</v>
      </c>
      <c r="H21">
        <v>4523.0508329805998</v>
      </c>
      <c r="I21">
        <v>5885.1043478183701</v>
      </c>
      <c r="J21">
        <v>7265.7354968299696</v>
      </c>
      <c r="K21">
        <v>6988.2333246809403</v>
      </c>
      <c r="L21">
        <v>6812.4063384540204</v>
      </c>
      <c r="M21">
        <v>7809.4250624547103</v>
      </c>
      <c r="N21">
        <v>7395.8498034072099</v>
      </c>
      <c r="O21">
        <v>7655.1297075931898</v>
      </c>
      <c r="P21">
        <v>7876.8664653999404</v>
      </c>
      <c r="Q21">
        <v>7055.9356729124502</v>
      </c>
      <c r="R21">
        <v>7548.8550073753404</v>
      </c>
      <c r="S21">
        <v>8334.0817277533206</v>
      </c>
      <c r="T21">
        <v>9427.7304303988094</v>
      </c>
      <c r="U21">
        <v>9828.1485147813892</v>
      </c>
      <c r="W21">
        <f t="shared" si="0"/>
        <v>0</v>
      </c>
    </row>
    <row r="22" spans="1:23" x14ac:dyDescent="0.35">
      <c r="A22" t="s">
        <v>49</v>
      </c>
      <c r="B22">
        <v>13636.396232036799</v>
      </c>
      <c r="C22">
        <v>12868.269156127</v>
      </c>
      <c r="D22">
        <v>13049.8032204458</v>
      </c>
      <c r="E22">
        <v>14222.036796574899</v>
      </c>
      <c r="F22">
        <v>15846.5441389804</v>
      </c>
      <c r="G22">
        <v>17959.255440228499</v>
      </c>
      <c r="H22">
        <v>19307.609663317999</v>
      </c>
      <c r="I22">
        <v>20976.5435328438</v>
      </c>
      <c r="J22">
        <v>23066.5337586893</v>
      </c>
      <c r="K22">
        <v>19355.904672026401</v>
      </c>
      <c r="L22">
        <v>20722.137289134698</v>
      </c>
      <c r="M22">
        <v>22514.237945814599</v>
      </c>
      <c r="N22">
        <v>23654.351391282798</v>
      </c>
      <c r="O22">
        <v>24744.296958551</v>
      </c>
      <c r="P22">
        <v>24989.4001204704</v>
      </c>
      <c r="Q22">
        <v>22634.118645445</v>
      </c>
      <c r="R22">
        <v>22608.484275924999</v>
      </c>
      <c r="S22">
        <v>23742.985016635499</v>
      </c>
      <c r="T22">
        <v>23991.056676939999</v>
      </c>
      <c r="U22">
        <v>23503.977126672999</v>
      </c>
      <c r="W22">
        <f t="shared" si="0"/>
        <v>0</v>
      </c>
    </row>
    <row r="23" spans="1:23" x14ac:dyDescent="0.35">
      <c r="A23" t="s">
        <v>51</v>
      </c>
      <c r="B23">
        <v>27097.6108115725</v>
      </c>
      <c r="C23">
        <v>27486.236773754401</v>
      </c>
      <c r="D23">
        <v>28866.801014106499</v>
      </c>
      <c r="E23">
        <v>28327.270869194501</v>
      </c>
      <c r="F23">
        <v>28395.9246646221</v>
      </c>
      <c r="G23">
        <v>30278.3669222647</v>
      </c>
      <c r="H23">
        <v>30713.705280138201</v>
      </c>
      <c r="I23">
        <v>31472.098971809999</v>
      </c>
      <c r="J23">
        <v>30627.238631172499</v>
      </c>
      <c r="K23">
        <v>28552.190478369801</v>
      </c>
      <c r="L23">
        <v>28443.407655335199</v>
      </c>
      <c r="M23">
        <v>28006.379718391301</v>
      </c>
      <c r="N23">
        <v>29485.620929413799</v>
      </c>
      <c r="O23">
        <v>28783.554122363599</v>
      </c>
      <c r="P23">
        <v>29980.061138646601</v>
      </c>
      <c r="Q23">
        <v>31295.062078106701</v>
      </c>
      <c r="R23">
        <v>31562.6397411168</v>
      </c>
      <c r="S23">
        <v>32718.638100801301</v>
      </c>
      <c r="T23">
        <v>33767.5033710196</v>
      </c>
      <c r="U23">
        <v>34863.742098479503</v>
      </c>
      <c r="W23">
        <f t="shared" si="0"/>
        <v>0</v>
      </c>
    </row>
    <row r="24" spans="1:23" x14ac:dyDescent="0.35">
      <c r="A24" t="s">
        <v>53</v>
      </c>
      <c r="B24">
        <v>1467.77647716048</v>
      </c>
      <c r="C24">
        <v>1530.8148160411199</v>
      </c>
      <c r="D24">
        <v>1769.1998279224099</v>
      </c>
      <c r="E24">
        <v>2224.7458643849</v>
      </c>
      <c r="F24">
        <v>2814.9998948740999</v>
      </c>
      <c r="G24">
        <v>2980.60210893151</v>
      </c>
      <c r="H24">
        <v>3416.51059575811</v>
      </c>
      <c r="I24">
        <v>4193.3736517833004</v>
      </c>
      <c r="J24">
        <v>5090.9323446468698</v>
      </c>
      <c r="K24">
        <v>4714.7024950515997</v>
      </c>
      <c r="L24">
        <v>4635.51777931783</v>
      </c>
      <c r="M24">
        <v>5092.5519432889496</v>
      </c>
      <c r="N24">
        <v>4778.6360884550604</v>
      </c>
      <c r="O24">
        <v>5131.3945064293202</v>
      </c>
      <c r="P24">
        <v>5329.6350448876601</v>
      </c>
      <c r="Q24">
        <v>4727.2777115747904</v>
      </c>
      <c r="R24">
        <v>4994.6831404509103</v>
      </c>
      <c r="S24">
        <v>5394.5912201767696</v>
      </c>
      <c r="T24">
        <v>6072.1846228530403</v>
      </c>
      <c r="U24">
        <v>6108.5106958133802</v>
      </c>
      <c r="W24">
        <f t="shared" si="0"/>
        <v>0</v>
      </c>
    </row>
    <row r="25" spans="1:23" x14ac:dyDescent="0.35">
      <c r="A25" t="s">
        <v>55</v>
      </c>
      <c r="B25">
        <v>1276.2880341</v>
      </c>
      <c r="C25">
        <v>1244.3731852343101</v>
      </c>
      <c r="D25">
        <v>1479.31458271677</v>
      </c>
      <c r="E25">
        <v>1819.7660592617699</v>
      </c>
      <c r="F25">
        <v>2378.6232860074101</v>
      </c>
      <c r="G25">
        <v>3125.81053502853</v>
      </c>
      <c r="H25">
        <v>3847.4341238215302</v>
      </c>
      <c r="I25">
        <v>4735.6576079399902</v>
      </c>
      <c r="J25">
        <v>6377.3697320123201</v>
      </c>
      <c r="K25">
        <v>5351.3553824327801</v>
      </c>
      <c r="L25">
        <v>6029.3967998293001</v>
      </c>
      <c r="M25">
        <v>6519.2301949889197</v>
      </c>
      <c r="N25">
        <v>6940.1592535973496</v>
      </c>
      <c r="O25">
        <v>7978.87261471076</v>
      </c>
      <c r="P25">
        <v>8318.5126899267507</v>
      </c>
      <c r="Q25">
        <v>5949.1063069974798</v>
      </c>
      <c r="R25">
        <v>5022.6266433049104</v>
      </c>
      <c r="S25">
        <v>5761.7471202300703</v>
      </c>
      <c r="T25">
        <v>6330.0752464186999</v>
      </c>
      <c r="U25">
        <v>6663.2952928258201</v>
      </c>
      <c r="W25">
        <f t="shared" si="0"/>
        <v>0</v>
      </c>
    </row>
    <row r="26" spans="1:23" x14ac:dyDescent="0.35">
      <c r="A26" t="s">
        <v>57</v>
      </c>
      <c r="B26">
        <v>3364.3329357297398</v>
      </c>
      <c r="C26">
        <v>3404.4530174898</v>
      </c>
      <c r="D26">
        <v>3525.6385825031098</v>
      </c>
      <c r="E26">
        <v>3650.3665212953501</v>
      </c>
      <c r="F26">
        <v>3802.2958076555901</v>
      </c>
      <c r="G26">
        <v>3883.1923890063399</v>
      </c>
      <c r="H26">
        <v>4153.8947375647504</v>
      </c>
      <c r="I26">
        <v>4252.4872502299104</v>
      </c>
      <c r="J26">
        <v>4404.3308356935404</v>
      </c>
      <c r="K26">
        <v>4186.4899651999804</v>
      </c>
      <c r="L26">
        <v>4270.8643445469897</v>
      </c>
      <c r="M26">
        <v>4423.4897967217503</v>
      </c>
      <c r="N26">
        <v>4505.6213017751497</v>
      </c>
      <c r="O26">
        <v>4568.5029576385195</v>
      </c>
      <c r="P26">
        <v>4705.6026895626601</v>
      </c>
      <c r="Q26">
        <v>4775.95564827821</v>
      </c>
      <c r="R26">
        <v>4818.4039087947904</v>
      </c>
      <c r="S26">
        <v>4887.5772083380998</v>
      </c>
      <c r="T26">
        <v>4884.7341615523001</v>
      </c>
      <c r="U26">
        <v>4815.1637107951001</v>
      </c>
      <c r="W26">
        <f t="shared" si="0"/>
        <v>0</v>
      </c>
    </row>
    <row r="27" spans="1:23" x14ac:dyDescent="0.35">
      <c r="A27" t="s">
        <v>59</v>
      </c>
      <c r="B27">
        <v>56284.168647809398</v>
      </c>
      <c r="C27">
        <v>58883.959426596703</v>
      </c>
      <c r="D27">
        <v>62583.100203458802</v>
      </c>
      <c r="E27">
        <v>66111.725227003495</v>
      </c>
      <c r="F27">
        <v>70359.319108879805</v>
      </c>
      <c r="G27">
        <v>75882.033856033901</v>
      </c>
      <c r="H27">
        <v>95221.858872030105</v>
      </c>
      <c r="I27">
        <v>104287.38749845899</v>
      </c>
      <c r="J27">
        <v>106935.48634197901</v>
      </c>
      <c r="K27">
        <v>101407.764031934</v>
      </c>
      <c r="L27">
        <v>101875.28407346</v>
      </c>
      <c r="M27">
        <v>97774.162071742801</v>
      </c>
      <c r="N27">
        <v>98431.865181024099</v>
      </c>
      <c r="O27">
        <v>99471.6388978631</v>
      </c>
      <c r="P27">
        <v>98467.683993982006</v>
      </c>
      <c r="Q27">
        <v>102005.62564189</v>
      </c>
      <c r="R27">
        <v>106885.87848932701</v>
      </c>
      <c r="S27">
        <v>111820.58146634699</v>
      </c>
      <c r="T27">
        <v>113021.41739674599</v>
      </c>
      <c r="U27">
        <v>117089.286273037</v>
      </c>
      <c r="W27">
        <f t="shared" si="0"/>
        <v>0</v>
      </c>
    </row>
    <row r="28" spans="1:23" x14ac:dyDescent="0.35">
      <c r="A28" t="s">
        <v>61</v>
      </c>
      <c r="B28">
        <v>997.58245988683495</v>
      </c>
      <c r="C28">
        <v>948.87120662903499</v>
      </c>
      <c r="D28">
        <v>904.22662728253397</v>
      </c>
      <c r="E28">
        <v>907.53711009005701</v>
      </c>
      <c r="F28">
        <v>967.40699195485797</v>
      </c>
      <c r="G28">
        <v>1034.3112402368899</v>
      </c>
      <c r="H28">
        <v>1218.87445946804</v>
      </c>
      <c r="I28">
        <v>1372.6282248299001</v>
      </c>
      <c r="J28">
        <v>1715.2089218585299</v>
      </c>
      <c r="K28">
        <v>1754.21106094735</v>
      </c>
      <c r="L28">
        <v>1955.4615437636701</v>
      </c>
      <c r="M28">
        <v>2346.3371548129298</v>
      </c>
      <c r="N28">
        <v>2609.8808136678799</v>
      </c>
      <c r="O28">
        <v>2908.2000945876498</v>
      </c>
      <c r="P28">
        <v>3081.8788232141301</v>
      </c>
      <c r="Q28">
        <v>3035.9722135081702</v>
      </c>
      <c r="R28">
        <v>3076.6589498988601</v>
      </c>
      <c r="S28">
        <v>3351.1240444426999</v>
      </c>
      <c r="T28">
        <v>3548.5901550844801</v>
      </c>
      <c r="U28">
        <v>3552.0687602631001</v>
      </c>
      <c r="W28">
        <f t="shared" si="0"/>
        <v>0</v>
      </c>
    </row>
    <row r="29" spans="1:23" x14ac:dyDescent="0.35">
      <c r="A29" t="s">
        <v>63</v>
      </c>
      <c r="B29">
        <v>3749.75324996168</v>
      </c>
      <c r="C29">
        <v>3156.7987178877302</v>
      </c>
      <c r="D29">
        <v>2829.2831921707698</v>
      </c>
      <c r="E29">
        <v>3070.91049061377</v>
      </c>
      <c r="F29">
        <v>3637.46238925733</v>
      </c>
      <c r="G29">
        <v>4790.4370877736601</v>
      </c>
      <c r="H29">
        <v>5886.4635883772798</v>
      </c>
      <c r="I29">
        <v>7348.0307935554802</v>
      </c>
      <c r="J29">
        <v>8831.0231169756607</v>
      </c>
      <c r="K29">
        <v>8597.9153515162398</v>
      </c>
      <c r="L29">
        <v>11286.2430162457</v>
      </c>
      <c r="M29">
        <v>13245.612499544801</v>
      </c>
      <c r="N29">
        <v>12370.024200714901</v>
      </c>
      <c r="O29">
        <v>12300.3248822758</v>
      </c>
      <c r="P29">
        <v>12112.5882059697</v>
      </c>
      <c r="Q29">
        <v>8814.0009868126108</v>
      </c>
      <c r="R29">
        <v>8710.0966895412093</v>
      </c>
      <c r="S29">
        <v>9925.3862377004098</v>
      </c>
      <c r="T29">
        <v>9001.2342486349899</v>
      </c>
      <c r="U29">
        <v>8717.1862781081909</v>
      </c>
      <c r="W29">
        <f t="shared" si="0"/>
        <v>0</v>
      </c>
    </row>
    <row r="30" spans="1:23" x14ac:dyDescent="0.35">
      <c r="A30" t="s">
        <v>65</v>
      </c>
      <c r="B30">
        <v>11268.254055945299</v>
      </c>
      <c r="C30">
        <v>11209.174311926599</v>
      </c>
      <c r="D30">
        <v>11361.433665539</v>
      </c>
      <c r="E30">
        <v>11699.4557629707</v>
      </c>
      <c r="F30">
        <v>12512.5325118786</v>
      </c>
      <c r="G30">
        <v>13822.591677131501</v>
      </c>
      <c r="H30">
        <v>15199.4579730933</v>
      </c>
      <c r="I30">
        <v>16770.721205597401</v>
      </c>
      <c r="J30">
        <v>17092.582140841401</v>
      </c>
      <c r="K30">
        <v>15885.579714269499</v>
      </c>
      <c r="L30">
        <v>16056.370976603101</v>
      </c>
      <c r="M30">
        <v>16458.353210571498</v>
      </c>
      <c r="N30">
        <v>16249.5593937258</v>
      </c>
      <c r="O30">
        <v>16451.163575991199</v>
      </c>
      <c r="P30">
        <v>16489.0722373387</v>
      </c>
      <c r="Q30">
        <v>16525.073250059599</v>
      </c>
      <c r="R30">
        <v>16900.166552366001</v>
      </c>
      <c r="S30">
        <v>17391.425866339701</v>
      </c>
      <c r="T30">
        <v>17745.1934649963</v>
      </c>
      <c r="U30">
        <v>18148.244926400101</v>
      </c>
      <c r="W30">
        <f t="shared" si="0"/>
        <v>0</v>
      </c>
    </row>
    <row r="31" spans="1:23" x14ac:dyDescent="0.35">
      <c r="A31" t="s">
        <v>67</v>
      </c>
      <c r="B31">
        <v>18012.556259704699</v>
      </c>
      <c r="C31">
        <v>16472.148621494402</v>
      </c>
      <c r="D31">
        <v>16850.1511253805</v>
      </c>
      <c r="E31">
        <v>18560.608573070102</v>
      </c>
      <c r="F31">
        <v>21902.0880525832</v>
      </c>
      <c r="G31">
        <v>26105.279030311402</v>
      </c>
      <c r="H31">
        <v>30979.8791725798</v>
      </c>
      <c r="I31">
        <v>32663.5665921613</v>
      </c>
      <c r="J31">
        <v>37934.376506798399</v>
      </c>
      <c r="K31">
        <v>27955.7138629359</v>
      </c>
      <c r="L31">
        <v>35269.553107644802</v>
      </c>
      <c r="M31">
        <v>47055.841117180797</v>
      </c>
      <c r="N31">
        <v>47740.514903659699</v>
      </c>
      <c r="O31">
        <v>44740.085018516998</v>
      </c>
      <c r="P31">
        <v>41726.783972034202</v>
      </c>
      <c r="Q31">
        <v>31164.562029114099</v>
      </c>
      <c r="R31">
        <v>27157.823410478399</v>
      </c>
      <c r="S31">
        <v>28572.146777650902</v>
      </c>
      <c r="T31">
        <v>31628.328791434898</v>
      </c>
      <c r="U31">
        <v>31086.7511188028</v>
      </c>
      <c r="W31">
        <f t="shared" si="0"/>
        <v>0</v>
      </c>
    </row>
    <row r="32" spans="1:23" x14ac:dyDescent="0.35">
      <c r="A32" t="s">
        <v>69</v>
      </c>
      <c r="B32">
        <v>718.18783071606799</v>
      </c>
      <c r="C32">
        <v>764.43660736225195</v>
      </c>
      <c r="D32">
        <v>845.51027978501702</v>
      </c>
      <c r="E32">
        <v>962.09690369960299</v>
      </c>
      <c r="F32">
        <v>1068.42177628385</v>
      </c>
      <c r="G32">
        <v>1228.4418235706601</v>
      </c>
      <c r="H32">
        <v>1330.9652965442001</v>
      </c>
      <c r="I32">
        <v>1757.18256732535</v>
      </c>
      <c r="J32">
        <v>1828.1492327773601</v>
      </c>
      <c r="K32">
        <v>1819.2134010248999</v>
      </c>
      <c r="L32">
        <v>2258.1831411559501</v>
      </c>
      <c r="M32">
        <v>2563.2575266012</v>
      </c>
      <c r="N32">
        <v>2538.9459003127599</v>
      </c>
      <c r="O32">
        <v>2472.7143085743501</v>
      </c>
      <c r="P32">
        <v>2652.21458893197</v>
      </c>
      <c r="Q32">
        <v>2752.6642079026601</v>
      </c>
      <c r="R32">
        <v>2930.5629889183801</v>
      </c>
      <c r="S32">
        <v>3286.5747028748801</v>
      </c>
      <c r="T32">
        <v>3243.48603638229</v>
      </c>
      <c r="U32">
        <v>3316.1757135008402</v>
      </c>
      <c r="W32">
        <f t="shared" si="0"/>
        <v>0</v>
      </c>
    </row>
    <row r="33" spans="1:23" x14ac:dyDescent="0.35">
      <c r="A33" t="s">
        <v>71</v>
      </c>
      <c r="B33">
        <v>3522.3086780639601</v>
      </c>
      <c r="C33">
        <v>3278.0082497438002</v>
      </c>
      <c r="D33">
        <v>3190.6154528255001</v>
      </c>
      <c r="E33">
        <v>4330.9449004076596</v>
      </c>
      <c r="F33">
        <v>5073.5376499681997</v>
      </c>
      <c r="G33">
        <v>5513.3279980617899</v>
      </c>
      <c r="H33">
        <v>5521.9996314170703</v>
      </c>
      <c r="I33">
        <v>5832.7339416530003</v>
      </c>
      <c r="J33">
        <v>5713.5349833284099</v>
      </c>
      <c r="K33">
        <v>5255.7684613618103</v>
      </c>
      <c r="L33">
        <v>6434.8157235533099</v>
      </c>
      <c r="M33">
        <v>7617.3251595203701</v>
      </c>
      <c r="N33">
        <v>7050.57347186681</v>
      </c>
      <c r="O33">
        <v>7224.9652811884198</v>
      </c>
      <c r="P33">
        <v>7780.6533838506803</v>
      </c>
      <c r="Q33">
        <v>6799.8701778341301</v>
      </c>
      <c r="R33">
        <v>7243.87025286676</v>
      </c>
      <c r="S33">
        <v>7893.2325336366603</v>
      </c>
      <c r="T33">
        <v>8279.6017387757402</v>
      </c>
      <c r="U33">
        <v>7961.3251812388498</v>
      </c>
      <c r="W33">
        <f t="shared" si="0"/>
        <v>0</v>
      </c>
    </row>
    <row r="34" spans="1:23" x14ac:dyDescent="0.35">
      <c r="A34" t="s">
        <v>73</v>
      </c>
      <c r="B34">
        <v>251.206877406698</v>
      </c>
      <c r="C34">
        <v>250.35701137201801</v>
      </c>
      <c r="D34">
        <v>260.745527274366</v>
      </c>
      <c r="E34">
        <v>293.66185167943502</v>
      </c>
      <c r="F34">
        <v>320.737460311924</v>
      </c>
      <c r="G34">
        <v>331.16292419891101</v>
      </c>
      <c r="H34">
        <v>354.67138006786598</v>
      </c>
      <c r="I34">
        <v>404.37396496274101</v>
      </c>
      <c r="J34">
        <v>464.56142211668401</v>
      </c>
      <c r="K34">
        <v>474.70540866492303</v>
      </c>
      <c r="L34">
        <v>488.42140178156899</v>
      </c>
      <c r="M34">
        <v>551.75009655258305</v>
      </c>
      <c r="N34">
        <v>565.80069697121701</v>
      </c>
      <c r="O34">
        <v>380.29816764301802</v>
      </c>
      <c r="P34">
        <v>424.44875134363099</v>
      </c>
      <c r="Q34">
        <v>377.423001679447</v>
      </c>
      <c r="R34">
        <v>402.19129059600402</v>
      </c>
      <c r="S34">
        <v>450.90024497905802</v>
      </c>
      <c r="T34">
        <v>475.95360987194499</v>
      </c>
      <c r="U34">
        <v>467.90744063633502</v>
      </c>
      <c r="W34">
        <f t="shared" si="0"/>
        <v>0</v>
      </c>
    </row>
    <row r="35" spans="1:23" x14ac:dyDescent="0.35">
      <c r="A35" t="s">
        <v>75</v>
      </c>
      <c r="B35">
        <v>24190.249615004501</v>
      </c>
      <c r="C35">
        <v>23738.180723841</v>
      </c>
      <c r="D35">
        <v>24169.284734471799</v>
      </c>
      <c r="E35">
        <v>28200.658077338201</v>
      </c>
      <c r="F35">
        <v>32034.307740842101</v>
      </c>
      <c r="G35">
        <v>36266.187123585303</v>
      </c>
      <c r="H35">
        <v>40385.869955476999</v>
      </c>
      <c r="I35">
        <v>44543.041035900402</v>
      </c>
      <c r="J35">
        <v>46594.450953528903</v>
      </c>
      <c r="K35">
        <v>40773.061528974999</v>
      </c>
      <c r="L35">
        <v>47448.0132198383</v>
      </c>
      <c r="M35">
        <v>52087.446383568</v>
      </c>
      <c r="N35">
        <v>52678.390123477198</v>
      </c>
      <c r="O35">
        <v>52652.593682827799</v>
      </c>
      <c r="P35">
        <v>50893.446713754704</v>
      </c>
      <c r="Q35">
        <v>43585.511981775097</v>
      </c>
      <c r="R35">
        <v>42322.484780303799</v>
      </c>
      <c r="S35">
        <v>45148.552706165501</v>
      </c>
      <c r="T35">
        <v>46313.171371296099</v>
      </c>
      <c r="U35">
        <v>46194.725225516697</v>
      </c>
      <c r="W35">
        <f t="shared" si="0"/>
        <v>0</v>
      </c>
    </row>
    <row r="36" spans="1:23" x14ac:dyDescent="0.35">
      <c r="A36" t="s">
        <v>77</v>
      </c>
      <c r="B36">
        <v>3946.84248510514</v>
      </c>
      <c r="C36">
        <v>4352.3403381478402</v>
      </c>
      <c r="D36">
        <v>4936.0393380701998</v>
      </c>
      <c r="E36">
        <v>5943.4390685334702</v>
      </c>
      <c r="F36">
        <v>7171.17416938522</v>
      </c>
      <c r="G36">
        <v>8356.2676708828003</v>
      </c>
      <c r="H36">
        <v>9474.9760539652907</v>
      </c>
      <c r="I36">
        <v>12012.392216750301</v>
      </c>
      <c r="J36">
        <v>14585.414724874599</v>
      </c>
      <c r="K36">
        <v>12304.5556599839</v>
      </c>
      <c r="L36">
        <v>12608.633325832199</v>
      </c>
      <c r="M36">
        <v>13910.447371496401</v>
      </c>
      <c r="N36">
        <v>13014.715877787001</v>
      </c>
      <c r="O36">
        <v>13712.6845114515</v>
      </c>
      <c r="P36">
        <v>14154.142540541499</v>
      </c>
      <c r="Q36">
        <v>12513.2018363306</v>
      </c>
      <c r="R36">
        <v>12822.376223060901</v>
      </c>
      <c r="S36">
        <v>14244.8644785917</v>
      </c>
      <c r="T36">
        <v>16037.4818998226</v>
      </c>
      <c r="U36">
        <v>16298.4787641658</v>
      </c>
      <c r="W36">
        <f t="shared" si="0"/>
        <v>0</v>
      </c>
    </row>
    <row r="37" spans="1:23" x14ac:dyDescent="0.35">
      <c r="A37" t="s">
        <v>79</v>
      </c>
      <c r="B37">
        <v>37868.323034853398</v>
      </c>
      <c r="C37">
        <v>38538.990085878402</v>
      </c>
      <c r="D37">
        <v>41376.393950166101</v>
      </c>
      <c r="E37">
        <v>48087.583129196399</v>
      </c>
      <c r="F37">
        <v>53340.1476775431</v>
      </c>
      <c r="G37">
        <v>54952.673761343103</v>
      </c>
      <c r="H37">
        <v>57579.501953809202</v>
      </c>
      <c r="I37">
        <v>63555.2374554216</v>
      </c>
      <c r="J37">
        <v>72487.845941757507</v>
      </c>
      <c r="K37">
        <v>69927.468758249204</v>
      </c>
      <c r="L37">
        <v>74605.7210819748</v>
      </c>
      <c r="M37">
        <v>88415.6280324892</v>
      </c>
      <c r="N37">
        <v>83538.230025041994</v>
      </c>
      <c r="O37">
        <v>85112.4643984141</v>
      </c>
      <c r="P37">
        <v>86605.563376242106</v>
      </c>
      <c r="Q37">
        <v>82081.597161616504</v>
      </c>
      <c r="R37">
        <v>80172.232086914795</v>
      </c>
      <c r="S37">
        <v>80449.994512773905</v>
      </c>
      <c r="T37">
        <v>82818.108161747106</v>
      </c>
      <c r="U37">
        <v>81993.727125949998</v>
      </c>
      <c r="W37">
        <f t="shared" si="0"/>
        <v>0</v>
      </c>
    </row>
    <row r="38" spans="1:23" x14ac:dyDescent="0.35">
      <c r="A38" t="s">
        <v>81</v>
      </c>
      <c r="B38">
        <v>43381.657839778498</v>
      </c>
      <c r="C38">
        <v>41804.370916149201</v>
      </c>
      <c r="D38">
        <v>44544.433439050503</v>
      </c>
      <c r="E38">
        <v>48859.483020758496</v>
      </c>
      <c r="F38">
        <v>56753.386197104199</v>
      </c>
      <c r="G38">
        <v>58197.449381404898</v>
      </c>
      <c r="H38">
        <v>63239.653829093098</v>
      </c>
      <c r="I38">
        <v>74462.646746792001</v>
      </c>
      <c r="W38">
        <f t="shared" si="0"/>
        <v>12</v>
      </c>
    </row>
    <row r="39" spans="1:23" x14ac:dyDescent="0.35">
      <c r="A39" t="s">
        <v>83</v>
      </c>
      <c r="B39">
        <v>5074.90162375009</v>
      </c>
      <c r="C39">
        <v>4574.5944206757304</v>
      </c>
      <c r="D39">
        <v>4446.2505048869398</v>
      </c>
      <c r="E39">
        <v>4772.5628196506004</v>
      </c>
      <c r="F39">
        <v>6194.8531069841802</v>
      </c>
      <c r="G39">
        <v>7598.52512108889</v>
      </c>
      <c r="H39">
        <v>9464.5502429060707</v>
      </c>
      <c r="I39">
        <v>10502.3545202737</v>
      </c>
      <c r="J39">
        <v>10751.479674217</v>
      </c>
      <c r="K39">
        <v>10208.9067622861</v>
      </c>
      <c r="L39">
        <v>12808.034586422</v>
      </c>
      <c r="M39">
        <v>14637.240235540299</v>
      </c>
      <c r="N39">
        <v>15351.5513257697</v>
      </c>
      <c r="O39">
        <v>15842.9408052125</v>
      </c>
      <c r="P39">
        <v>14670.996760602</v>
      </c>
      <c r="Q39">
        <v>13574.171830724001</v>
      </c>
      <c r="R39">
        <v>13753.5944374598</v>
      </c>
      <c r="S39">
        <v>14999.370088551201</v>
      </c>
      <c r="T39">
        <v>15924.7942393064</v>
      </c>
      <c r="U39">
        <v>14896.4538665789</v>
      </c>
      <c r="W39">
        <f t="shared" si="0"/>
        <v>0</v>
      </c>
    </row>
    <row r="40" spans="1:23" x14ac:dyDescent="0.35">
      <c r="A40" t="s">
        <v>85</v>
      </c>
      <c r="B40">
        <v>959.37248363969104</v>
      </c>
      <c r="C40">
        <v>1053.1082430045201</v>
      </c>
      <c r="D40">
        <v>1148.5082904417</v>
      </c>
      <c r="E40">
        <v>1288.6432518338099</v>
      </c>
      <c r="F40">
        <v>1508.66809788266</v>
      </c>
      <c r="G40">
        <v>1753.4178292582301</v>
      </c>
      <c r="H40">
        <v>2099.22943460447</v>
      </c>
      <c r="I40">
        <v>2693.9700634052601</v>
      </c>
      <c r="J40">
        <v>3468.30460207434</v>
      </c>
      <c r="K40">
        <v>3832.2364324670202</v>
      </c>
      <c r="L40">
        <v>4550.4531077571</v>
      </c>
      <c r="M40">
        <v>5618.1322671195203</v>
      </c>
      <c r="N40">
        <v>6316.9183176021597</v>
      </c>
      <c r="O40">
        <v>7050.6462712428702</v>
      </c>
      <c r="P40">
        <v>7678.59948587483</v>
      </c>
      <c r="Q40">
        <v>8066.9426349355699</v>
      </c>
      <c r="R40">
        <v>8147.9377054883898</v>
      </c>
      <c r="S40">
        <v>8879.4386671134598</v>
      </c>
      <c r="T40">
        <v>9976.67713725865</v>
      </c>
      <c r="U40">
        <v>10216.6303341031</v>
      </c>
      <c r="W40">
        <f t="shared" si="0"/>
        <v>0</v>
      </c>
    </row>
    <row r="41" spans="1:23" x14ac:dyDescent="0.35">
      <c r="A41" t="s">
        <v>87</v>
      </c>
      <c r="B41">
        <v>651.30590679106399</v>
      </c>
      <c r="C41">
        <v>664.70873448313</v>
      </c>
      <c r="D41">
        <v>719.91298429484902</v>
      </c>
      <c r="E41">
        <v>871.66664938146596</v>
      </c>
      <c r="F41">
        <v>922.855222356181</v>
      </c>
      <c r="G41">
        <v>931.20002557153202</v>
      </c>
      <c r="H41">
        <v>949.97572659052196</v>
      </c>
      <c r="I41">
        <v>1062.55763894147</v>
      </c>
      <c r="J41">
        <v>1240.6148294525699</v>
      </c>
      <c r="K41">
        <v>1215.1667854037</v>
      </c>
      <c r="L41">
        <v>1213.1126450644299</v>
      </c>
      <c r="M41">
        <v>1208.5830264978199</v>
      </c>
      <c r="N41">
        <v>1243.2734867583999</v>
      </c>
      <c r="O41">
        <v>1415.8717577063401</v>
      </c>
      <c r="P41">
        <v>1561.4636546143399</v>
      </c>
      <c r="Q41">
        <v>1972.54610769746</v>
      </c>
      <c r="R41">
        <v>2013.3824617989101</v>
      </c>
      <c r="S41">
        <v>2111.02707557541</v>
      </c>
      <c r="T41">
        <v>2314.0506814495302</v>
      </c>
      <c r="U41">
        <v>2276.3332790644399</v>
      </c>
      <c r="W41">
        <f t="shared" si="0"/>
        <v>0</v>
      </c>
    </row>
    <row r="42" spans="1:23" x14ac:dyDescent="0.35">
      <c r="A42" t="s">
        <v>89</v>
      </c>
      <c r="B42">
        <v>649.99184540504802</v>
      </c>
      <c r="C42">
        <v>651.10090749805295</v>
      </c>
      <c r="D42">
        <v>707.887567392905</v>
      </c>
      <c r="E42">
        <v>865.95813754425603</v>
      </c>
      <c r="F42">
        <v>1009.94312043658</v>
      </c>
      <c r="G42">
        <v>1011.88007278296</v>
      </c>
      <c r="H42">
        <v>1062.1374333133599</v>
      </c>
      <c r="I42">
        <v>1194.0698503984099</v>
      </c>
      <c r="J42">
        <v>1371.7467084914001</v>
      </c>
      <c r="K42">
        <v>1314.70601531227</v>
      </c>
      <c r="L42">
        <v>1286.51557161767</v>
      </c>
      <c r="M42">
        <v>1405.09439231907</v>
      </c>
      <c r="N42">
        <v>1354.54561274707</v>
      </c>
      <c r="O42">
        <v>1465.6388431676901</v>
      </c>
      <c r="P42">
        <v>1542.62026621531</v>
      </c>
      <c r="Q42">
        <v>1327.5030171149201</v>
      </c>
      <c r="R42">
        <v>1364.33011041997</v>
      </c>
      <c r="S42">
        <v>1425.10781805333</v>
      </c>
      <c r="T42">
        <v>1534.4937019346801</v>
      </c>
      <c r="U42">
        <v>1507.4502059128799</v>
      </c>
      <c r="W42">
        <f t="shared" si="0"/>
        <v>0</v>
      </c>
    </row>
    <row r="43" spans="1:23" x14ac:dyDescent="0.35">
      <c r="A43" t="s">
        <v>91</v>
      </c>
      <c r="B43">
        <v>405.21625299165999</v>
      </c>
      <c r="C43">
        <v>153.59100919371701</v>
      </c>
      <c r="D43">
        <v>175.009965079978</v>
      </c>
      <c r="E43">
        <v>173.796135306156</v>
      </c>
      <c r="F43">
        <v>194.03996242662399</v>
      </c>
      <c r="G43">
        <v>218.386190840192</v>
      </c>
      <c r="H43">
        <v>255.43308382953401</v>
      </c>
      <c r="I43">
        <v>286.33049206463198</v>
      </c>
      <c r="J43">
        <v>327.56372182166302</v>
      </c>
      <c r="K43">
        <v>298.61968205109201</v>
      </c>
      <c r="L43">
        <v>334.02157257315201</v>
      </c>
      <c r="M43">
        <v>387.082465361488</v>
      </c>
      <c r="N43">
        <v>424.60038611851797</v>
      </c>
      <c r="O43">
        <v>457.96372825635001</v>
      </c>
      <c r="P43">
        <v>486.78708192155199</v>
      </c>
      <c r="Q43">
        <v>497.31696080547601</v>
      </c>
      <c r="R43">
        <v>471.31884040957198</v>
      </c>
      <c r="S43">
        <v>467.07423746489002</v>
      </c>
      <c r="T43">
        <v>557.06441832427595</v>
      </c>
      <c r="U43">
        <v>580.71686720774505</v>
      </c>
      <c r="W43">
        <f t="shared" si="0"/>
        <v>0</v>
      </c>
    </row>
    <row r="44" spans="1:23" x14ac:dyDescent="0.35">
      <c r="A44" t="s">
        <v>93</v>
      </c>
      <c r="B44">
        <v>1029.57703685039</v>
      </c>
      <c r="C44">
        <v>869.09969141936801</v>
      </c>
      <c r="D44">
        <v>916.58499204875295</v>
      </c>
      <c r="E44">
        <v>1028.4131086171201</v>
      </c>
      <c r="F44">
        <v>1326.59668816877</v>
      </c>
      <c r="G44">
        <v>1835.60977809168</v>
      </c>
      <c r="H44">
        <v>2155.4076109163402</v>
      </c>
      <c r="I44">
        <v>2265.8498789622899</v>
      </c>
      <c r="J44">
        <v>2904.1254897548201</v>
      </c>
      <c r="K44">
        <v>2345.5689441062</v>
      </c>
      <c r="L44">
        <v>3076.5612533414201</v>
      </c>
      <c r="M44">
        <v>3562.2161879692198</v>
      </c>
      <c r="N44">
        <v>3922.8682672386699</v>
      </c>
      <c r="O44">
        <v>3884.8475125044602</v>
      </c>
      <c r="P44">
        <v>3754.1954669562001</v>
      </c>
      <c r="Q44">
        <v>2461.49416964392</v>
      </c>
      <c r="R44">
        <v>2074.9701592854399</v>
      </c>
      <c r="S44">
        <v>2191.2204378931901</v>
      </c>
      <c r="T44">
        <v>2577.7017050415202</v>
      </c>
      <c r="U44">
        <v>2279.96913053355</v>
      </c>
      <c r="W44">
        <f t="shared" si="0"/>
        <v>0</v>
      </c>
    </row>
    <row r="45" spans="1:23" x14ac:dyDescent="0.35">
      <c r="A45" t="s">
        <v>95</v>
      </c>
      <c r="B45">
        <v>2520.4810887601602</v>
      </c>
      <c r="C45">
        <v>2439.6824558220501</v>
      </c>
      <c r="D45">
        <v>2396.6271273183602</v>
      </c>
      <c r="E45">
        <v>2281.40176243006</v>
      </c>
      <c r="F45">
        <v>2782.6231850215599</v>
      </c>
      <c r="G45">
        <v>3414.46515834714</v>
      </c>
      <c r="H45">
        <v>3741.09283661273</v>
      </c>
      <c r="I45">
        <v>4714.0730553050298</v>
      </c>
      <c r="J45">
        <v>5472.5365299242503</v>
      </c>
      <c r="K45">
        <v>5193.2414579507804</v>
      </c>
      <c r="L45">
        <v>6336.7094739846598</v>
      </c>
      <c r="M45">
        <v>7335.1669344760503</v>
      </c>
      <c r="N45">
        <v>8050.2553716704997</v>
      </c>
      <c r="O45">
        <v>8218.3478443147706</v>
      </c>
      <c r="P45">
        <v>8114.3439208516002</v>
      </c>
      <c r="Q45">
        <v>6175.8760297025901</v>
      </c>
      <c r="R45">
        <v>5870.7779572416403</v>
      </c>
      <c r="S45">
        <v>6376.7067155260102</v>
      </c>
      <c r="T45">
        <v>6716.9115977813399</v>
      </c>
      <c r="U45">
        <v>6428.6762056276802</v>
      </c>
      <c r="W45">
        <f t="shared" si="0"/>
        <v>0</v>
      </c>
    </row>
    <row r="46" spans="1:23" x14ac:dyDescent="0.35">
      <c r="A46" t="s">
        <v>97</v>
      </c>
      <c r="B46">
        <v>645.81869080205604</v>
      </c>
      <c r="C46">
        <v>680.91414710350205</v>
      </c>
      <c r="D46">
        <v>747.990175965513</v>
      </c>
      <c r="E46">
        <v>937.71411202836396</v>
      </c>
      <c r="F46">
        <v>1061.0791008630899</v>
      </c>
      <c r="G46">
        <v>1069.0259306277801</v>
      </c>
      <c r="H46">
        <v>1114.9488410279901</v>
      </c>
      <c r="I46">
        <v>1240.1002594767001</v>
      </c>
      <c r="J46">
        <v>1393.2117919707</v>
      </c>
      <c r="K46">
        <v>1344.7284086346799</v>
      </c>
      <c r="L46">
        <v>1316.49884810552</v>
      </c>
      <c r="M46">
        <v>1447.96358713476</v>
      </c>
      <c r="N46">
        <v>1403.3486198370599</v>
      </c>
      <c r="O46">
        <v>1505.34947313614</v>
      </c>
      <c r="P46">
        <v>1513.8303792438001</v>
      </c>
      <c r="Q46">
        <v>1242.6031895578999</v>
      </c>
      <c r="R46">
        <v>1273.05895265459</v>
      </c>
      <c r="S46">
        <v>1323.8115899650099</v>
      </c>
      <c r="T46">
        <v>1415.9553126353501</v>
      </c>
      <c r="U46">
        <v>1370.14820676715</v>
      </c>
      <c r="W46">
        <f t="shared" si="0"/>
        <v>0</v>
      </c>
    </row>
    <row r="47" spans="1:23" x14ac:dyDescent="0.35">
      <c r="A47" t="s">
        <v>99</v>
      </c>
      <c r="B47">
        <v>1259.3236560258799</v>
      </c>
      <c r="C47">
        <v>1292.2027851080099</v>
      </c>
      <c r="D47">
        <v>1401.90373253543</v>
      </c>
      <c r="E47">
        <v>1809.0899254977801</v>
      </c>
      <c r="F47">
        <v>2024.2752476578801</v>
      </c>
      <c r="G47">
        <v>2099.1574840549101</v>
      </c>
      <c r="H47">
        <v>2361.3851342554499</v>
      </c>
      <c r="I47">
        <v>3186.82689181153</v>
      </c>
      <c r="J47">
        <v>3721.2509487105999</v>
      </c>
      <c r="K47">
        <v>3517.4012454608701</v>
      </c>
      <c r="L47">
        <v>3378.25485950035</v>
      </c>
      <c r="M47">
        <v>3740.3890985062899</v>
      </c>
      <c r="N47">
        <v>3447.5240412172998</v>
      </c>
      <c r="O47">
        <v>3615.9790413109899</v>
      </c>
      <c r="P47">
        <v>3588.6740539538</v>
      </c>
      <c r="Q47">
        <v>3043.0139843009802</v>
      </c>
      <c r="R47">
        <v>3130.9633855238098</v>
      </c>
      <c r="S47">
        <v>3292.6457545737198</v>
      </c>
      <c r="T47">
        <v>3617.3274887318198</v>
      </c>
      <c r="U47">
        <v>3603.7817930451401</v>
      </c>
      <c r="W47">
        <f t="shared" si="0"/>
        <v>0</v>
      </c>
    </row>
    <row r="48" spans="1:23" x14ac:dyDescent="0.35">
      <c r="A48" t="s">
        <v>101</v>
      </c>
      <c r="B48">
        <v>3772.87001153149</v>
      </c>
      <c r="C48">
        <v>3944.7376127877701</v>
      </c>
      <c r="D48">
        <v>4024.6518999485202</v>
      </c>
      <c r="E48">
        <v>4129.6327907250998</v>
      </c>
      <c r="F48">
        <v>4385.3907193055002</v>
      </c>
      <c r="G48">
        <v>4654.8248220098003</v>
      </c>
      <c r="H48">
        <v>5201.5140947006103</v>
      </c>
      <c r="I48">
        <v>6071.7891645155196</v>
      </c>
      <c r="J48">
        <v>6859.0790217833301</v>
      </c>
      <c r="K48">
        <v>6760.4775154135496</v>
      </c>
      <c r="L48">
        <v>8141.9131267546099</v>
      </c>
      <c r="M48">
        <v>9121.9325176318707</v>
      </c>
      <c r="N48">
        <v>9913.2099585236592</v>
      </c>
      <c r="O48">
        <v>10490.081331293301</v>
      </c>
      <c r="P48">
        <v>10547.151859355599</v>
      </c>
      <c r="Q48">
        <v>11299.135542301099</v>
      </c>
      <c r="R48">
        <v>11666.4559107759</v>
      </c>
      <c r="S48">
        <v>11814.6265687665</v>
      </c>
      <c r="T48">
        <v>12112.134420645199</v>
      </c>
      <c r="U48">
        <v>12243.8114267607</v>
      </c>
      <c r="W48">
        <f t="shared" si="0"/>
        <v>0</v>
      </c>
    </row>
    <row r="49" spans="1:23" x14ac:dyDescent="0.35">
      <c r="A49" t="s">
        <v>103</v>
      </c>
      <c r="B49">
        <v>5250.3753133066502</v>
      </c>
      <c r="C49">
        <v>5374.0843609478898</v>
      </c>
      <c r="D49">
        <v>5600.4239783354797</v>
      </c>
      <c r="E49">
        <v>5945.87612012915</v>
      </c>
      <c r="F49">
        <v>6459.5908028148297</v>
      </c>
      <c r="G49">
        <v>7255.0115612693698</v>
      </c>
      <c r="H49">
        <v>8201.2331395805304</v>
      </c>
      <c r="I49">
        <v>9054.8654906875909</v>
      </c>
      <c r="J49">
        <v>10225.3866142223</v>
      </c>
      <c r="K49">
        <v>8578.7055478084203</v>
      </c>
      <c r="L49">
        <v>9253.2133326273506</v>
      </c>
      <c r="M49">
        <v>9920.8920986356006</v>
      </c>
      <c r="N49">
        <v>10187.2716141439</v>
      </c>
      <c r="O49">
        <v>10306.634531674101</v>
      </c>
      <c r="P49">
        <v>10376.283588732</v>
      </c>
      <c r="Q49">
        <v>10083.9648675967</v>
      </c>
      <c r="R49">
        <v>9518.1838733579007</v>
      </c>
      <c r="S49">
        <v>9767.9700585001101</v>
      </c>
      <c r="T49">
        <v>10187.212309156899</v>
      </c>
      <c r="U49">
        <v>10500.971901852699</v>
      </c>
      <c r="W49">
        <f t="shared" si="0"/>
        <v>0</v>
      </c>
    </row>
    <row r="50" spans="1:23" x14ac:dyDescent="0.35">
      <c r="A50" t="s">
        <v>105</v>
      </c>
      <c r="B50">
        <v>2747.0985751943799</v>
      </c>
      <c r="C50">
        <v>2837.7380176229199</v>
      </c>
      <c r="D50">
        <v>2999.24524433842</v>
      </c>
      <c r="E50">
        <v>3197.1337540763202</v>
      </c>
      <c r="F50">
        <v>3395.71205023126</v>
      </c>
      <c r="G50">
        <v>3786.6647954079599</v>
      </c>
      <c r="H50">
        <v>4683.5661553675</v>
      </c>
      <c r="I50">
        <v>5208.7160729392099</v>
      </c>
      <c r="J50">
        <v>5411.2714182496302</v>
      </c>
      <c r="K50">
        <v>5529.6703602097496</v>
      </c>
      <c r="L50">
        <v>5730.3547745948799</v>
      </c>
      <c r="M50">
        <v>6139.7193296590503</v>
      </c>
      <c r="N50">
        <v>6497.3211131356102</v>
      </c>
      <c r="O50">
        <v>6837.7128919267698</v>
      </c>
      <c r="P50">
        <v>7133.3420949434203</v>
      </c>
      <c r="Q50">
        <v>7694.0119195240904</v>
      </c>
      <c r="R50">
        <v>8060.7958864797902</v>
      </c>
      <c r="S50">
        <v>8541.2106734663994</v>
      </c>
      <c r="T50">
        <v>8821.8188912500409</v>
      </c>
      <c r="W50">
        <f t="shared" si="0"/>
        <v>1</v>
      </c>
    </row>
    <row r="51" spans="1:23" x14ac:dyDescent="0.35">
      <c r="A51" t="s">
        <v>107</v>
      </c>
      <c r="M51">
        <v>20146.3864122001</v>
      </c>
      <c r="N51">
        <v>20587.397358013</v>
      </c>
      <c r="O51">
        <v>20462.717953981301</v>
      </c>
      <c r="P51">
        <v>20258.009694883302</v>
      </c>
      <c r="Q51">
        <v>19951.327903044101</v>
      </c>
      <c r="R51">
        <v>19555.365849289101</v>
      </c>
      <c r="S51">
        <v>19457.531523220499</v>
      </c>
      <c r="T51">
        <v>19573.892645135998</v>
      </c>
      <c r="U51">
        <v>19689.13982339</v>
      </c>
      <c r="W51">
        <f t="shared" si="0"/>
        <v>11</v>
      </c>
    </row>
    <row r="52" spans="1:23" x14ac:dyDescent="0.35">
      <c r="A52" t="s">
        <v>109</v>
      </c>
      <c r="H52">
        <v>82783.592797169506</v>
      </c>
      <c r="I52">
        <v>85433.030279886603</v>
      </c>
      <c r="J52">
        <v>85186.753661103299</v>
      </c>
      <c r="K52">
        <v>77399.023280513007</v>
      </c>
      <c r="L52">
        <v>73351.757764780006</v>
      </c>
      <c r="M52">
        <v>72328.412606594895</v>
      </c>
      <c r="N52">
        <v>72783.319785420303</v>
      </c>
      <c r="O52">
        <v>73515.896285179202</v>
      </c>
      <c r="P52">
        <v>74990.432744286794</v>
      </c>
      <c r="Q52">
        <v>76280.486619280899</v>
      </c>
      <c r="R52">
        <v>78465.3573282461</v>
      </c>
      <c r="S52">
        <v>81302.122965072995</v>
      </c>
      <c r="T52">
        <v>85975.024739524204</v>
      </c>
      <c r="W52">
        <f t="shared" si="0"/>
        <v>7</v>
      </c>
    </row>
    <row r="53" spans="1:23" x14ac:dyDescent="0.35">
      <c r="A53" t="s">
        <v>111</v>
      </c>
      <c r="B53">
        <v>14388.348060991701</v>
      </c>
      <c r="C53">
        <v>14821.4468167502</v>
      </c>
      <c r="D53">
        <v>16093.214611298001</v>
      </c>
      <c r="E53">
        <v>20252.2389846021</v>
      </c>
      <c r="F53">
        <v>23792.621363224302</v>
      </c>
      <c r="G53">
        <v>24959.2591697881</v>
      </c>
      <c r="H53">
        <v>26729.323404580198</v>
      </c>
      <c r="I53">
        <v>31244.926223972201</v>
      </c>
      <c r="J53">
        <v>35397.363683790099</v>
      </c>
      <c r="K53">
        <v>32109.242514857899</v>
      </c>
      <c r="L53">
        <v>31023.638330979102</v>
      </c>
      <c r="M53">
        <v>32396.385743712101</v>
      </c>
      <c r="N53">
        <v>28912.156939040298</v>
      </c>
      <c r="O53">
        <v>27729.192699073501</v>
      </c>
      <c r="P53">
        <v>27129.626121129801</v>
      </c>
      <c r="Q53">
        <v>23333.714911212901</v>
      </c>
      <c r="R53">
        <v>24532.5190588269</v>
      </c>
      <c r="S53">
        <v>26338.694344313601</v>
      </c>
      <c r="T53">
        <v>28689.706722579202</v>
      </c>
      <c r="U53">
        <v>27858.370995832702</v>
      </c>
      <c r="W53">
        <f t="shared" si="0"/>
        <v>0</v>
      </c>
    </row>
    <row r="54" spans="1:23" x14ac:dyDescent="0.35">
      <c r="A54" t="s">
        <v>113</v>
      </c>
      <c r="B54">
        <v>6029.03819275358</v>
      </c>
      <c r="C54">
        <v>6637.04165713981</v>
      </c>
      <c r="D54">
        <v>8060.8687029242401</v>
      </c>
      <c r="E54">
        <v>9818.5684930748794</v>
      </c>
      <c r="F54">
        <v>11749.852664357701</v>
      </c>
      <c r="G54">
        <v>13430.669895561299</v>
      </c>
      <c r="H54">
        <v>15261.7975911138</v>
      </c>
      <c r="I54">
        <v>18466.547929921599</v>
      </c>
      <c r="J54">
        <v>22804.577677450699</v>
      </c>
      <c r="K54">
        <v>19861.6974295256</v>
      </c>
      <c r="L54">
        <v>19960.0684872157</v>
      </c>
      <c r="M54">
        <v>21871.266075412801</v>
      </c>
      <c r="N54">
        <v>19870.801212340299</v>
      </c>
      <c r="O54">
        <v>20133.169143135299</v>
      </c>
      <c r="P54">
        <v>19890.919905664799</v>
      </c>
      <c r="Q54">
        <v>17829.698322366799</v>
      </c>
      <c r="R54">
        <v>18575.232027191501</v>
      </c>
      <c r="S54">
        <v>20636.199952434999</v>
      </c>
      <c r="T54">
        <v>23415.843627304101</v>
      </c>
      <c r="U54">
        <v>23494.5962002944</v>
      </c>
      <c r="W54">
        <f t="shared" si="0"/>
        <v>0</v>
      </c>
    </row>
    <row r="55" spans="1:23" x14ac:dyDescent="0.35">
      <c r="A55" t="s">
        <v>115</v>
      </c>
      <c r="B55">
        <v>23635.929220397698</v>
      </c>
      <c r="C55">
        <v>23607.882855392199</v>
      </c>
      <c r="D55">
        <v>25077.7290759602</v>
      </c>
      <c r="E55">
        <v>30243.576529697901</v>
      </c>
      <c r="F55">
        <v>34044.053634124801</v>
      </c>
      <c r="G55">
        <v>34507.368814233203</v>
      </c>
      <c r="H55">
        <v>36323.447742182201</v>
      </c>
      <c r="I55">
        <v>41587.212898426398</v>
      </c>
      <c r="J55">
        <v>45427.151677488997</v>
      </c>
      <c r="K55">
        <v>41485.9016495139</v>
      </c>
      <c r="L55">
        <v>41531.934197868897</v>
      </c>
      <c r="M55">
        <v>46644.776027968001</v>
      </c>
      <c r="N55">
        <v>43858.363055107598</v>
      </c>
      <c r="O55">
        <v>46285.764068840697</v>
      </c>
      <c r="P55">
        <v>47959.993273759901</v>
      </c>
      <c r="Q55">
        <v>41086.729673725298</v>
      </c>
      <c r="R55">
        <v>42107.517270307399</v>
      </c>
      <c r="S55">
        <v>44552.819371907797</v>
      </c>
      <c r="T55">
        <v>47810.507670634797</v>
      </c>
      <c r="U55">
        <v>46445.249101250804</v>
      </c>
      <c r="W55">
        <f t="shared" si="0"/>
        <v>0</v>
      </c>
    </row>
    <row r="56" spans="1:23" x14ac:dyDescent="0.35">
      <c r="A56" t="s">
        <v>117</v>
      </c>
      <c r="B56">
        <v>768.17607674711996</v>
      </c>
      <c r="C56">
        <v>780.90822264232202</v>
      </c>
      <c r="D56">
        <v>791.38947816751204</v>
      </c>
      <c r="E56">
        <v>818.86662978308004</v>
      </c>
      <c r="F56">
        <v>863.23161234145698</v>
      </c>
      <c r="G56">
        <v>904.72974887656596</v>
      </c>
      <c r="H56">
        <v>967.668622919565</v>
      </c>
      <c r="I56">
        <v>1052.7256519738401</v>
      </c>
      <c r="J56">
        <v>1223.8568609209799</v>
      </c>
      <c r="K56">
        <v>1267.31280083416</v>
      </c>
      <c r="L56">
        <v>1343.2687299443701</v>
      </c>
      <c r="M56">
        <v>1451.54297984389</v>
      </c>
      <c r="N56">
        <v>1559.2406506822599</v>
      </c>
      <c r="O56">
        <v>2312.7288033035302</v>
      </c>
      <c r="P56">
        <v>2464.3278411936099</v>
      </c>
      <c r="Q56">
        <v>2658.9787526018099</v>
      </c>
      <c r="R56">
        <v>2802.1970511570698</v>
      </c>
      <c r="S56">
        <v>2914.38385631251</v>
      </c>
      <c r="T56">
        <v>3141.8892187389301</v>
      </c>
      <c r="U56">
        <v>3414.9248696877899</v>
      </c>
      <c r="W56">
        <f t="shared" si="0"/>
        <v>0</v>
      </c>
    </row>
    <row r="57" spans="1:23" x14ac:dyDescent="0.35">
      <c r="A57" t="s">
        <v>119</v>
      </c>
      <c r="B57">
        <v>4787.7801706947403</v>
      </c>
      <c r="C57">
        <v>4883.7236627966004</v>
      </c>
      <c r="D57">
        <v>4771.0409265172502</v>
      </c>
      <c r="E57">
        <v>4897.4417498811199</v>
      </c>
      <c r="F57">
        <v>5217.2304156050004</v>
      </c>
      <c r="G57">
        <v>5160.2243136193201</v>
      </c>
      <c r="H57">
        <v>5518.3991084044801</v>
      </c>
      <c r="I57">
        <v>5952.0566685761996</v>
      </c>
      <c r="J57">
        <v>6469.1457379980102</v>
      </c>
      <c r="K57">
        <v>6902.8571697411899</v>
      </c>
      <c r="L57">
        <v>6967.2666543345704</v>
      </c>
      <c r="M57">
        <v>7065.0618467754202</v>
      </c>
      <c r="N57">
        <v>6848.3942266793001</v>
      </c>
      <c r="O57">
        <v>7016.6764714472301</v>
      </c>
      <c r="P57">
        <v>7318.1037828994504</v>
      </c>
      <c r="Q57">
        <v>7596.4350622625798</v>
      </c>
      <c r="R57">
        <v>8080.9686234118599</v>
      </c>
      <c r="S57">
        <v>7274.7213333291902</v>
      </c>
      <c r="T57">
        <v>7693.8788701441399</v>
      </c>
      <c r="U57">
        <v>8110.5685119165501</v>
      </c>
      <c r="W57">
        <f t="shared" si="0"/>
        <v>0</v>
      </c>
    </row>
    <row r="58" spans="1:23" x14ac:dyDescent="0.35">
      <c r="A58" t="s">
        <v>121</v>
      </c>
      <c r="B58">
        <v>30743.547681635398</v>
      </c>
      <c r="C58">
        <v>30751.654348267999</v>
      </c>
      <c r="D58">
        <v>33228.693544881899</v>
      </c>
      <c r="E58">
        <v>40458.777398660903</v>
      </c>
      <c r="F58">
        <v>46511.598332430498</v>
      </c>
      <c r="G58">
        <v>48799.825601127501</v>
      </c>
      <c r="H58">
        <v>52026.999514272298</v>
      </c>
      <c r="I58">
        <v>58487.054967769604</v>
      </c>
      <c r="J58">
        <v>64322.063502084202</v>
      </c>
      <c r="K58">
        <v>58163.276876281503</v>
      </c>
      <c r="L58">
        <v>58041.398436338503</v>
      </c>
      <c r="M58">
        <v>61753.647131976999</v>
      </c>
      <c r="N58">
        <v>58507.508051785197</v>
      </c>
      <c r="O58">
        <v>61191.1937042028</v>
      </c>
      <c r="P58">
        <v>62548.984733290803</v>
      </c>
      <c r="Q58">
        <v>53254.856370091598</v>
      </c>
      <c r="R58">
        <v>54663.998371919501</v>
      </c>
      <c r="S58">
        <v>57610.0981801136</v>
      </c>
      <c r="T58">
        <v>61598.536704393598</v>
      </c>
      <c r="U58">
        <v>60170.342636506903</v>
      </c>
      <c r="W58">
        <f t="shared" si="0"/>
        <v>0</v>
      </c>
    </row>
    <row r="59" spans="1:23" x14ac:dyDescent="0.35">
      <c r="A59" t="s">
        <v>123</v>
      </c>
      <c r="B59">
        <v>2869.1058607235</v>
      </c>
      <c r="C59">
        <v>2977.4338177907798</v>
      </c>
      <c r="D59">
        <v>3110.3250903656199</v>
      </c>
      <c r="E59">
        <v>2418.3504216894498</v>
      </c>
      <c r="F59">
        <v>2487.3290611806601</v>
      </c>
      <c r="G59">
        <v>3932.7865678674898</v>
      </c>
      <c r="H59">
        <v>4109.03136285855</v>
      </c>
      <c r="I59">
        <v>4707.7925317757199</v>
      </c>
      <c r="J59">
        <v>5087.9853645516896</v>
      </c>
      <c r="K59">
        <v>5039.4025958215298</v>
      </c>
      <c r="L59">
        <v>5555.3897219561104</v>
      </c>
      <c r="M59">
        <v>5913.4320721130898</v>
      </c>
      <c r="N59">
        <v>6110.3696523619601</v>
      </c>
      <c r="O59">
        <v>6238.1336082527696</v>
      </c>
      <c r="P59">
        <v>6608.8281018076896</v>
      </c>
      <c r="Q59">
        <v>6921.51722848184</v>
      </c>
      <c r="R59">
        <v>7280.8801092333597</v>
      </c>
      <c r="S59">
        <v>7609.3387995222702</v>
      </c>
      <c r="T59">
        <v>8050.63044036673</v>
      </c>
      <c r="U59">
        <v>8282.1163593532401</v>
      </c>
      <c r="W59">
        <f t="shared" si="0"/>
        <v>0</v>
      </c>
    </row>
    <row r="60" spans="1:23" x14ac:dyDescent="0.35">
      <c r="A60" t="s">
        <v>125</v>
      </c>
      <c r="B60">
        <v>1765.0221981750301</v>
      </c>
      <c r="C60">
        <v>1740.60701070604</v>
      </c>
      <c r="D60">
        <v>1781.8255458410899</v>
      </c>
      <c r="E60">
        <v>2103.38182192144</v>
      </c>
      <c r="F60">
        <v>2609.9528233141</v>
      </c>
      <c r="G60">
        <v>3113.0953308508401</v>
      </c>
      <c r="H60">
        <v>3478.7109285912102</v>
      </c>
      <c r="I60">
        <v>3946.6644517916998</v>
      </c>
      <c r="J60">
        <v>4923.8431850419101</v>
      </c>
      <c r="K60">
        <v>3883.1324252977402</v>
      </c>
      <c r="L60">
        <v>4479.3417195800503</v>
      </c>
      <c r="M60">
        <v>5462.2608972318303</v>
      </c>
      <c r="N60">
        <v>5591.2123532240403</v>
      </c>
      <c r="O60">
        <v>5498.7840949782303</v>
      </c>
      <c r="P60">
        <v>5494.3523360422996</v>
      </c>
      <c r="Q60">
        <v>4187.5097274720401</v>
      </c>
      <c r="R60">
        <v>3945.48208133854</v>
      </c>
      <c r="S60">
        <v>4111.2941101326896</v>
      </c>
      <c r="T60">
        <v>4153.7339780591501</v>
      </c>
      <c r="U60">
        <v>3973.96407191565</v>
      </c>
      <c r="W60">
        <f t="shared" si="0"/>
        <v>0</v>
      </c>
    </row>
    <row r="61" spans="1:23" x14ac:dyDescent="0.35">
      <c r="A61" t="s">
        <v>127</v>
      </c>
      <c r="B61">
        <v>956.67019504575205</v>
      </c>
      <c r="C61">
        <v>1008.3812788256801</v>
      </c>
      <c r="D61">
        <v>1106.2878666208501</v>
      </c>
      <c r="E61">
        <v>1241.64300175938</v>
      </c>
      <c r="F61">
        <v>1428.0704101773499</v>
      </c>
      <c r="G61">
        <v>1640.9931546477701</v>
      </c>
      <c r="H61">
        <v>1961.1749629815099</v>
      </c>
      <c r="I61">
        <v>2461.1477388068301</v>
      </c>
      <c r="J61">
        <v>3091.1177709150202</v>
      </c>
      <c r="K61">
        <v>3327.9198124654499</v>
      </c>
      <c r="L61">
        <v>4005.5717006597902</v>
      </c>
      <c r="M61">
        <v>4858.6367432314701</v>
      </c>
      <c r="N61">
        <v>5378.9050500749399</v>
      </c>
      <c r="O61">
        <v>5891.5352401746504</v>
      </c>
      <c r="P61">
        <v>6306.4072904201003</v>
      </c>
      <c r="Q61">
        <v>6522.7491152927696</v>
      </c>
      <c r="R61">
        <v>6612.3272370814902</v>
      </c>
      <c r="S61">
        <v>7173.5673152614299</v>
      </c>
      <c r="T61">
        <v>7971.6733855911398</v>
      </c>
      <c r="U61">
        <v>8192.1433361098898</v>
      </c>
      <c r="W61">
        <f t="shared" si="0"/>
        <v>0</v>
      </c>
    </row>
    <row r="62" spans="1:23" x14ac:dyDescent="0.35">
      <c r="A62" t="s">
        <v>129</v>
      </c>
      <c r="B62">
        <v>1338.8128699679901</v>
      </c>
      <c r="C62">
        <v>1302.00700663354</v>
      </c>
      <c r="D62">
        <v>1242.6112135138401</v>
      </c>
      <c r="E62">
        <v>1359.3579523547401</v>
      </c>
      <c r="F62">
        <v>1554.86495062832</v>
      </c>
      <c r="G62">
        <v>1783.1947387355799</v>
      </c>
      <c r="H62">
        <v>2006.4563459303699</v>
      </c>
      <c r="I62">
        <v>2342.0350087681099</v>
      </c>
      <c r="J62">
        <v>2599.8288039724598</v>
      </c>
      <c r="K62">
        <v>2464.5606686226001</v>
      </c>
      <c r="L62">
        <v>2948.8720397855</v>
      </c>
      <c r="M62">
        <v>3257.3448186236901</v>
      </c>
      <c r="N62">
        <v>3366.871974399</v>
      </c>
      <c r="O62">
        <v>3378.1515606883399</v>
      </c>
      <c r="P62">
        <v>3448.5332840434198</v>
      </c>
      <c r="Q62">
        <v>3302.7291223491502</v>
      </c>
      <c r="R62">
        <v>3334.1154790739101</v>
      </c>
      <c r="S62">
        <v>3555.3345943059498</v>
      </c>
      <c r="T62">
        <v>3585.3079517044098</v>
      </c>
      <c r="U62">
        <v>3644.0141582552301</v>
      </c>
      <c r="W62">
        <f t="shared" si="0"/>
        <v>0</v>
      </c>
    </row>
    <row r="63" spans="1:23" x14ac:dyDescent="0.35">
      <c r="A63" t="s">
        <v>131</v>
      </c>
      <c r="B63">
        <v>4052.3417760624302</v>
      </c>
      <c r="C63">
        <v>3736.2395347668298</v>
      </c>
      <c r="D63">
        <v>3765.7916457521001</v>
      </c>
      <c r="E63">
        <v>4108.7225197327498</v>
      </c>
      <c r="F63">
        <v>4574.6446822326398</v>
      </c>
      <c r="G63">
        <v>4848.2667855590698</v>
      </c>
      <c r="H63">
        <v>5105.5963162811204</v>
      </c>
      <c r="I63">
        <v>5672.5922356644096</v>
      </c>
      <c r="J63">
        <v>6498.5273659097302</v>
      </c>
      <c r="K63">
        <v>6647.8058107500301</v>
      </c>
      <c r="L63">
        <v>7698.0676159472396</v>
      </c>
      <c r="M63">
        <v>8861.5090633425098</v>
      </c>
      <c r="N63">
        <v>9420.5543284972791</v>
      </c>
      <c r="O63">
        <v>9466.3035488919304</v>
      </c>
      <c r="P63">
        <v>9703.3246631681795</v>
      </c>
      <c r="Q63">
        <v>9598.2877262947295</v>
      </c>
      <c r="R63">
        <v>9857.9593755460592</v>
      </c>
      <c r="S63">
        <v>10467.3539156928</v>
      </c>
      <c r="T63">
        <v>11318.3457397374</v>
      </c>
      <c r="U63">
        <v>11502.865111261101</v>
      </c>
      <c r="W63">
        <f t="shared" si="0"/>
        <v>0</v>
      </c>
    </row>
    <row r="64" spans="1:23" x14ac:dyDescent="0.35">
      <c r="A64" t="s">
        <v>133</v>
      </c>
      <c r="B64">
        <v>1794.5403735674599</v>
      </c>
      <c r="C64">
        <v>1774.5213275011999</v>
      </c>
      <c r="D64">
        <v>2031.47686989565</v>
      </c>
      <c r="E64">
        <v>2560.5760913873</v>
      </c>
      <c r="F64">
        <v>3392.55081467635</v>
      </c>
      <c r="G64">
        <v>4283.1010703495003</v>
      </c>
      <c r="H64">
        <v>5242.0228285474996</v>
      </c>
      <c r="I64">
        <v>6724.5453456024297</v>
      </c>
      <c r="J64">
        <v>8298.8762117533297</v>
      </c>
      <c r="K64">
        <v>6479.0309083683896</v>
      </c>
      <c r="L64">
        <v>7794.2331539625802</v>
      </c>
      <c r="M64">
        <v>9628.0848736858898</v>
      </c>
      <c r="N64">
        <v>10206.460095800399</v>
      </c>
      <c r="O64">
        <v>10748.2150205945</v>
      </c>
      <c r="P64">
        <v>9910.1093499967192</v>
      </c>
      <c r="Q64">
        <v>7472.8950196160204</v>
      </c>
      <c r="R64">
        <v>7058.8617188616099</v>
      </c>
      <c r="S64">
        <v>7879.8187005249201</v>
      </c>
      <c r="T64">
        <v>8031.8214164389801</v>
      </c>
      <c r="U64">
        <v>8133.5734582538698</v>
      </c>
      <c r="W64">
        <f t="shared" si="0"/>
        <v>0</v>
      </c>
    </row>
    <row r="65" spans="1:23" x14ac:dyDescent="0.35">
      <c r="A65" t="s">
        <v>135</v>
      </c>
      <c r="B65">
        <v>11648.0678436856</v>
      </c>
      <c r="C65">
        <v>11762.0539092412</v>
      </c>
      <c r="D65">
        <v>12835.150863552901</v>
      </c>
      <c r="E65">
        <v>15585.670465486501</v>
      </c>
      <c r="F65">
        <v>18114.910174948</v>
      </c>
      <c r="G65">
        <v>19229.025169393699</v>
      </c>
      <c r="H65">
        <v>20758.680017924002</v>
      </c>
      <c r="I65">
        <v>24167.151704906799</v>
      </c>
      <c r="J65">
        <v>26419.869551150699</v>
      </c>
      <c r="K65">
        <v>23145.143278832798</v>
      </c>
      <c r="L65">
        <v>23614.2280637492</v>
      </c>
      <c r="M65">
        <v>26118.770230390001</v>
      </c>
      <c r="N65">
        <v>25075.844972747898</v>
      </c>
      <c r="O65">
        <v>26079.542766316499</v>
      </c>
      <c r="P65">
        <v>26305.792522987798</v>
      </c>
      <c r="Q65">
        <v>22554.467246803499</v>
      </c>
      <c r="R65">
        <v>22383.049788793502</v>
      </c>
      <c r="S65">
        <v>23629.106249635301</v>
      </c>
      <c r="T65">
        <v>25215.213794889401</v>
      </c>
      <c r="U65">
        <v>24742.719826380999</v>
      </c>
      <c r="W65">
        <f t="shared" si="0"/>
        <v>0</v>
      </c>
    </row>
    <row r="66" spans="1:23" x14ac:dyDescent="0.35">
      <c r="A66" t="s">
        <v>137</v>
      </c>
      <c r="B66">
        <v>1445.2793244290101</v>
      </c>
      <c r="C66">
        <v>1894.61516893932</v>
      </c>
      <c r="D66">
        <v>2172.1018772447001</v>
      </c>
      <c r="E66">
        <v>2425.8518417571499</v>
      </c>
      <c r="F66">
        <v>2691.2780806196502</v>
      </c>
      <c r="G66">
        <v>3002.1368672747499</v>
      </c>
      <c r="H66">
        <v>3328.8829723976501</v>
      </c>
      <c r="I66">
        <v>3567.8364378220599</v>
      </c>
      <c r="J66">
        <v>4249.0192621097603</v>
      </c>
      <c r="K66">
        <v>4231.6157976784698</v>
      </c>
      <c r="L66">
        <v>4633.5903583990403</v>
      </c>
      <c r="M66">
        <v>5200.55579014874</v>
      </c>
      <c r="N66">
        <v>5682.0450065535297</v>
      </c>
      <c r="O66">
        <v>6056.3308269681002</v>
      </c>
      <c r="P66">
        <v>6377.0915301421701</v>
      </c>
      <c r="Q66">
        <v>6124.4916426207201</v>
      </c>
      <c r="R66">
        <v>6060.0933290441599</v>
      </c>
      <c r="S66">
        <v>6213.5012764992098</v>
      </c>
      <c r="T66">
        <v>6295.9353986807901</v>
      </c>
      <c r="U66">
        <v>6183.8238248217303</v>
      </c>
      <c r="W66">
        <f t="shared" si="0"/>
        <v>0</v>
      </c>
    </row>
    <row r="67" spans="1:23" x14ac:dyDescent="0.35">
      <c r="A67" t="s">
        <v>139</v>
      </c>
      <c r="B67">
        <v>1450.4762424329799</v>
      </c>
      <c r="C67">
        <v>1378.20340298422</v>
      </c>
      <c r="D67">
        <v>1191.1032552044501</v>
      </c>
      <c r="E67">
        <v>1102.4682750534</v>
      </c>
      <c r="F67">
        <v>1062.1580919339799</v>
      </c>
      <c r="G67">
        <v>1186.3934231895801</v>
      </c>
      <c r="H67">
        <v>1397.43681729491</v>
      </c>
      <c r="I67">
        <v>1667.3179554302101</v>
      </c>
      <c r="J67">
        <v>2044.52785549853</v>
      </c>
      <c r="K67">
        <v>2331.2685815110599</v>
      </c>
      <c r="L67">
        <v>2645.9690465192498</v>
      </c>
      <c r="M67">
        <v>2791.8107989556802</v>
      </c>
      <c r="N67">
        <v>3229.6856303037998</v>
      </c>
      <c r="O67">
        <v>3262.6580293424799</v>
      </c>
      <c r="P67">
        <v>3379.5585095107499</v>
      </c>
      <c r="Q67">
        <v>3562.9327350684898</v>
      </c>
      <c r="R67">
        <v>3519.8732025425902</v>
      </c>
      <c r="S67">
        <v>2444.2903111509399</v>
      </c>
      <c r="T67">
        <v>2537.1253654903999</v>
      </c>
      <c r="U67">
        <v>3019.2058286175602</v>
      </c>
      <c r="W67">
        <f t="shared" ref="W67:W130" si="1">COUNTIF(B67:U67,"")</f>
        <v>0</v>
      </c>
    </row>
    <row r="68" spans="1:23" x14ac:dyDescent="0.35">
      <c r="A68" t="s">
        <v>141</v>
      </c>
      <c r="B68">
        <v>20165.8326060912</v>
      </c>
      <c r="C68">
        <v>20432.460320490802</v>
      </c>
      <c r="D68">
        <v>22109.184651818301</v>
      </c>
      <c r="E68">
        <v>27134.8776907149</v>
      </c>
      <c r="F68">
        <v>30948.9563727981</v>
      </c>
      <c r="G68">
        <v>31936.1497904881</v>
      </c>
      <c r="H68">
        <v>33767.302091076701</v>
      </c>
      <c r="I68">
        <v>38667.069413576297</v>
      </c>
      <c r="J68">
        <v>42178.295033826304</v>
      </c>
      <c r="K68">
        <v>38423.756457095398</v>
      </c>
      <c r="L68">
        <v>37568.889153629898</v>
      </c>
      <c r="M68">
        <v>40615.347969767899</v>
      </c>
      <c r="N68">
        <v>37599.915754442998</v>
      </c>
      <c r="O68">
        <v>39105.151738311099</v>
      </c>
      <c r="P68">
        <v>39858.3739785371</v>
      </c>
      <c r="Q68">
        <v>34370.787184202003</v>
      </c>
      <c r="R68">
        <v>35147.742225926799</v>
      </c>
      <c r="S68">
        <v>37140.669852895699</v>
      </c>
      <c r="T68">
        <v>40038.506776435497</v>
      </c>
      <c r="U68">
        <v>38976.342880025499</v>
      </c>
      <c r="W68">
        <f t="shared" si="1"/>
        <v>0</v>
      </c>
    </row>
    <row r="69" spans="1:23" x14ac:dyDescent="0.35">
      <c r="A69" t="s">
        <v>143</v>
      </c>
      <c r="B69">
        <v>308.13378356477</v>
      </c>
      <c r="C69">
        <v>316.82382001456301</v>
      </c>
      <c r="D69">
        <v>293.955790897214</v>
      </c>
      <c r="E69">
        <v>334.58544290262103</v>
      </c>
      <c r="F69">
        <v>407.76997651657501</v>
      </c>
      <c r="G69">
        <v>388.59512263104801</v>
      </c>
      <c r="H69">
        <v>415.03659944205299</v>
      </c>
      <c r="I69">
        <v>439.832690498933</v>
      </c>
      <c r="J69">
        <v>450.63284030614</v>
      </c>
      <c r="K69">
        <v>595.10998718541202</v>
      </c>
      <c r="L69">
        <v>501.355633266246</v>
      </c>
      <c r="M69">
        <v>642.50765906369395</v>
      </c>
      <c r="W69">
        <f t="shared" si="1"/>
        <v>8</v>
      </c>
    </row>
    <row r="70" spans="1:23" x14ac:dyDescent="0.35">
      <c r="A70" t="s">
        <v>145</v>
      </c>
      <c r="B70">
        <v>14713.065711151899</v>
      </c>
      <c r="C70">
        <v>15355.703166343899</v>
      </c>
      <c r="D70">
        <v>17025.531982869201</v>
      </c>
      <c r="E70">
        <v>21463.442657744901</v>
      </c>
      <c r="F70">
        <v>24861.282796441301</v>
      </c>
      <c r="G70">
        <v>26419.296863822099</v>
      </c>
      <c r="H70">
        <v>28365.313489634598</v>
      </c>
      <c r="I70">
        <v>32549.970978551301</v>
      </c>
      <c r="J70">
        <v>35366.259601198297</v>
      </c>
      <c r="K70">
        <v>32042.4740786617</v>
      </c>
      <c r="L70">
        <v>30502.719708077599</v>
      </c>
      <c r="M70">
        <v>31636.446314255802</v>
      </c>
      <c r="N70">
        <v>28324.4293363918</v>
      </c>
      <c r="O70">
        <v>29059.5479522321</v>
      </c>
      <c r="P70">
        <v>29461.550333738898</v>
      </c>
      <c r="Q70">
        <v>25732.0183647454</v>
      </c>
      <c r="R70">
        <v>26505.343215520399</v>
      </c>
      <c r="S70">
        <v>28170.1678643302</v>
      </c>
      <c r="T70">
        <v>30389.360990289901</v>
      </c>
      <c r="U70">
        <v>29600.378252660201</v>
      </c>
      <c r="W70">
        <f t="shared" si="1"/>
        <v>0</v>
      </c>
    </row>
    <row r="71" spans="1:23" x14ac:dyDescent="0.35">
      <c r="A71" t="s">
        <v>147</v>
      </c>
      <c r="B71">
        <v>4075.9706385107102</v>
      </c>
      <c r="C71">
        <v>4509.1782020361698</v>
      </c>
      <c r="D71">
        <v>5344.8779350230998</v>
      </c>
      <c r="E71">
        <v>7206.1665624875804</v>
      </c>
      <c r="F71">
        <v>8912.9921951693195</v>
      </c>
      <c r="G71">
        <v>10406.396692326</v>
      </c>
      <c r="H71">
        <v>12631.5680518102</v>
      </c>
      <c r="I71">
        <v>16741.939226659601</v>
      </c>
      <c r="J71">
        <v>18227.119530447599</v>
      </c>
      <c r="K71">
        <v>14794.971104954901</v>
      </c>
      <c r="L71">
        <v>14790.820923470101</v>
      </c>
      <c r="M71">
        <v>17621.547962894401</v>
      </c>
      <c r="N71">
        <v>17534.421349912998</v>
      </c>
      <c r="O71">
        <v>19174.100326150899</v>
      </c>
      <c r="P71">
        <v>20367.103161316001</v>
      </c>
      <c r="Q71">
        <v>17522.230186252</v>
      </c>
      <c r="R71">
        <v>18437.252820717302</v>
      </c>
      <c r="S71">
        <v>20458.4607286705</v>
      </c>
      <c r="T71">
        <v>23170.7073775514</v>
      </c>
      <c r="U71">
        <v>23723.306112848</v>
      </c>
      <c r="W71">
        <f t="shared" si="1"/>
        <v>0</v>
      </c>
    </row>
    <row r="72" spans="1:23" x14ac:dyDescent="0.35">
      <c r="A72" t="s">
        <v>149</v>
      </c>
      <c r="B72">
        <v>124.460800271762</v>
      </c>
      <c r="C72">
        <v>120.765781959083</v>
      </c>
      <c r="D72">
        <v>111.927223529279</v>
      </c>
      <c r="E72">
        <v>119.490390988672</v>
      </c>
      <c r="F72">
        <v>136.466255552783</v>
      </c>
      <c r="G72">
        <v>162.432726500352</v>
      </c>
      <c r="H72">
        <v>194.687430455118</v>
      </c>
      <c r="I72">
        <v>244.286037152722</v>
      </c>
      <c r="J72">
        <v>326.43682669893099</v>
      </c>
      <c r="K72">
        <v>380.56904786288499</v>
      </c>
      <c r="L72">
        <v>341.55411490517901</v>
      </c>
      <c r="M72">
        <v>354.47957584134701</v>
      </c>
      <c r="N72">
        <v>467.07792724171799</v>
      </c>
      <c r="O72">
        <v>499.53157205990698</v>
      </c>
      <c r="P72">
        <v>566.92646646198398</v>
      </c>
      <c r="Q72">
        <v>640.54189131368196</v>
      </c>
      <c r="R72">
        <v>717.12459293328504</v>
      </c>
      <c r="S72">
        <v>768.52230757938605</v>
      </c>
      <c r="T72">
        <v>771.52381386447598</v>
      </c>
      <c r="U72">
        <v>855.76086228083796</v>
      </c>
      <c r="W72">
        <f t="shared" si="1"/>
        <v>0</v>
      </c>
    </row>
    <row r="73" spans="1:23" x14ac:dyDescent="0.35">
      <c r="A73" t="s">
        <v>151</v>
      </c>
      <c r="B73">
        <v>16909.873256802101</v>
      </c>
      <c r="C73">
        <v>17184.9399433894</v>
      </c>
      <c r="D73">
        <v>18682.126596010901</v>
      </c>
      <c r="E73">
        <v>22922.7515655555</v>
      </c>
      <c r="F73">
        <v>26263.7523479591</v>
      </c>
      <c r="G73">
        <v>27333.077880626599</v>
      </c>
      <c r="H73">
        <v>29070.238272143601</v>
      </c>
      <c r="I73">
        <v>33551.635050283199</v>
      </c>
      <c r="J73">
        <v>36914.333122545897</v>
      </c>
      <c r="K73">
        <v>33362.823848862499</v>
      </c>
      <c r="L73">
        <v>32939.995404160902</v>
      </c>
      <c r="M73">
        <v>35721.532211267899</v>
      </c>
      <c r="N73">
        <v>33159.111006022598</v>
      </c>
      <c r="O73">
        <v>34563.742626098101</v>
      </c>
      <c r="P73">
        <v>35242.190744832304</v>
      </c>
      <c r="Q73">
        <v>30469.624390107099</v>
      </c>
      <c r="R73">
        <v>31172.228644894702</v>
      </c>
      <c r="S73">
        <v>33080.918644420701</v>
      </c>
      <c r="T73">
        <v>35733.716001136701</v>
      </c>
      <c r="U73">
        <v>34913.191556609403</v>
      </c>
      <c r="W73">
        <f t="shared" si="1"/>
        <v>0</v>
      </c>
    </row>
    <row r="74" spans="1:23" x14ac:dyDescent="0.35">
      <c r="A74" t="s">
        <v>153</v>
      </c>
      <c r="B74">
        <v>816.87130121709595</v>
      </c>
      <c r="C74">
        <v>788.253025388438</v>
      </c>
      <c r="D74">
        <v>738.17289692462896</v>
      </c>
      <c r="E74">
        <v>765.83745980403603</v>
      </c>
      <c r="F74">
        <v>929.39898068720402</v>
      </c>
      <c r="G74">
        <v>1133.6285890695599</v>
      </c>
      <c r="H74">
        <v>1373.3062645279299</v>
      </c>
      <c r="I74">
        <v>1630.58418807984</v>
      </c>
      <c r="J74">
        <v>2050.18157530911</v>
      </c>
      <c r="K74">
        <v>1888.5922310082999</v>
      </c>
      <c r="L74">
        <v>2207.7721105351902</v>
      </c>
      <c r="M74">
        <v>2188.81069386736</v>
      </c>
      <c r="N74">
        <v>2467.6463037332301</v>
      </c>
      <c r="O74">
        <v>2530.4123543906098</v>
      </c>
      <c r="P74">
        <v>2694.5637177959902</v>
      </c>
      <c r="Q74">
        <v>2364.2476966087702</v>
      </c>
      <c r="R74">
        <v>2075.89997448139</v>
      </c>
      <c r="S74">
        <v>2055.5736037493198</v>
      </c>
      <c r="T74">
        <v>2175.9365406788002</v>
      </c>
      <c r="U74">
        <v>2228.2702367699599</v>
      </c>
      <c r="W74">
        <f t="shared" si="1"/>
        <v>0</v>
      </c>
    </row>
    <row r="75" spans="1:23" x14ac:dyDescent="0.35">
      <c r="A75" t="s">
        <v>155</v>
      </c>
      <c r="B75">
        <v>24285.466820516202</v>
      </c>
      <c r="C75">
        <v>24946.189189140401</v>
      </c>
      <c r="D75">
        <v>26869.6749036293</v>
      </c>
      <c r="E75">
        <v>32855.132628780302</v>
      </c>
      <c r="F75">
        <v>37702.8453762641</v>
      </c>
      <c r="G75">
        <v>39040.2888825052</v>
      </c>
      <c r="H75">
        <v>41188.093699730198</v>
      </c>
      <c r="I75">
        <v>48414.845092972202</v>
      </c>
      <c r="J75">
        <v>53554.038922467298</v>
      </c>
      <c r="K75">
        <v>47293.992833504199</v>
      </c>
      <c r="L75">
        <v>46459.973254854303</v>
      </c>
      <c r="M75">
        <v>51081.997670312703</v>
      </c>
      <c r="N75">
        <v>47710.790216941503</v>
      </c>
      <c r="O75">
        <v>49878.043244453598</v>
      </c>
      <c r="P75">
        <v>50260.2998588958</v>
      </c>
      <c r="Q75">
        <v>42784.698361643197</v>
      </c>
      <c r="R75">
        <v>43784.283962209804</v>
      </c>
      <c r="S75">
        <v>46336.663253012703</v>
      </c>
      <c r="T75">
        <v>50030.877310650103</v>
      </c>
      <c r="U75">
        <v>48782.7884755091</v>
      </c>
      <c r="W75">
        <f t="shared" si="1"/>
        <v>0</v>
      </c>
    </row>
    <row r="76" spans="1:23" x14ac:dyDescent="0.35">
      <c r="A76" t="s">
        <v>157</v>
      </c>
      <c r="B76">
        <v>2076.5687843164901</v>
      </c>
      <c r="C76">
        <v>2039.6256972117701</v>
      </c>
      <c r="D76">
        <v>2260.2583983847499</v>
      </c>
      <c r="E76">
        <v>2837.89224620811</v>
      </c>
      <c r="F76">
        <v>3334.9316666979198</v>
      </c>
      <c r="G76">
        <v>3659.5793287084198</v>
      </c>
      <c r="H76">
        <v>3747.8607160745501</v>
      </c>
      <c r="I76">
        <v>4072.1015698432898</v>
      </c>
      <c r="J76">
        <v>4167.6702847165398</v>
      </c>
      <c r="K76">
        <v>3362.8165551403199</v>
      </c>
      <c r="L76">
        <v>3652.52743714193</v>
      </c>
      <c r="M76">
        <v>4371.4575101241098</v>
      </c>
      <c r="N76">
        <v>4591.5557840295596</v>
      </c>
      <c r="O76">
        <v>4840.6937161580199</v>
      </c>
      <c r="P76">
        <v>5605.5703563548996</v>
      </c>
      <c r="Q76">
        <v>5390.7452579281198</v>
      </c>
      <c r="R76">
        <v>5651.3180548270202</v>
      </c>
      <c r="S76">
        <v>6101.0308386649804</v>
      </c>
      <c r="T76">
        <v>6317.4878527697001</v>
      </c>
      <c r="U76">
        <v>6175.8887203210397</v>
      </c>
      <c r="W76">
        <f t="shared" si="1"/>
        <v>0</v>
      </c>
    </row>
    <row r="77" spans="1:23" x14ac:dyDescent="0.35">
      <c r="A77" t="s">
        <v>159</v>
      </c>
      <c r="B77">
        <v>22364.0293943406</v>
      </c>
      <c r="C77">
        <v>22433.555714194499</v>
      </c>
      <c r="D77">
        <v>24177.3351674642</v>
      </c>
      <c r="E77">
        <v>29568.385949668002</v>
      </c>
      <c r="F77">
        <v>33741.265146917503</v>
      </c>
      <c r="G77">
        <v>34760.187766386603</v>
      </c>
      <c r="H77">
        <v>36443.623441441101</v>
      </c>
      <c r="I77">
        <v>41508.4339850416</v>
      </c>
      <c r="J77">
        <v>45334.114435824602</v>
      </c>
      <c r="K77">
        <v>41575.418748373697</v>
      </c>
      <c r="L77">
        <v>40638.334004260003</v>
      </c>
      <c r="M77">
        <v>43790.732048201899</v>
      </c>
      <c r="N77">
        <v>40874.7035053457</v>
      </c>
      <c r="O77">
        <v>42592.934094334203</v>
      </c>
      <c r="P77">
        <v>43011.263102841702</v>
      </c>
      <c r="Q77">
        <v>36638.184929157003</v>
      </c>
      <c r="R77">
        <v>37037.374186121902</v>
      </c>
      <c r="S77">
        <v>38812.161034168203</v>
      </c>
      <c r="T77">
        <v>41631.0907389044</v>
      </c>
      <c r="U77">
        <v>40493.928572045603</v>
      </c>
      <c r="W77">
        <f t="shared" si="1"/>
        <v>0</v>
      </c>
    </row>
    <row r="78" spans="1:23" x14ac:dyDescent="0.35">
      <c r="A78" t="s">
        <v>161</v>
      </c>
      <c r="B78">
        <v>22653.316046635198</v>
      </c>
      <c r="C78">
        <v>24419.742440139202</v>
      </c>
      <c r="D78">
        <v>26732.7904740224</v>
      </c>
      <c r="E78">
        <v>31497.966921303101</v>
      </c>
      <c r="F78">
        <v>35467.175469944297</v>
      </c>
      <c r="G78">
        <v>36205.370539611198</v>
      </c>
      <c r="H78">
        <v>41522.543857174103</v>
      </c>
      <c r="I78">
        <v>47885.698878682902</v>
      </c>
      <c r="J78">
        <v>50866.081098221402</v>
      </c>
      <c r="K78">
        <v>47447.870036607703</v>
      </c>
      <c r="L78">
        <v>48530.2338492813</v>
      </c>
      <c r="M78">
        <v>52083.889144836401</v>
      </c>
      <c r="N78">
        <v>49459.717233837197</v>
      </c>
      <c r="O78">
        <v>54853.625596787599</v>
      </c>
      <c r="P78">
        <v>59440.030760600399</v>
      </c>
      <c r="Q78">
        <v>52404.659333137897</v>
      </c>
      <c r="R78">
        <v>56854.102653706002</v>
      </c>
      <c r="S78">
        <v>60108.466688735898</v>
      </c>
      <c r="T78">
        <v>64269.704254102799</v>
      </c>
      <c r="W78">
        <f t="shared" si="1"/>
        <v>1</v>
      </c>
    </row>
    <row r="79" spans="1:23" x14ac:dyDescent="0.35">
      <c r="A79" t="s">
        <v>163</v>
      </c>
      <c r="B79">
        <v>2171.9502430122302</v>
      </c>
      <c r="C79">
        <v>2248.4291752586901</v>
      </c>
      <c r="D79">
        <v>2265.88059422592</v>
      </c>
      <c r="E79">
        <v>2295.8896549143601</v>
      </c>
      <c r="F79">
        <v>2253.0926143024599</v>
      </c>
      <c r="G79">
        <v>2358.2800177142899</v>
      </c>
      <c r="H79">
        <v>2406.1829156029598</v>
      </c>
      <c r="I79">
        <v>2458.6113132396299</v>
      </c>
      <c r="J79">
        <v>2541.4088832658899</v>
      </c>
      <c r="K79">
        <v>2721.87035688274</v>
      </c>
      <c r="L79">
        <v>2885.4456763611302</v>
      </c>
      <c r="M79">
        <v>3009.1986466892199</v>
      </c>
      <c r="N79">
        <v>3131.38671463839</v>
      </c>
      <c r="O79">
        <v>2994.6793044200699</v>
      </c>
      <c r="P79">
        <v>2971.4572901736701</v>
      </c>
      <c r="Q79">
        <v>2906.3767849763499</v>
      </c>
      <c r="R79">
        <v>3014.7003583904202</v>
      </c>
      <c r="S79">
        <v>3289.7011457127701</v>
      </c>
      <c r="T79">
        <v>3568.291015625</v>
      </c>
      <c r="W79">
        <f t="shared" si="1"/>
        <v>1</v>
      </c>
    </row>
    <row r="80" spans="1:23" x14ac:dyDescent="0.35">
      <c r="A80" t="s">
        <v>165</v>
      </c>
      <c r="B80">
        <v>4125.7166635171297</v>
      </c>
      <c r="C80">
        <v>3993.0472067647602</v>
      </c>
      <c r="D80">
        <v>4141.4182925319001</v>
      </c>
      <c r="E80">
        <v>4933.4360067669804</v>
      </c>
      <c r="F80">
        <v>5739.5835261073298</v>
      </c>
      <c r="G80">
        <v>6891.3668762396001</v>
      </c>
      <c r="H80">
        <v>7221.3294815315603</v>
      </c>
      <c r="I80">
        <v>8458.2517398083401</v>
      </c>
      <c r="J80">
        <v>10254.158452055801</v>
      </c>
      <c r="K80">
        <v>7721.0041892807703</v>
      </c>
      <c r="L80">
        <v>8849.3552997150691</v>
      </c>
      <c r="M80">
        <v>10809.646450590901</v>
      </c>
      <c r="N80">
        <v>9813.4777028244007</v>
      </c>
      <c r="O80">
        <v>9683.5762902867391</v>
      </c>
      <c r="P80">
        <v>9663.4292397764093</v>
      </c>
      <c r="Q80">
        <v>7384.7158700318296</v>
      </c>
      <c r="R80">
        <v>6984.4510187339501</v>
      </c>
      <c r="S80">
        <v>7230.3963926842598</v>
      </c>
      <c r="T80">
        <v>7956.6278155868604</v>
      </c>
      <c r="U80">
        <v>7767.0134044078804</v>
      </c>
      <c r="W80">
        <f t="shared" si="1"/>
        <v>0</v>
      </c>
    </row>
    <row r="81" spans="1:23" x14ac:dyDescent="0.35">
      <c r="A81" t="s">
        <v>167</v>
      </c>
      <c r="B81">
        <v>28149.870010789102</v>
      </c>
      <c r="C81">
        <v>27744.506459246099</v>
      </c>
      <c r="D81">
        <v>30056.5862179301</v>
      </c>
      <c r="E81">
        <v>34419.147914595203</v>
      </c>
      <c r="F81">
        <v>40290.313971011601</v>
      </c>
      <c r="G81">
        <v>42030.286613813601</v>
      </c>
      <c r="H81">
        <v>44599.697568569703</v>
      </c>
      <c r="I81">
        <v>50566.826595682804</v>
      </c>
      <c r="J81">
        <v>47286.998492836698</v>
      </c>
      <c r="K81">
        <v>38713.1374283353</v>
      </c>
      <c r="L81">
        <v>39435.839901850501</v>
      </c>
      <c r="M81">
        <v>42038.572250192999</v>
      </c>
      <c r="N81">
        <v>42462.771568144999</v>
      </c>
      <c r="O81">
        <v>43444.533001953998</v>
      </c>
      <c r="P81">
        <v>47425.607680519402</v>
      </c>
      <c r="Q81">
        <v>44974.8318771782</v>
      </c>
      <c r="R81">
        <v>41064.1334316223</v>
      </c>
      <c r="S81">
        <v>40361.417383215899</v>
      </c>
      <c r="T81">
        <v>43043.227816455103</v>
      </c>
      <c r="U81">
        <v>42330.117537004997</v>
      </c>
      <c r="W81">
        <f t="shared" si="1"/>
        <v>0</v>
      </c>
    </row>
    <row r="82" spans="1:23" x14ac:dyDescent="0.35">
      <c r="A82" t="s">
        <v>169</v>
      </c>
      <c r="B82">
        <v>749.90852361159102</v>
      </c>
      <c r="C82">
        <v>801.99041388837304</v>
      </c>
      <c r="D82">
        <v>853.51645371331801</v>
      </c>
      <c r="E82">
        <v>1010.0079801313</v>
      </c>
      <c r="F82">
        <v>1305.0474855720799</v>
      </c>
      <c r="G82">
        <v>1642.7609375639499</v>
      </c>
      <c r="H82">
        <v>1996.0571292766399</v>
      </c>
      <c r="I82">
        <v>2635.3538820296299</v>
      </c>
      <c r="J82">
        <v>3324.7358790541098</v>
      </c>
      <c r="K82">
        <v>2822.66743023352</v>
      </c>
      <c r="L82">
        <v>3233.2959434742102</v>
      </c>
      <c r="M82">
        <v>4021.7433061728598</v>
      </c>
      <c r="N82">
        <v>4421.8182422801301</v>
      </c>
      <c r="O82">
        <v>4623.7457247341899</v>
      </c>
      <c r="P82">
        <v>4739.1883384642097</v>
      </c>
      <c r="Q82">
        <v>4014.1859441932902</v>
      </c>
      <c r="R82">
        <v>4062.1698875737902</v>
      </c>
      <c r="S82">
        <v>4357.0009355462798</v>
      </c>
      <c r="T82">
        <v>4722.78778321766</v>
      </c>
      <c r="U82">
        <v>4697.7045759469001</v>
      </c>
      <c r="W82">
        <f t="shared" si="1"/>
        <v>0</v>
      </c>
    </row>
    <row r="83" spans="1:23" x14ac:dyDescent="0.35">
      <c r="A83" t="s">
        <v>171</v>
      </c>
      <c r="B83">
        <v>258.47095948786</v>
      </c>
      <c r="C83">
        <v>269.01499838081702</v>
      </c>
      <c r="D83">
        <v>304.564560762479</v>
      </c>
      <c r="E83">
        <v>367.82152164834002</v>
      </c>
      <c r="F83">
        <v>417.50816486176501</v>
      </c>
      <c r="G83">
        <v>492.54419164423399</v>
      </c>
      <c r="H83">
        <v>913.39393093929095</v>
      </c>
      <c r="I83">
        <v>1081.1663182626901</v>
      </c>
      <c r="J83">
        <v>1217.06479703935</v>
      </c>
      <c r="K83">
        <v>1077.6621920808</v>
      </c>
      <c r="L83">
        <v>1299.3449494603899</v>
      </c>
      <c r="M83">
        <v>1549.46290192946</v>
      </c>
      <c r="N83">
        <v>1587.56123719997</v>
      </c>
      <c r="O83">
        <v>2345.3929057488499</v>
      </c>
      <c r="P83">
        <v>1971.03334675411</v>
      </c>
      <c r="Q83">
        <v>1743.8509964087</v>
      </c>
      <c r="R83">
        <v>1931.38947036943</v>
      </c>
      <c r="S83">
        <v>2025.9324238675099</v>
      </c>
      <c r="T83">
        <v>2202.31216442504</v>
      </c>
      <c r="U83">
        <v>2202.1155673806502</v>
      </c>
      <c r="W83">
        <f t="shared" si="1"/>
        <v>0</v>
      </c>
    </row>
    <row r="84" spans="1:23" x14ac:dyDescent="0.35">
      <c r="A84" t="s">
        <v>173</v>
      </c>
      <c r="W84">
        <f t="shared" si="1"/>
        <v>20</v>
      </c>
    </row>
    <row r="85" spans="1:23" x14ac:dyDescent="0.35">
      <c r="A85" t="s">
        <v>175</v>
      </c>
      <c r="B85">
        <v>363.48247899906801</v>
      </c>
      <c r="C85">
        <v>336.15406059602202</v>
      </c>
      <c r="D85">
        <v>343.60275126348802</v>
      </c>
      <c r="E85">
        <v>393.73986978173099</v>
      </c>
      <c r="F85">
        <v>407.30033708713898</v>
      </c>
      <c r="G85">
        <v>322.41568160552703</v>
      </c>
      <c r="H85">
        <v>453.40351845416302</v>
      </c>
      <c r="I85">
        <v>659.99272295454602</v>
      </c>
      <c r="J85">
        <v>715.09682041100996</v>
      </c>
      <c r="K85">
        <v>674.08555024505699</v>
      </c>
      <c r="L85">
        <v>672.42440256244299</v>
      </c>
      <c r="M85">
        <v>651.13536353304698</v>
      </c>
      <c r="N85">
        <v>717.050737885584</v>
      </c>
      <c r="O85">
        <v>769.003943268326</v>
      </c>
      <c r="P85">
        <v>787.23807021997004</v>
      </c>
      <c r="Q85">
        <v>769.25601374601604</v>
      </c>
      <c r="R85">
        <v>732.291075213299</v>
      </c>
      <c r="S85">
        <v>855.57363987736699</v>
      </c>
      <c r="T85">
        <v>878.59961325050097</v>
      </c>
      <c r="U85">
        <v>962.83990858777804</v>
      </c>
      <c r="W85">
        <f t="shared" si="1"/>
        <v>0</v>
      </c>
    </row>
    <row r="86" spans="1:23" x14ac:dyDescent="0.35">
      <c r="A86" t="s">
        <v>177</v>
      </c>
      <c r="B86">
        <v>594.15164298866705</v>
      </c>
      <c r="C86">
        <v>505.42014966136202</v>
      </c>
      <c r="D86">
        <v>411.77248040376998</v>
      </c>
      <c r="E86">
        <v>335.90621695050402</v>
      </c>
      <c r="F86">
        <v>642.75492984273001</v>
      </c>
      <c r="G86">
        <v>665.72194065367205</v>
      </c>
      <c r="H86">
        <v>662.36246097695596</v>
      </c>
      <c r="I86">
        <v>780.38009914809697</v>
      </c>
      <c r="J86">
        <v>924.51151643002697</v>
      </c>
      <c r="K86">
        <v>833.28040272409601</v>
      </c>
      <c r="L86">
        <v>860.63787368812496</v>
      </c>
      <c r="M86">
        <v>762.76105413115897</v>
      </c>
      <c r="N86">
        <v>742.78113779662704</v>
      </c>
      <c r="O86">
        <v>700.51497196066805</v>
      </c>
      <c r="P86">
        <v>607.42840411500401</v>
      </c>
      <c r="Q86">
        <v>660.72357124432199</v>
      </c>
      <c r="R86">
        <v>690.77888604293798</v>
      </c>
      <c r="S86">
        <v>679.75691396582795</v>
      </c>
      <c r="T86">
        <v>732.717513775219</v>
      </c>
      <c r="U86">
        <v>777.81193208400805</v>
      </c>
      <c r="W86">
        <f t="shared" si="1"/>
        <v>0</v>
      </c>
    </row>
    <row r="87" spans="1:23" x14ac:dyDescent="0.35">
      <c r="A87" t="s">
        <v>179</v>
      </c>
      <c r="B87">
        <v>308.14411929370902</v>
      </c>
      <c r="C87">
        <v>319.95718861661197</v>
      </c>
      <c r="D87">
        <v>333.05884483354902</v>
      </c>
      <c r="E87">
        <v>372.053875509514</v>
      </c>
      <c r="F87">
        <v>405.07511837334198</v>
      </c>
      <c r="G87">
        <v>436.475544782741</v>
      </c>
      <c r="H87">
        <v>430.004252419306</v>
      </c>
      <c r="I87">
        <v>493.722692768596</v>
      </c>
      <c r="J87">
        <v>599.99523719098795</v>
      </c>
      <c r="K87">
        <v>559.41419387326403</v>
      </c>
      <c r="L87">
        <v>558.17613450815804</v>
      </c>
      <c r="M87">
        <v>703.66371867053499</v>
      </c>
      <c r="N87">
        <v>616.37643211354305</v>
      </c>
      <c r="O87">
        <v>634.66280923979605</v>
      </c>
      <c r="P87">
        <v>623.31088163091101</v>
      </c>
      <c r="Q87">
        <v>603.40111824669304</v>
      </c>
      <c r="R87">
        <v>661.45672538723102</v>
      </c>
      <c r="S87">
        <v>738.54994489078194</v>
      </c>
      <c r="T87">
        <v>778.34991021004305</v>
      </c>
      <c r="U87">
        <v>697.29492685678599</v>
      </c>
      <c r="W87">
        <f t="shared" si="1"/>
        <v>0</v>
      </c>
    </row>
    <row r="88" spans="1:23" x14ac:dyDescent="0.35">
      <c r="A88" t="s">
        <v>181</v>
      </c>
      <c r="B88">
        <v>1725.5547376752399</v>
      </c>
      <c r="C88">
        <v>2313.1512888607899</v>
      </c>
      <c r="D88">
        <v>2744.2081555340201</v>
      </c>
      <c r="E88">
        <v>3618.57609412069</v>
      </c>
      <c r="F88">
        <v>6152.1312376017304</v>
      </c>
      <c r="G88">
        <v>10963.289362941299</v>
      </c>
      <c r="H88">
        <v>12857.3360461499</v>
      </c>
      <c r="I88">
        <v>15908.3918313632</v>
      </c>
      <c r="J88">
        <v>22942.583449096699</v>
      </c>
      <c r="K88">
        <v>16667.9368247067</v>
      </c>
      <c r="L88">
        <v>17288.8595992193</v>
      </c>
      <c r="M88">
        <v>21641.870519212702</v>
      </c>
      <c r="N88">
        <v>21711.153229854201</v>
      </c>
      <c r="O88">
        <v>20390.7193153023</v>
      </c>
      <c r="P88">
        <v>19394.029992997199</v>
      </c>
      <c r="Q88">
        <v>11283.46560612</v>
      </c>
      <c r="R88">
        <v>9250.3319530822591</v>
      </c>
      <c r="S88">
        <v>9667.9122517304604</v>
      </c>
      <c r="T88">
        <v>10144.1958108456</v>
      </c>
      <c r="U88">
        <v>8131.9238881091196</v>
      </c>
      <c r="W88">
        <f t="shared" si="1"/>
        <v>0</v>
      </c>
    </row>
    <row r="89" spans="1:23" x14ac:dyDescent="0.35">
      <c r="A89" t="s">
        <v>183</v>
      </c>
      <c r="B89">
        <v>12042.9537140472</v>
      </c>
      <c r="C89">
        <v>12538.178869027601</v>
      </c>
      <c r="D89">
        <v>14110.313365211099</v>
      </c>
      <c r="E89">
        <v>18477.578360286199</v>
      </c>
      <c r="F89">
        <v>21955.104136494101</v>
      </c>
      <c r="G89">
        <v>22551.735766736499</v>
      </c>
      <c r="H89">
        <v>24801.1577837357</v>
      </c>
      <c r="I89">
        <v>28827.326392687799</v>
      </c>
      <c r="J89">
        <v>31997.282024103901</v>
      </c>
      <c r="K89">
        <v>29710.970232488002</v>
      </c>
      <c r="L89">
        <v>26917.758954907698</v>
      </c>
      <c r="M89">
        <v>25916.2934913805</v>
      </c>
      <c r="N89">
        <v>22242.681946404002</v>
      </c>
      <c r="O89">
        <v>21874.819467840702</v>
      </c>
      <c r="P89">
        <v>21760.979750770399</v>
      </c>
      <c r="Q89">
        <v>18167.773727165601</v>
      </c>
      <c r="R89">
        <v>18116.459653128499</v>
      </c>
      <c r="S89">
        <v>18930.218627659699</v>
      </c>
      <c r="T89">
        <v>20324.304991781199</v>
      </c>
      <c r="U89">
        <v>19582.535979493601</v>
      </c>
      <c r="W89">
        <f t="shared" si="1"/>
        <v>0</v>
      </c>
    </row>
    <row r="90" spans="1:23" x14ac:dyDescent="0.35">
      <c r="A90" t="s">
        <v>185</v>
      </c>
      <c r="B90">
        <v>5057.1739652676697</v>
      </c>
      <c r="C90">
        <v>5040.6704683356302</v>
      </c>
      <c r="D90">
        <v>5213.8962688492802</v>
      </c>
      <c r="E90">
        <v>5682.5961002587101</v>
      </c>
      <c r="F90">
        <v>5741.5986333348601</v>
      </c>
      <c r="G90">
        <v>6645.7950483518698</v>
      </c>
      <c r="H90">
        <v>6658.5408466990002</v>
      </c>
      <c r="I90">
        <v>7212.5068218708302</v>
      </c>
      <c r="J90">
        <v>7832.4233522704899</v>
      </c>
      <c r="K90">
        <v>7290.6971004126699</v>
      </c>
      <c r="L90">
        <v>7257.7566223231897</v>
      </c>
      <c r="M90">
        <v>7291.0588966433797</v>
      </c>
      <c r="N90">
        <v>7444.5047675973001</v>
      </c>
      <c r="O90">
        <v>7789.7763807997699</v>
      </c>
      <c r="P90">
        <v>8369.8867551322091</v>
      </c>
      <c r="Q90">
        <v>9096.8706459541208</v>
      </c>
      <c r="R90">
        <v>9628.3474866201304</v>
      </c>
      <c r="S90">
        <v>10152.8328118872</v>
      </c>
      <c r="T90">
        <v>10485.907157179599</v>
      </c>
      <c r="U90">
        <v>10808.6721222084</v>
      </c>
      <c r="W90">
        <f t="shared" si="1"/>
        <v>0</v>
      </c>
    </row>
    <row r="91" spans="1:23" x14ac:dyDescent="0.35">
      <c r="A91" t="s">
        <v>187</v>
      </c>
      <c r="B91">
        <v>19004.107291030399</v>
      </c>
      <c r="C91">
        <v>19275.4733376066</v>
      </c>
      <c r="D91">
        <v>20652.8783287878</v>
      </c>
      <c r="E91">
        <v>27459.762783948401</v>
      </c>
      <c r="F91">
        <v>32023.452207623701</v>
      </c>
      <c r="G91">
        <v>32489.781908527799</v>
      </c>
      <c r="H91">
        <v>35458.1231210482</v>
      </c>
      <c r="I91">
        <v>39780.951444575301</v>
      </c>
      <c r="J91">
        <v>44367.055649787297</v>
      </c>
      <c r="K91">
        <v>44918.564877075602</v>
      </c>
      <c r="L91">
        <v>43988.332493194597</v>
      </c>
      <c r="M91">
        <v>47186.9814680048</v>
      </c>
      <c r="N91">
        <v>45936.765951698901</v>
      </c>
      <c r="O91">
        <v>47535.589945368498</v>
      </c>
      <c r="P91">
        <v>50484.9275739023</v>
      </c>
      <c r="Q91">
        <v>44536.401308099899</v>
      </c>
      <c r="R91">
        <v>48181.874188064001</v>
      </c>
      <c r="S91">
        <v>50321.368754344199</v>
      </c>
      <c r="T91">
        <v>54470.956386425503</v>
      </c>
      <c r="W91">
        <f t="shared" si="1"/>
        <v>1</v>
      </c>
    </row>
    <row r="92" spans="1:23" x14ac:dyDescent="0.35">
      <c r="A92" t="s">
        <v>189</v>
      </c>
      <c r="B92">
        <v>1664.2989582704499</v>
      </c>
      <c r="C92">
        <v>1575.42855740399</v>
      </c>
      <c r="D92">
        <v>1710.34146844776</v>
      </c>
      <c r="E92">
        <v>1765.35167674537</v>
      </c>
      <c r="F92">
        <v>1889.69182366014</v>
      </c>
      <c r="G92">
        <v>2101.54181782248</v>
      </c>
      <c r="H92">
        <v>2287.9357153063002</v>
      </c>
      <c r="I92">
        <v>2531.2060801226999</v>
      </c>
      <c r="J92">
        <v>2848.5031597140901</v>
      </c>
      <c r="K92">
        <v>2695.2212644719898</v>
      </c>
      <c r="L92">
        <v>2898.9422147044802</v>
      </c>
      <c r="M92">
        <v>3281.6675017603302</v>
      </c>
      <c r="N92">
        <v>3408.7849164023601</v>
      </c>
      <c r="O92">
        <v>3522.77369775434</v>
      </c>
      <c r="P92">
        <v>3779.6423192314301</v>
      </c>
      <c r="Q92">
        <v>3994.63691288475</v>
      </c>
      <c r="R92">
        <v>4173.3016661947404</v>
      </c>
      <c r="S92">
        <v>4451.45098144235</v>
      </c>
      <c r="T92">
        <v>4472.8923708257698</v>
      </c>
      <c r="U92">
        <v>4619.98525821971</v>
      </c>
      <c r="W92">
        <f t="shared" si="1"/>
        <v>0</v>
      </c>
    </row>
    <row r="93" spans="1:23" x14ac:dyDescent="0.35">
      <c r="A93" t="s">
        <v>191</v>
      </c>
      <c r="D93">
        <v>21536.366875349901</v>
      </c>
      <c r="E93">
        <v>22572.0752994287</v>
      </c>
      <c r="F93">
        <v>24395.797623038401</v>
      </c>
      <c r="G93">
        <v>26495.877577303301</v>
      </c>
      <c r="H93">
        <v>26555.6452019565</v>
      </c>
      <c r="I93">
        <v>27542.2261673182</v>
      </c>
      <c r="J93">
        <v>29056.3142936191</v>
      </c>
      <c r="K93">
        <v>30026.503209274899</v>
      </c>
      <c r="L93">
        <v>30700.434008178399</v>
      </c>
      <c r="M93">
        <v>30859.404353380301</v>
      </c>
      <c r="N93">
        <v>32494.5623640591</v>
      </c>
      <c r="O93">
        <v>33265.381186606603</v>
      </c>
      <c r="P93">
        <v>34394.097480995697</v>
      </c>
      <c r="Q93">
        <v>35278.925938969303</v>
      </c>
      <c r="R93">
        <v>35562.8379083283</v>
      </c>
      <c r="S93">
        <v>35615.804627437101</v>
      </c>
      <c r="T93">
        <v>35712.562135032102</v>
      </c>
      <c r="W93">
        <f t="shared" si="1"/>
        <v>3</v>
      </c>
    </row>
    <row r="94" spans="1:23" x14ac:dyDescent="0.35">
      <c r="A94" t="s">
        <v>193</v>
      </c>
      <c r="B94">
        <v>954.40415249126102</v>
      </c>
      <c r="C94">
        <v>955.66538061190704</v>
      </c>
      <c r="D94">
        <v>974.94919328204196</v>
      </c>
      <c r="E94">
        <v>997.21003457667405</v>
      </c>
      <c r="F94">
        <v>1056.42388561094</v>
      </c>
      <c r="G94">
        <v>1105.4964536488201</v>
      </c>
      <c r="H94">
        <v>3188.6389809945499</v>
      </c>
      <c r="I94">
        <v>3658.4916738566999</v>
      </c>
      <c r="J94">
        <v>4050.7773648404</v>
      </c>
      <c r="K94">
        <v>4233.7644201058602</v>
      </c>
      <c r="L94">
        <v>4580.6624623757498</v>
      </c>
      <c r="M94">
        <v>4908.5735417639198</v>
      </c>
      <c r="N94">
        <v>5378.7336439658002</v>
      </c>
      <c r="O94">
        <v>5489.1138407614299</v>
      </c>
      <c r="P94">
        <v>5407.0899628323004</v>
      </c>
      <c r="Q94">
        <v>5576.8333373423902</v>
      </c>
      <c r="R94">
        <v>5811.3753219116998</v>
      </c>
      <c r="S94">
        <v>6124.9299672486104</v>
      </c>
      <c r="T94">
        <v>6145.8424106799002</v>
      </c>
      <c r="U94">
        <v>6609.5864250337099</v>
      </c>
      <c r="W94">
        <f t="shared" si="1"/>
        <v>0</v>
      </c>
    </row>
    <row r="95" spans="1:23" x14ac:dyDescent="0.35">
      <c r="A95" t="s">
        <v>195</v>
      </c>
      <c r="B95">
        <v>25103.293976383899</v>
      </c>
      <c r="C95">
        <v>24717.596467375199</v>
      </c>
      <c r="D95">
        <v>25606.4701463739</v>
      </c>
      <c r="E95">
        <v>28530.659158719001</v>
      </c>
      <c r="F95">
        <v>31559.039672814299</v>
      </c>
      <c r="G95">
        <v>33172.956087001403</v>
      </c>
      <c r="H95">
        <v>34799.047644749298</v>
      </c>
      <c r="I95">
        <v>37809.434960886203</v>
      </c>
      <c r="J95">
        <v>39890.217786697998</v>
      </c>
      <c r="K95">
        <v>37125.800608418896</v>
      </c>
      <c r="L95">
        <v>38653.903435610096</v>
      </c>
      <c r="M95">
        <v>41538.632966942598</v>
      </c>
      <c r="N95">
        <v>41344.813797477298</v>
      </c>
      <c r="O95">
        <v>41629.1460555925</v>
      </c>
      <c r="P95">
        <v>42298.310774601901</v>
      </c>
      <c r="Q95">
        <v>39734.910960975198</v>
      </c>
      <c r="R95">
        <v>40343.129460312899</v>
      </c>
      <c r="S95">
        <v>42013.14613375</v>
      </c>
      <c r="T95">
        <v>44415.464966714499</v>
      </c>
      <c r="U95">
        <v>44612.485834882602</v>
      </c>
      <c r="W95">
        <f t="shared" si="1"/>
        <v>0</v>
      </c>
    </row>
    <row r="96" spans="1:23" x14ac:dyDescent="0.35">
      <c r="A96" t="s">
        <v>197</v>
      </c>
      <c r="B96">
        <v>25756.663778327798</v>
      </c>
      <c r="C96">
        <v>25230.216332951601</v>
      </c>
      <c r="D96">
        <v>24665.8899982779</v>
      </c>
      <c r="E96">
        <v>23977.019451669799</v>
      </c>
      <c r="F96">
        <v>24928.1003722551</v>
      </c>
      <c r="G96">
        <v>26649.750801706999</v>
      </c>
      <c r="H96">
        <v>28224.215060938899</v>
      </c>
      <c r="I96">
        <v>30594.017841023098</v>
      </c>
      <c r="J96">
        <v>31515.662771301799</v>
      </c>
      <c r="K96">
        <v>30697.340383516999</v>
      </c>
      <c r="L96">
        <v>32549.998231121001</v>
      </c>
      <c r="M96">
        <v>35142.487934454301</v>
      </c>
      <c r="N96">
        <v>36730.8767001128</v>
      </c>
      <c r="O96">
        <v>38403.777714547701</v>
      </c>
      <c r="P96">
        <v>40315.285564055201</v>
      </c>
      <c r="Q96">
        <v>42431.888281727697</v>
      </c>
      <c r="R96">
        <v>43731.106824529903</v>
      </c>
      <c r="S96">
        <v>46165.856511595302</v>
      </c>
      <c r="T96">
        <v>48543.400990573296</v>
      </c>
      <c r="U96">
        <v>48713.473748156102</v>
      </c>
      <c r="W96">
        <f t="shared" si="1"/>
        <v>0</v>
      </c>
    </row>
    <row r="97" spans="1:23" x14ac:dyDescent="0.35">
      <c r="A97" t="s">
        <v>199</v>
      </c>
      <c r="B97">
        <v>1080.4621286624499</v>
      </c>
      <c r="C97">
        <v>1133.1863717164399</v>
      </c>
      <c r="D97">
        <v>1134.0647721631899</v>
      </c>
      <c r="E97">
        <v>1158.17873532358</v>
      </c>
      <c r="F97">
        <v>1217.8180211998199</v>
      </c>
      <c r="G97">
        <v>1308.0914436425101</v>
      </c>
      <c r="H97">
        <v>1430.0570515417601</v>
      </c>
      <c r="I97">
        <v>1583.0478562721701</v>
      </c>
      <c r="J97">
        <v>1739.3533773407601</v>
      </c>
      <c r="K97">
        <v>1789.70665110755</v>
      </c>
      <c r="L97">
        <v>1904.3464649688101</v>
      </c>
      <c r="M97">
        <v>2088.3153002869499</v>
      </c>
      <c r="N97">
        <v>2144.3426111782001</v>
      </c>
      <c r="O97">
        <v>2102.59316626494</v>
      </c>
      <c r="P97">
        <v>2206.05193412773</v>
      </c>
      <c r="Q97">
        <v>2302.2013793620399</v>
      </c>
      <c r="R97">
        <v>2342.5846511956802</v>
      </c>
      <c r="S97">
        <v>2453.7278959745699</v>
      </c>
      <c r="T97">
        <v>2505.7767518955998</v>
      </c>
      <c r="U97">
        <v>2574.9121906744299</v>
      </c>
      <c r="W97">
        <f t="shared" si="1"/>
        <v>0</v>
      </c>
    </row>
    <row r="98" spans="1:23" x14ac:dyDescent="0.35">
      <c r="A98" t="s">
        <v>201</v>
      </c>
      <c r="B98">
        <v>358.73498402051598</v>
      </c>
      <c r="C98">
        <v>333.36736200480402</v>
      </c>
      <c r="D98">
        <v>348.07866023135603</v>
      </c>
      <c r="E98">
        <v>383.751322440558</v>
      </c>
      <c r="F98">
        <v>428.374550228575</v>
      </c>
      <c r="G98">
        <v>475.24122170136098</v>
      </c>
      <c r="H98">
        <v>548.65981334651406</v>
      </c>
      <c r="I98">
        <v>637.38274707004098</v>
      </c>
      <c r="J98">
        <v>748.26044381167901</v>
      </c>
      <c r="K98">
        <v>738.75773964336997</v>
      </c>
      <c r="L98">
        <v>785.42206966438198</v>
      </c>
      <c r="M98">
        <v>851.248195957039</v>
      </c>
      <c r="N98">
        <v>879.59125570065498</v>
      </c>
      <c r="O98">
        <v>954.138989200575</v>
      </c>
      <c r="P98">
        <v>978.22332350632803</v>
      </c>
      <c r="Q98">
        <v>942.45785213842396</v>
      </c>
      <c r="R98">
        <v>907.01569866754198</v>
      </c>
      <c r="S98">
        <v>939.50910351136895</v>
      </c>
      <c r="T98">
        <v>972.94291433493595</v>
      </c>
      <c r="U98">
        <v>976.74180870811597</v>
      </c>
      <c r="W98">
        <f t="shared" si="1"/>
        <v>0</v>
      </c>
    </row>
    <row r="99" spans="1:23" x14ac:dyDescent="0.35">
      <c r="A99" t="s">
        <v>203</v>
      </c>
      <c r="B99">
        <v>4841.5867326948401</v>
      </c>
      <c r="C99">
        <v>5362.0228966222503</v>
      </c>
      <c r="D99">
        <v>6232.6555947107599</v>
      </c>
      <c r="E99">
        <v>8059.4201729064398</v>
      </c>
      <c r="F99">
        <v>9661.1695736641195</v>
      </c>
      <c r="G99">
        <v>10527.892681523301</v>
      </c>
      <c r="H99">
        <v>11695.944664086001</v>
      </c>
      <c r="I99">
        <v>13937.448387519</v>
      </c>
      <c r="J99">
        <v>16296.805923849801</v>
      </c>
      <c r="K99">
        <v>14540.6416034433</v>
      </c>
      <c r="L99">
        <v>13949.326497497699</v>
      </c>
      <c r="M99">
        <v>14609.5243524166</v>
      </c>
      <c r="N99">
        <v>13258.3598451041</v>
      </c>
      <c r="O99">
        <v>13674.417804999901</v>
      </c>
      <c r="P99">
        <v>13599.4097770608</v>
      </c>
      <c r="Q99">
        <v>11781.7347932429</v>
      </c>
      <c r="R99">
        <v>12361.4838303671</v>
      </c>
      <c r="S99">
        <v>13451.624947915199</v>
      </c>
      <c r="T99">
        <v>15014.0850191716</v>
      </c>
      <c r="U99">
        <v>14936.100547343</v>
      </c>
      <c r="W99">
        <f t="shared" si="1"/>
        <v>0</v>
      </c>
    </row>
    <row r="100" spans="1:23" x14ac:dyDescent="0.35">
      <c r="A100" t="s">
        <v>205</v>
      </c>
      <c r="B100">
        <v>811.53397415357495</v>
      </c>
      <c r="C100">
        <v>739.34741800941299</v>
      </c>
      <c r="D100">
        <v>697.59690358472801</v>
      </c>
      <c r="E100">
        <v>561.81794377545395</v>
      </c>
      <c r="F100">
        <v>663.79469631045401</v>
      </c>
      <c r="G100">
        <v>766.69205890441401</v>
      </c>
      <c r="H100">
        <v>792.82592581104905</v>
      </c>
      <c r="I100">
        <v>981.11134119492397</v>
      </c>
      <c r="J100">
        <v>1076.70133123339</v>
      </c>
      <c r="K100">
        <v>1150.2110889227299</v>
      </c>
      <c r="L100">
        <v>1172.0985433206599</v>
      </c>
      <c r="M100">
        <v>1287.9540580570699</v>
      </c>
      <c r="N100">
        <v>1337.3354310085399</v>
      </c>
      <c r="O100">
        <v>1393.9559509881501</v>
      </c>
      <c r="P100">
        <v>1402.1001557233999</v>
      </c>
      <c r="Q100">
        <v>1389.11951950807</v>
      </c>
      <c r="R100">
        <v>1265.98763288491</v>
      </c>
      <c r="S100">
        <v>1294.2397460432301</v>
      </c>
      <c r="T100">
        <v>1435.3517555107301</v>
      </c>
      <c r="U100">
        <v>1272.4909246734001</v>
      </c>
      <c r="W100">
        <f t="shared" si="1"/>
        <v>0</v>
      </c>
    </row>
    <row r="101" spans="1:23" x14ac:dyDescent="0.35">
      <c r="A101" t="s">
        <v>207</v>
      </c>
      <c r="B101">
        <v>4624.2816567029504</v>
      </c>
      <c r="C101">
        <v>5276.0331890549596</v>
      </c>
      <c r="D101">
        <v>6655.3330086531896</v>
      </c>
      <c r="E101">
        <v>8421.1033131615295</v>
      </c>
      <c r="F101">
        <v>10285.7936270098</v>
      </c>
      <c r="G101">
        <v>11200.5769496264</v>
      </c>
      <c r="H101">
        <v>11475.822705709301</v>
      </c>
      <c r="I101">
        <v>13918.960191013701</v>
      </c>
      <c r="J101">
        <v>15753.473284019499</v>
      </c>
      <c r="K101">
        <v>13046.481008184801</v>
      </c>
      <c r="L101">
        <v>13191.621264469601</v>
      </c>
      <c r="M101">
        <v>14216.1656114334</v>
      </c>
      <c r="N101">
        <v>12950.6865153085</v>
      </c>
      <c r="O101">
        <v>13687.5140593304</v>
      </c>
      <c r="P101">
        <v>14267.012154768299</v>
      </c>
      <c r="Q101">
        <v>12706.891214892399</v>
      </c>
      <c r="R101">
        <v>13090.5067287853</v>
      </c>
      <c r="S101">
        <v>14605.8543453283</v>
      </c>
      <c r="T101">
        <v>16410.187263968299</v>
      </c>
      <c r="U101">
        <v>16731.821513905099</v>
      </c>
      <c r="W101">
        <f t="shared" si="1"/>
        <v>0</v>
      </c>
    </row>
    <row r="102" spans="1:23" x14ac:dyDescent="0.35">
      <c r="A102" t="s">
        <v>209</v>
      </c>
      <c r="B102">
        <v>1457.61475763365</v>
      </c>
      <c r="C102">
        <v>1462.2856898893001</v>
      </c>
      <c r="D102">
        <v>1468.8753384809399</v>
      </c>
      <c r="E102">
        <v>1636.1123607458901</v>
      </c>
      <c r="F102">
        <v>1926.92175982906</v>
      </c>
      <c r="G102">
        <v>2280.1561681683702</v>
      </c>
      <c r="H102">
        <v>2676.3618210919399</v>
      </c>
      <c r="I102">
        <v>3293.4905432785699</v>
      </c>
      <c r="J102">
        <v>3915.6907777936099</v>
      </c>
      <c r="K102">
        <v>3760.8383028949402</v>
      </c>
      <c r="L102">
        <v>4521.9696885291196</v>
      </c>
      <c r="M102">
        <v>5288.4678708084703</v>
      </c>
      <c r="N102">
        <v>5567.6886192325901</v>
      </c>
      <c r="O102">
        <v>5824.4645751119797</v>
      </c>
      <c r="P102">
        <v>5966.6991768749303</v>
      </c>
      <c r="Q102">
        <v>5581.96055915325</v>
      </c>
      <c r="R102">
        <v>5573.1013779792602</v>
      </c>
      <c r="S102">
        <v>6094.4024646766602</v>
      </c>
      <c r="T102">
        <v>6448.8089238393404</v>
      </c>
      <c r="U102">
        <v>6548.4753795034603</v>
      </c>
      <c r="W102">
        <f t="shared" si="1"/>
        <v>0</v>
      </c>
    </row>
    <row r="103" spans="1:23" x14ac:dyDescent="0.35">
      <c r="A103" t="s">
        <v>211</v>
      </c>
      <c r="B103">
        <v>1240.20595778759</v>
      </c>
      <c r="C103">
        <v>1238.4719007656299</v>
      </c>
      <c r="D103">
        <v>1245.90311567513</v>
      </c>
      <c r="E103">
        <v>1383.53265898379</v>
      </c>
      <c r="F103">
        <v>1622.77726637514</v>
      </c>
      <c r="G103">
        <v>1910.59886701749</v>
      </c>
      <c r="H103">
        <v>2238.3145002323899</v>
      </c>
      <c r="I103">
        <v>2734.36634210286</v>
      </c>
      <c r="J103">
        <v>3240.54712262365</v>
      </c>
      <c r="K103">
        <v>3105.9827571574901</v>
      </c>
      <c r="L103">
        <v>3708.9447371373499</v>
      </c>
      <c r="M103">
        <v>4312.8989297173102</v>
      </c>
      <c r="N103">
        <v>4530.9034113602602</v>
      </c>
      <c r="O103">
        <v>4738.0836743569698</v>
      </c>
      <c r="P103">
        <v>4850.2188767320404</v>
      </c>
      <c r="Q103">
        <v>4540.0288783537599</v>
      </c>
      <c r="R103">
        <v>4505.9680462469796</v>
      </c>
      <c r="S103">
        <v>4889.1529032785702</v>
      </c>
      <c r="T103">
        <v>5152.6415908273002</v>
      </c>
      <c r="U103">
        <v>5218.5004749229902</v>
      </c>
      <c r="W103">
        <f t="shared" si="1"/>
        <v>0</v>
      </c>
    </row>
    <row r="104" spans="1:23" x14ac:dyDescent="0.35">
      <c r="A104" t="s">
        <v>213</v>
      </c>
      <c r="B104">
        <v>438.55394783026298</v>
      </c>
      <c r="C104">
        <v>423.41363645967903</v>
      </c>
      <c r="D104">
        <v>444.93818951688303</v>
      </c>
      <c r="E104">
        <v>487.87417480217999</v>
      </c>
      <c r="F104">
        <v>558.08604142365198</v>
      </c>
      <c r="G104">
        <v>633.33400015979998</v>
      </c>
      <c r="H104">
        <v>744.43473316424001</v>
      </c>
      <c r="I104">
        <v>851.84525835802401</v>
      </c>
      <c r="J104">
        <v>997.35711606989196</v>
      </c>
      <c r="K104">
        <v>959.22452753235495</v>
      </c>
      <c r="L104">
        <v>1076.00489683204</v>
      </c>
      <c r="M104">
        <v>1191.93609037018</v>
      </c>
      <c r="N104">
        <v>1255.9442800745101</v>
      </c>
      <c r="O104">
        <v>1351.0869863878299</v>
      </c>
      <c r="P104">
        <v>1414.7404086265001</v>
      </c>
      <c r="Q104">
        <v>1376.5637190365601</v>
      </c>
      <c r="R104">
        <v>1306.0155440492199</v>
      </c>
      <c r="S104">
        <v>1319.41219090651</v>
      </c>
      <c r="T104">
        <v>1365.8546510963599</v>
      </c>
      <c r="U104">
        <v>1388.8334367218899</v>
      </c>
      <c r="W104">
        <f t="shared" si="1"/>
        <v>0</v>
      </c>
    </row>
    <row r="105" spans="1:23" x14ac:dyDescent="0.35">
      <c r="A105" t="s">
        <v>215</v>
      </c>
      <c r="B105">
        <v>572.55847338087096</v>
      </c>
      <c r="C105">
        <v>558.02864220417996</v>
      </c>
      <c r="D105">
        <v>601.96768591827197</v>
      </c>
      <c r="E105">
        <v>660.22610291567298</v>
      </c>
      <c r="F105">
        <v>786.04451409075295</v>
      </c>
      <c r="G105">
        <v>918.49373565244002</v>
      </c>
      <c r="H105">
        <v>1123.48561860012</v>
      </c>
      <c r="I105">
        <v>1265.7656366466799</v>
      </c>
      <c r="J105">
        <v>1464.0435653023801</v>
      </c>
      <c r="K105">
        <v>1340.2661984748299</v>
      </c>
      <c r="L105">
        <v>1534.9906640249101</v>
      </c>
      <c r="M105">
        <v>1721.4878648265601</v>
      </c>
      <c r="N105">
        <v>1859.7335504243499</v>
      </c>
      <c r="O105">
        <v>1972.5993975648901</v>
      </c>
      <c r="P105">
        <v>2068.6545913284599</v>
      </c>
      <c r="Q105">
        <v>1949.3127034612701</v>
      </c>
      <c r="R105">
        <v>1774.19436581491</v>
      </c>
      <c r="S105">
        <v>1718.4823320461301</v>
      </c>
      <c r="T105">
        <v>1756.0396062761299</v>
      </c>
      <c r="U105">
        <v>1765.66440830799</v>
      </c>
      <c r="W105">
        <f t="shared" si="1"/>
        <v>0</v>
      </c>
    </row>
    <row r="106" spans="1:23" x14ac:dyDescent="0.35">
      <c r="A106" t="s">
        <v>217</v>
      </c>
      <c r="B106">
        <v>780.19020098657904</v>
      </c>
      <c r="C106">
        <v>748.25761569896895</v>
      </c>
      <c r="D106">
        <v>900.17757571353104</v>
      </c>
      <c r="E106">
        <v>1065.6485392546099</v>
      </c>
      <c r="F106">
        <v>1150.2613149956501</v>
      </c>
      <c r="G106">
        <v>1263.2873205457499</v>
      </c>
      <c r="H106">
        <v>1589.8014886614201</v>
      </c>
      <c r="I106">
        <v>1860.0027631068201</v>
      </c>
      <c r="J106">
        <v>2166.8541670002501</v>
      </c>
      <c r="K106">
        <v>2261.24722374577</v>
      </c>
      <c r="L106">
        <v>3122.3628152164902</v>
      </c>
      <c r="M106">
        <v>3643.0439361610202</v>
      </c>
      <c r="N106">
        <v>3694.3489460323699</v>
      </c>
      <c r="O106">
        <v>3623.9115823513398</v>
      </c>
      <c r="P106">
        <v>3491.6247908576702</v>
      </c>
      <c r="Q106">
        <v>3331.6951275862798</v>
      </c>
      <c r="R106">
        <v>3562.8457564197101</v>
      </c>
      <c r="S106">
        <v>3837.65173121117</v>
      </c>
      <c r="T106">
        <v>3893.8464247557099</v>
      </c>
      <c r="U106">
        <v>4135.5692628155402</v>
      </c>
      <c r="W106">
        <f t="shared" si="1"/>
        <v>0</v>
      </c>
    </row>
    <row r="107" spans="1:23" x14ac:dyDescent="0.35">
      <c r="A107" t="s">
        <v>219</v>
      </c>
      <c r="B107">
        <v>369.18162182346299</v>
      </c>
      <c r="C107">
        <v>353.74326553304599</v>
      </c>
      <c r="D107">
        <v>363.66127214469202</v>
      </c>
      <c r="E107">
        <v>398.78375853633901</v>
      </c>
      <c r="F107">
        <v>440.43793726355801</v>
      </c>
      <c r="G107">
        <v>486.29489462811102</v>
      </c>
      <c r="H107">
        <v>549.06336554923303</v>
      </c>
      <c r="I107">
        <v>638.38332720231404</v>
      </c>
      <c r="J107">
        <v>757.17410045844304</v>
      </c>
      <c r="K107">
        <v>764.84539126664595</v>
      </c>
      <c r="L107">
        <v>840.19071877711895</v>
      </c>
      <c r="M107">
        <v>918.48309548667805</v>
      </c>
      <c r="N107">
        <v>942.11064656787198</v>
      </c>
      <c r="O107">
        <v>1028.2663483362201</v>
      </c>
      <c r="P107">
        <v>1074.40998991011</v>
      </c>
      <c r="Q107">
        <v>1079.85092795776</v>
      </c>
      <c r="R107">
        <v>1066.08116623517</v>
      </c>
      <c r="S107">
        <v>1118.0265471989901</v>
      </c>
      <c r="T107">
        <v>1170.1056056052801</v>
      </c>
      <c r="U107">
        <v>1200.9251797311099</v>
      </c>
      <c r="W107">
        <f t="shared" si="1"/>
        <v>0</v>
      </c>
    </row>
    <row r="108" spans="1:23" x14ac:dyDescent="0.35">
      <c r="A108" t="s">
        <v>221</v>
      </c>
      <c r="B108">
        <v>20322.946148552601</v>
      </c>
      <c r="C108">
        <v>21352.2160500672</v>
      </c>
      <c r="D108">
        <v>24864.436294940901</v>
      </c>
      <c r="E108">
        <v>29520.032298667698</v>
      </c>
      <c r="F108">
        <v>35492.435527789603</v>
      </c>
      <c r="G108">
        <v>37761.036050059098</v>
      </c>
      <c r="H108">
        <v>42106.801180373302</v>
      </c>
      <c r="I108">
        <v>54194.986411223101</v>
      </c>
      <c r="J108">
        <v>70992.251711001998</v>
      </c>
      <c r="K108">
        <v>65031.331870326103</v>
      </c>
      <c r="L108">
        <v>69766.521188638799</v>
      </c>
      <c r="M108">
        <v>77351.958882143197</v>
      </c>
      <c r="N108">
        <v>79149.268551730202</v>
      </c>
      <c r="O108">
        <v>83366.066358180993</v>
      </c>
      <c r="P108">
        <v>92334.646313917096</v>
      </c>
      <c r="Q108">
        <v>85124.924983919307</v>
      </c>
      <c r="R108">
        <v>82206.008998470104</v>
      </c>
      <c r="S108">
        <v>83489.817036074106</v>
      </c>
      <c r="T108">
        <v>89108.428141765893</v>
      </c>
      <c r="W108">
        <f t="shared" si="1"/>
        <v>1</v>
      </c>
    </row>
    <row r="109" spans="1:23" x14ac:dyDescent="0.35">
      <c r="A109" t="s">
        <v>223</v>
      </c>
      <c r="B109">
        <v>443.31419339173999</v>
      </c>
      <c r="C109">
        <v>451.573001074356</v>
      </c>
      <c r="D109">
        <v>470.98678594915998</v>
      </c>
      <c r="E109">
        <v>546.72661447872804</v>
      </c>
      <c r="F109">
        <v>627.77424728391895</v>
      </c>
      <c r="G109">
        <v>714.86101349566104</v>
      </c>
      <c r="H109">
        <v>806.75328062879896</v>
      </c>
      <c r="I109">
        <v>1028.33477107667</v>
      </c>
      <c r="J109">
        <v>998.52233901926797</v>
      </c>
      <c r="K109">
        <v>1101.9608400223899</v>
      </c>
      <c r="L109">
        <v>1357.56371913262</v>
      </c>
      <c r="M109">
        <v>1458.10352686177</v>
      </c>
      <c r="N109">
        <v>1443.87952939042</v>
      </c>
      <c r="O109">
        <v>1449.6059123386999</v>
      </c>
      <c r="P109">
        <v>1573.88149211052</v>
      </c>
      <c r="Q109">
        <v>1605.6054335548799</v>
      </c>
      <c r="R109">
        <v>1732.56426178428</v>
      </c>
      <c r="S109">
        <v>1981.6510498992</v>
      </c>
      <c r="T109">
        <v>2005.86300452403</v>
      </c>
      <c r="U109">
        <v>2099.5990481085501</v>
      </c>
      <c r="W109">
        <f t="shared" si="1"/>
        <v>0</v>
      </c>
    </row>
    <row r="110" spans="1:23" x14ac:dyDescent="0.35">
      <c r="A110" t="s">
        <v>225</v>
      </c>
      <c r="W110">
        <f t="shared" si="1"/>
        <v>20</v>
      </c>
    </row>
    <row r="111" spans="1:23" x14ac:dyDescent="0.35">
      <c r="A111" t="s">
        <v>227</v>
      </c>
      <c r="B111">
        <v>26241.364614697301</v>
      </c>
      <c r="C111">
        <v>28227.727458226302</v>
      </c>
      <c r="D111">
        <v>32541.098553797801</v>
      </c>
      <c r="E111">
        <v>41106.925152214302</v>
      </c>
      <c r="F111">
        <v>47631.010687626898</v>
      </c>
      <c r="G111">
        <v>50878.223671427397</v>
      </c>
      <c r="H111">
        <v>54306.429316689697</v>
      </c>
      <c r="I111">
        <v>61359.741225674399</v>
      </c>
      <c r="J111">
        <v>61262.100463151699</v>
      </c>
      <c r="K111">
        <v>52105.152483773898</v>
      </c>
      <c r="L111">
        <v>48715.1769134801</v>
      </c>
      <c r="M111">
        <v>51848.9096998104</v>
      </c>
      <c r="N111">
        <v>48917.897613045898</v>
      </c>
      <c r="O111">
        <v>51590.1885889392</v>
      </c>
      <c r="P111">
        <v>55492.982562275</v>
      </c>
      <c r="Q111">
        <v>61995.4228025802</v>
      </c>
      <c r="R111">
        <v>63197.082397680802</v>
      </c>
      <c r="S111">
        <v>69822.347084914101</v>
      </c>
      <c r="T111">
        <v>78621.227931008601</v>
      </c>
      <c r="U111">
        <v>78660.956462960297</v>
      </c>
      <c r="W111">
        <f t="shared" si="1"/>
        <v>0</v>
      </c>
    </row>
    <row r="112" spans="1:23" x14ac:dyDescent="0.35">
      <c r="A112" t="s">
        <v>229</v>
      </c>
      <c r="B112">
        <v>1670.00946997849</v>
      </c>
      <c r="C112">
        <v>1909.4122777135301</v>
      </c>
      <c r="D112">
        <v>1911.6787915017201</v>
      </c>
      <c r="E112">
        <v>2253.9361322823502</v>
      </c>
      <c r="F112">
        <v>2756.1987421936601</v>
      </c>
      <c r="G112">
        <v>3246.0510293832599</v>
      </c>
      <c r="H112">
        <v>3774.3578414999101</v>
      </c>
      <c r="I112">
        <v>4904.6662518516696</v>
      </c>
      <c r="J112">
        <v>5717.3144646271903</v>
      </c>
      <c r="K112">
        <v>5709.9479801286498</v>
      </c>
      <c r="L112">
        <v>6599.66093791004</v>
      </c>
      <c r="M112">
        <v>7781.4061137443296</v>
      </c>
      <c r="N112">
        <v>7927.8469017172201</v>
      </c>
      <c r="O112">
        <v>6018.3244733247102</v>
      </c>
      <c r="P112">
        <v>5585.5267575830303</v>
      </c>
      <c r="Q112">
        <v>4904.3268774797598</v>
      </c>
      <c r="R112">
        <v>5253.4249096418198</v>
      </c>
      <c r="S112">
        <v>5520.3104712090499</v>
      </c>
      <c r="T112">
        <v>5550.0609570148399</v>
      </c>
      <c r="W112">
        <f t="shared" si="1"/>
        <v>1</v>
      </c>
    </row>
    <row r="113" spans="1:23" x14ac:dyDescent="0.35">
      <c r="A113" t="s">
        <v>231</v>
      </c>
      <c r="F113">
        <v>1391.96348940291</v>
      </c>
      <c r="G113">
        <v>1855.5220037520201</v>
      </c>
      <c r="H113">
        <v>2373.2147846439102</v>
      </c>
      <c r="I113">
        <v>3182.94798201412</v>
      </c>
      <c r="J113">
        <v>4636.6109775827099</v>
      </c>
      <c r="K113">
        <v>3853.9409348118502</v>
      </c>
      <c r="L113">
        <v>4655.4249946788505</v>
      </c>
      <c r="M113">
        <v>6036.3962425130303</v>
      </c>
      <c r="N113">
        <v>6829.96395380594</v>
      </c>
      <c r="O113">
        <v>7076.8771798886501</v>
      </c>
      <c r="P113">
        <v>6818.8046212783302</v>
      </c>
      <c r="Q113">
        <v>4989.8030747307103</v>
      </c>
      <c r="R113">
        <v>4777.1976187177597</v>
      </c>
      <c r="S113">
        <v>5205.2882547659101</v>
      </c>
      <c r="T113">
        <v>5834.1662106535196</v>
      </c>
      <c r="U113">
        <v>5955.1090103681599</v>
      </c>
      <c r="W113">
        <f t="shared" si="1"/>
        <v>4</v>
      </c>
    </row>
    <row r="114" spans="1:23" x14ac:dyDescent="0.35">
      <c r="A114" t="s">
        <v>233</v>
      </c>
      <c r="B114">
        <v>32018.063699526701</v>
      </c>
      <c r="C114">
        <v>28793.96074155</v>
      </c>
      <c r="D114">
        <v>32326.638246046099</v>
      </c>
      <c r="E114">
        <v>39423.928023344</v>
      </c>
      <c r="F114">
        <v>47367.278172526203</v>
      </c>
      <c r="G114">
        <v>56658.592646559096</v>
      </c>
      <c r="H114">
        <v>56673.602467987497</v>
      </c>
      <c r="I114">
        <v>69054.270806506698</v>
      </c>
      <c r="J114">
        <v>56409.773113016498</v>
      </c>
      <c r="K114">
        <v>41333.418536415797</v>
      </c>
      <c r="L114">
        <v>43024.923493066301</v>
      </c>
      <c r="M114">
        <v>47516.874691306002</v>
      </c>
      <c r="N114">
        <v>45910.020542526101</v>
      </c>
      <c r="O114">
        <v>49522.236577279</v>
      </c>
      <c r="P114">
        <v>54241.934644555797</v>
      </c>
      <c r="Q114">
        <v>52564.429179455801</v>
      </c>
      <c r="R114">
        <v>61466.803954289499</v>
      </c>
      <c r="S114">
        <v>71310.939256234196</v>
      </c>
      <c r="T114">
        <v>72968.704228049901</v>
      </c>
      <c r="U114">
        <v>66944.833076982497</v>
      </c>
      <c r="W114">
        <f t="shared" si="1"/>
        <v>0</v>
      </c>
    </row>
    <row r="115" spans="1:23" x14ac:dyDescent="0.35">
      <c r="A115" t="s">
        <v>235</v>
      </c>
      <c r="B115">
        <v>21043.574924443601</v>
      </c>
      <c r="C115">
        <v>20306.932231460101</v>
      </c>
      <c r="D115">
        <v>18435.894759546802</v>
      </c>
      <c r="E115">
        <v>18979.323453344499</v>
      </c>
      <c r="F115">
        <v>19896.817733884898</v>
      </c>
      <c r="G115">
        <v>20566.6454898642</v>
      </c>
      <c r="H115">
        <v>21837.378485196899</v>
      </c>
      <c r="I115">
        <v>24924.330953055</v>
      </c>
      <c r="J115">
        <v>29567.803879491301</v>
      </c>
      <c r="K115">
        <v>27715.636794730101</v>
      </c>
      <c r="L115">
        <v>30693.5930646542</v>
      </c>
      <c r="M115">
        <v>33669.246476485998</v>
      </c>
      <c r="N115">
        <v>32511.237852492501</v>
      </c>
      <c r="O115">
        <v>36309.468832561201</v>
      </c>
      <c r="P115">
        <v>37678.889770916299</v>
      </c>
      <c r="Q115">
        <v>35776.795161806796</v>
      </c>
      <c r="R115">
        <v>37321.624039731301</v>
      </c>
      <c r="S115">
        <v>40541.862093896802</v>
      </c>
      <c r="T115">
        <v>41719.725438570298</v>
      </c>
      <c r="U115">
        <v>43592.083582323401</v>
      </c>
      <c r="W115">
        <f t="shared" si="1"/>
        <v>0</v>
      </c>
    </row>
    <row r="116" spans="1:23" x14ac:dyDescent="0.35">
      <c r="A116" t="s">
        <v>237</v>
      </c>
      <c r="B116">
        <v>20087.5919858794</v>
      </c>
      <c r="C116">
        <v>20483.215994997401</v>
      </c>
      <c r="D116">
        <v>22270.144123428199</v>
      </c>
      <c r="E116">
        <v>27465.675298722399</v>
      </c>
      <c r="F116">
        <v>31259.716495430901</v>
      </c>
      <c r="G116">
        <v>32043.1403684119</v>
      </c>
      <c r="H116">
        <v>33501.658167304398</v>
      </c>
      <c r="I116">
        <v>37822.665237742702</v>
      </c>
      <c r="J116">
        <v>40778.342736720901</v>
      </c>
      <c r="K116">
        <v>37079.758670454597</v>
      </c>
      <c r="L116">
        <v>36000.5201179254</v>
      </c>
      <c r="M116">
        <v>38599.062207032199</v>
      </c>
      <c r="N116">
        <v>35053.526244257198</v>
      </c>
      <c r="O116">
        <v>35549.974697295402</v>
      </c>
      <c r="P116">
        <v>35518.415291674901</v>
      </c>
      <c r="Q116">
        <v>30230.226302129598</v>
      </c>
      <c r="R116">
        <v>30939.7142462298</v>
      </c>
      <c r="S116">
        <v>32406.720315013401</v>
      </c>
      <c r="T116">
        <v>34615.756891098703</v>
      </c>
      <c r="U116">
        <v>33228.236680370697</v>
      </c>
      <c r="W116">
        <f t="shared" si="1"/>
        <v>0</v>
      </c>
    </row>
    <row r="117" spans="1:23" x14ac:dyDescent="0.35">
      <c r="A117" t="s">
        <v>239</v>
      </c>
      <c r="B117">
        <v>3384.6948609054598</v>
      </c>
      <c r="C117">
        <v>3437.6606575236601</v>
      </c>
      <c r="D117">
        <v>3609.2006505867598</v>
      </c>
      <c r="E117">
        <v>3480.5129495426199</v>
      </c>
      <c r="F117">
        <v>3733.8014117161101</v>
      </c>
      <c r="G117">
        <v>4103.5971441428201</v>
      </c>
      <c r="H117">
        <v>4331.30306028832</v>
      </c>
      <c r="I117">
        <v>4623.7512377814701</v>
      </c>
      <c r="J117">
        <v>4928.1140084319204</v>
      </c>
      <c r="K117">
        <v>4335.1815119409102</v>
      </c>
      <c r="L117">
        <v>4704.05445468166</v>
      </c>
      <c r="M117">
        <v>5111.4714134280002</v>
      </c>
      <c r="N117">
        <v>5209.8519313001298</v>
      </c>
      <c r="O117">
        <v>4989.1713909115397</v>
      </c>
      <c r="P117">
        <v>4833.7903182140499</v>
      </c>
      <c r="Q117">
        <v>4907.5037197431602</v>
      </c>
      <c r="R117">
        <v>4843.3384741086402</v>
      </c>
      <c r="S117">
        <v>5069.1838381072603</v>
      </c>
      <c r="T117">
        <v>5354.2368587703004</v>
      </c>
      <c r="U117">
        <v>5582.2637775521098</v>
      </c>
      <c r="W117">
        <f t="shared" si="1"/>
        <v>0</v>
      </c>
    </row>
    <row r="118" spans="1:23" x14ac:dyDescent="0.35">
      <c r="A118" t="s">
        <v>241</v>
      </c>
      <c r="B118">
        <v>1651.62244254198</v>
      </c>
      <c r="C118">
        <v>1720.3587893997801</v>
      </c>
      <c r="D118">
        <v>1802.0577752879001</v>
      </c>
      <c r="E118">
        <v>1876.26141001151</v>
      </c>
      <c r="F118">
        <v>2044.96262332378</v>
      </c>
      <c r="G118">
        <v>2183.3961572739199</v>
      </c>
      <c r="H118">
        <v>2513.0316680228598</v>
      </c>
      <c r="I118">
        <v>2735.3831398608199</v>
      </c>
      <c r="J118">
        <v>3455.7673182088502</v>
      </c>
      <c r="K118">
        <v>3559.6910784865299</v>
      </c>
      <c r="L118">
        <v>3736.64649385852</v>
      </c>
      <c r="M118">
        <v>3852.7527670999498</v>
      </c>
      <c r="N118">
        <v>3909.9075687312402</v>
      </c>
      <c r="O118">
        <v>4043.7490382701999</v>
      </c>
      <c r="P118">
        <v>4130.8790553996196</v>
      </c>
      <c r="Q118">
        <v>4164.1078763550904</v>
      </c>
      <c r="R118">
        <v>4176.5889102511801</v>
      </c>
      <c r="S118">
        <v>4234.4031327396297</v>
      </c>
      <c r="T118">
        <v>4312.1801167210797</v>
      </c>
      <c r="U118">
        <v>4405.4884123082402</v>
      </c>
      <c r="W118">
        <f t="shared" si="1"/>
        <v>0</v>
      </c>
    </row>
    <row r="119" spans="1:23" x14ac:dyDescent="0.35">
      <c r="A119" t="s">
        <v>243</v>
      </c>
      <c r="B119">
        <v>38532.040875293504</v>
      </c>
      <c r="C119">
        <v>33846.465641434203</v>
      </c>
      <c r="D119">
        <v>32289.350536072601</v>
      </c>
      <c r="E119">
        <v>34808.390917661302</v>
      </c>
      <c r="F119">
        <v>37688.722335940598</v>
      </c>
      <c r="G119">
        <v>37217.648727917003</v>
      </c>
      <c r="H119">
        <v>35433.988963743002</v>
      </c>
      <c r="I119">
        <v>35275.228431266703</v>
      </c>
      <c r="J119">
        <v>39339.297573182601</v>
      </c>
      <c r="K119">
        <v>40855.1756354596</v>
      </c>
      <c r="L119">
        <v>44507.676385917199</v>
      </c>
      <c r="M119">
        <v>48167.997268496503</v>
      </c>
      <c r="N119">
        <v>48603.476649774901</v>
      </c>
      <c r="O119">
        <v>40454.447457890303</v>
      </c>
      <c r="P119">
        <v>38109.4121125573</v>
      </c>
      <c r="Q119">
        <v>34524.469860933699</v>
      </c>
      <c r="R119">
        <v>38761.818150192499</v>
      </c>
      <c r="S119">
        <v>38386.511145705699</v>
      </c>
      <c r="T119">
        <v>39159.423563395198</v>
      </c>
      <c r="U119">
        <v>40246.8801284164</v>
      </c>
      <c r="W119">
        <f t="shared" si="1"/>
        <v>0</v>
      </c>
    </row>
    <row r="120" spans="1:23" x14ac:dyDescent="0.35">
      <c r="A120" t="s">
        <v>245</v>
      </c>
      <c r="B120">
        <v>1229.0009584450099</v>
      </c>
      <c r="C120">
        <v>1490.92708987166</v>
      </c>
      <c r="D120">
        <v>1658.0307854463599</v>
      </c>
      <c r="E120">
        <v>2068.1241180847301</v>
      </c>
      <c r="F120">
        <v>2874.2882912764899</v>
      </c>
      <c r="G120">
        <v>3771.2789573384498</v>
      </c>
      <c r="H120">
        <v>5291.5756501865199</v>
      </c>
      <c r="I120">
        <v>6771.4147968188499</v>
      </c>
      <c r="J120">
        <v>8513.5646450681397</v>
      </c>
      <c r="K120">
        <v>7165.2231748370295</v>
      </c>
      <c r="L120">
        <v>9070.4882528574708</v>
      </c>
      <c r="M120">
        <v>11634.0019047654</v>
      </c>
      <c r="N120">
        <v>12386.7000029472</v>
      </c>
      <c r="O120">
        <v>13890.6317716835</v>
      </c>
      <c r="P120">
        <v>12807.2606866152</v>
      </c>
      <c r="Q120">
        <v>10510.7718884149</v>
      </c>
      <c r="R120">
        <v>7714.8418437602404</v>
      </c>
      <c r="S120">
        <v>9247.58133129626</v>
      </c>
      <c r="T120">
        <v>9812.6014049892801</v>
      </c>
      <c r="U120">
        <v>9812.3903761383499</v>
      </c>
      <c r="W120">
        <f t="shared" si="1"/>
        <v>0</v>
      </c>
    </row>
    <row r="121" spans="1:23" x14ac:dyDescent="0.35">
      <c r="A121" t="s">
        <v>247</v>
      </c>
      <c r="B121">
        <v>397.48265877751902</v>
      </c>
      <c r="C121">
        <v>395.32953178343098</v>
      </c>
      <c r="D121">
        <v>389.54271099110099</v>
      </c>
      <c r="E121">
        <v>429.78784373716201</v>
      </c>
      <c r="F121">
        <v>451.66871591453901</v>
      </c>
      <c r="G121">
        <v>511.61642223942999</v>
      </c>
      <c r="H121">
        <v>685.95453224008202</v>
      </c>
      <c r="I121">
        <v>825.66659762231302</v>
      </c>
      <c r="J121">
        <v>902.07002581373604</v>
      </c>
      <c r="K121">
        <v>905.13178612848606</v>
      </c>
      <c r="L121">
        <v>951.68796111687902</v>
      </c>
      <c r="M121">
        <v>971.63332904823005</v>
      </c>
      <c r="N121">
        <v>1136.8714057177599</v>
      </c>
      <c r="O121">
        <v>1210.3880140819499</v>
      </c>
      <c r="P121">
        <v>1315.8045353723801</v>
      </c>
      <c r="Q121">
        <v>1336.8833488560299</v>
      </c>
      <c r="R121">
        <v>1410.52756809011</v>
      </c>
      <c r="S121">
        <v>1572.33549593781</v>
      </c>
      <c r="T121">
        <v>1707.9868052900299</v>
      </c>
      <c r="U121">
        <v>1816.5469164389001</v>
      </c>
      <c r="W121">
        <f t="shared" si="1"/>
        <v>0</v>
      </c>
    </row>
    <row r="122" spans="1:23" x14ac:dyDescent="0.35">
      <c r="A122" t="s">
        <v>249</v>
      </c>
      <c r="B122">
        <v>279.61956926093899</v>
      </c>
      <c r="C122">
        <v>308.40961159114897</v>
      </c>
      <c r="D122">
        <v>321.72703322784599</v>
      </c>
      <c r="E122">
        <v>380.50643239474402</v>
      </c>
      <c r="F122">
        <v>433.23497659086701</v>
      </c>
      <c r="G122">
        <v>476.55212996897501</v>
      </c>
      <c r="H122">
        <v>543.11070240307197</v>
      </c>
      <c r="I122">
        <v>721.76869083885697</v>
      </c>
      <c r="J122">
        <v>966.393627185372</v>
      </c>
      <c r="K122">
        <v>871.22438933785395</v>
      </c>
      <c r="L122">
        <v>880.03777511910903</v>
      </c>
      <c r="M122">
        <v>1123.8831680627</v>
      </c>
      <c r="N122">
        <v>1177.9747348784799</v>
      </c>
      <c r="O122">
        <v>1282.43716202467</v>
      </c>
      <c r="P122">
        <v>1279.7697826598601</v>
      </c>
      <c r="Q122">
        <v>1121.0828351073901</v>
      </c>
      <c r="R122">
        <v>1120.66651300848</v>
      </c>
      <c r="S122">
        <v>1242.76964282023</v>
      </c>
      <c r="T122">
        <v>1308.1401654961901</v>
      </c>
      <c r="U122">
        <v>1309.3929916551201</v>
      </c>
      <c r="W122">
        <f t="shared" si="1"/>
        <v>0</v>
      </c>
    </row>
    <row r="123" spans="1:23" x14ac:dyDescent="0.35">
      <c r="A123" t="s">
        <v>251</v>
      </c>
      <c r="B123">
        <v>302.57716356513299</v>
      </c>
      <c r="C123">
        <v>321.15030130596602</v>
      </c>
      <c r="D123">
        <v>338.987262704572</v>
      </c>
      <c r="E123">
        <v>362.33570765016901</v>
      </c>
      <c r="F123">
        <v>408.51382634736598</v>
      </c>
      <c r="G123">
        <v>474.11122779009901</v>
      </c>
      <c r="H123">
        <v>539.75016871721596</v>
      </c>
      <c r="I123">
        <v>631.52484211438195</v>
      </c>
      <c r="J123">
        <v>745.60918066092802</v>
      </c>
      <c r="K123">
        <v>738.05478361750602</v>
      </c>
      <c r="L123">
        <v>785.50228287411301</v>
      </c>
      <c r="M123">
        <v>882.27549264007303</v>
      </c>
      <c r="N123">
        <v>950.88034599369701</v>
      </c>
      <c r="O123">
        <v>1013.4204006154</v>
      </c>
      <c r="P123">
        <v>1093.4961905079599</v>
      </c>
      <c r="Q123">
        <v>1162.90491997151</v>
      </c>
      <c r="R123">
        <v>1269.5912573754199</v>
      </c>
      <c r="S123">
        <v>1385.2599796333</v>
      </c>
      <c r="T123">
        <v>1512.1267097284699</v>
      </c>
      <c r="U123">
        <v>1643.1213887653901</v>
      </c>
      <c r="W123">
        <f t="shared" si="1"/>
        <v>0</v>
      </c>
    </row>
    <row r="124" spans="1:23" x14ac:dyDescent="0.35">
      <c r="A124" t="s">
        <v>253</v>
      </c>
      <c r="B124">
        <v>796.88817475984104</v>
      </c>
      <c r="C124">
        <v>735.026294655946</v>
      </c>
      <c r="D124">
        <v>826.94528007381598</v>
      </c>
      <c r="E124">
        <v>1015.72417177973</v>
      </c>
      <c r="F124">
        <v>1131.14000453575</v>
      </c>
      <c r="G124">
        <v>1214.55666670492</v>
      </c>
      <c r="H124">
        <v>1168.4485309883701</v>
      </c>
      <c r="I124">
        <v>1374.4521527694901</v>
      </c>
      <c r="J124">
        <v>1428.1205161985499</v>
      </c>
      <c r="K124">
        <v>1311.9990020125299</v>
      </c>
      <c r="L124">
        <v>1516.8118690778699</v>
      </c>
      <c r="M124">
        <v>1735.01835782836</v>
      </c>
      <c r="N124">
        <v>1788.5054206888699</v>
      </c>
      <c r="O124">
        <v>1715.76533141614</v>
      </c>
      <c r="P124">
        <v>1642.7625974960099</v>
      </c>
      <c r="Q124">
        <v>1542.5752495838001</v>
      </c>
      <c r="R124">
        <v>1584.80744578963</v>
      </c>
      <c r="S124">
        <v>1640.5001043601801</v>
      </c>
      <c r="T124">
        <v>1698.2562862673899</v>
      </c>
      <c r="U124">
        <v>1655.07883905984</v>
      </c>
      <c r="W124">
        <f t="shared" si="1"/>
        <v>0</v>
      </c>
    </row>
    <row r="125" spans="1:23" x14ac:dyDescent="0.35">
      <c r="A125" t="s">
        <v>255</v>
      </c>
      <c r="B125">
        <v>9560.9038671830203</v>
      </c>
      <c r="C125">
        <v>10283.032801538</v>
      </c>
      <c r="D125">
        <v>10650.8451485558</v>
      </c>
      <c r="E125">
        <v>10270.604163366799</v>
      </c>
      <c r="F125">
        <v>10942.728234354399</v>
      </c>
      <c r="G125">
        <v>11679.409709376399</v>
      </c>
      <c r="H125">
        <v>13614.4151249891</v>
      </c>
      <c r="I125">
        <v>14429.5502351983</v>
      </c>
      <c r="J125">
        <v>15592.8708815919</v>
      </c>
      <c r="K125">
        <v>15388.4434445763</v>
      </c>
      <c r="L125">
        <v>15510.1991465257</v>
      </c>
      <c r="M125">
        <v>16539.769007306699</v>
      </c>
      <c r="N125">
        <v>16046.4869352021</v>
      </c>
      <c r="O125">
        <v>16686.021182524099</v>
      </c>
      <c r="P125">
        <v>18051.179034714602</v>
      </c>
      <c r="Q125">
        <v>18028.973430895199</v>
      </c>
      <c r="R125">
        <v>18810.487645832101</v>
      </c>
      <c r="S125">
        <v>19158.744800608099</v>
      </c>
      <c r="T125">
        <v>19276.521267443899</v>
      </c>
      <c r="U125">
        <v>19934.974532392898</v>
      </c>
      <c r="W125">
        <f t="shared" si="1"/>
        <v>0</v>
      </c>
    </row>
    <row r="126" spans="1:23" x14ac:dyDescent="0.35">
      <c r="A126" t="s">
        <v>257</v>
      </c>
      <c r="B126">
        <v>12256.9935679503</v>
      </c>
      <c r="C126">
        <v>11561.2483689073</v>
      </c>
      <c r="D126">
        <v>13165.0657360554</v>
      </c>
      <c r="E126">
        <v>14672.8574703505</v>
      </c>
      <c r="F126">
        <v>16496.1200942502</v>
      </c>
      <c r="G126">
        <v>19402.502625954901</v>
      </c>
      <c r="H126">
        <v>21743.477451425399</v>
      </c>
      <c r="I126">
        <v>24086.410439167699</v>
      </c>
      <c r="J126">
        <v>21350.427979823002</v>
      </c>
      <c r="K126">
        <v>19143.851605302501</v>
      </c>
      <c r="L126">
        <v>23087.2256438476</v>
      </c>
      <c r="M126">
        <v>25096.2638838239</v>
      </c>
      <c r="N126">
        <v>25466.7605170594</v>
      </c>
      <c r="O126">
        <v>27182.734310193599</v>
      </c>
      <c r="P126">
        <v>29249.575220974199</v>
      </c>
      <c r="Q126">
        <v>28732.231076259901</v>
      </c>
      <c r="R126">
        <v>29288.8704389833</v>
      </c>
      <c r="S126">
        <v>31616.8434004683</v>
      </c>
      <c r="T126">
        <v>33422.944210083602</v>
      </c>
      <c r="U126">
        <v>31846.218232425799</v>
      </c>
      <c r="W126">
        <f t="shared" si="1"/>
        <v>0</v>
      </c>
    </row>
    <row r="127" spans="1:23" x14ac:dyDescent="0.35">
      <c r="A127" t="s">
        <v>259</v>
      </c>
      <c r="B127">
        <v>18440.378521244598</v>
      </c>
      <c r="C127">
        <v>16587.177671340301</v>
      </c>
      <c r="D127">
        <v>17846.3260571477</v>
      </c>
      <c r="E127">
        <v>22148.378150111999</v>
      </c>
      <c r="F127">
        <v>27011.7276502758</v>
      </c>
      <c r="G127">
        <v>35591.005778785096</v>
      </c>
      <c r="H127">
        <v>42781.366495114897</v>
      </c>
      <c r="I127">
        <v>45782.2765557698</v>
      </c>
      <c r="J127">
        <v>55494.950990645797</v>
      </c>
      <c r="K127">
        <v>37561.67266643</v>
      </c>
      <c r="L127">
        <v>38577.4982788212</v>
      </c>
      <c r="M127">
        <v>48631.691300678998</v>
      </c>
      <c r="N127">
        <v>51979.105168063703</v>
      </c>
      <c r="O127">
        <v>49388.1374119381</v>
      </c>
      <c r="P127">
        <v>44062.317037520901</v>
      </c>
      <c r="Q127">
        <v>29869.529390824799</v>
      </c>
      <c r="R127">
        <v>27653.0667677649</v>
      </c>
      <c r="S127">
        <v>29759.436486557501</v>
      </c>
      <c r="T127">
        <v>33994.381917150698</v>
      </c>
      <c r="U127">
        <v>32000.4484691578</v>
      </c>
      <c r="W127">
        <f t="shared" si="1"/>
        <v>0</v>
      </c>
    </row>
    <row r="128" spans="1:23" x14ac:dyDescent="0.35">
      <c r="A128" t="s">
        <v>261</v>
      </c>
      <c r="B128">
        <v>4230.5339786588502</v>
      </c>
      <c r="C128">
        <v>4071.9712547304198</v>
      </c>
      <c r="D128">
        <v>3572.8297578516299</v>
      </c>
      <c r="E128">
        <v>3587.2532861982399</v>
      </c>
      <c r="F128">
        <v>4073.7629435694798</v>
      </c>
      <c r="G128">
        <v>4888.8760677047803</v>
      </c>
      <c r="H128">
        <v>5669.0167071563801</v>
      </c>
      <c r="I128">
        <v>6644.0703097260603</v>
      </c>
      <c r="J128">
        <v>7686.8471001916996</v>
      </c>
      <c r="K128">
        <v>7120.6465222398701</v>
      </c>
      <c r="L128">
        <v>8778.1379621774904</v>
      </c>
      <c r="M128">
        <v>9882.3879593032998</v>
      </c>
      <c r="N128">
        <v>9837.4307790673902</v>
      </c>
      <c r="O128">
        <v>9948.7812087147195</v>
      </c>
      <c r="P128">
        <v>10075.725524662101</v>
      </c>
      <c r="Q128">
        <v>8475.7763005148299</v>
      </c>
      <c r="R128">
        <v>8155.1106175126197</v>
      </c>
      <c r="S128">
        <v>9005.7993239704101</v>
      </c>
      <c r="T128">
        <v>8593.7414405065392</v>
      </c>
      <c r="U128">
        <v>8390.0629207421698</v>
      </c>
      <c r="W128">
        <f t="shared" si="1"/>
        <v>0</v>
      </c>
    </row>
    <row r="129" spans="1:23" x14ac:dyDescent="0.35">
      <c r="A129" t="s">
        <v>263</v>
      </c>
      <c r="B129">
        <v>325.18699822584603</v>
      </c>
      <c r="C129">
        <v>326.94190759036002</v>
      </c>
      <c r="D129">
        <v>320.06151792172801</v>
      </c>
      <c r="E129">
        <v>362.821413486106</v>
      </c>
      <c r="F129">
        <v>417.92850419520101</v>
      </c>
      <c r="G129">
        <v>475.61071351311301</v>
      </c>
      <c r="H129">
        <v>590.63270735226001</v>
      </c>
      <c r="I129">
        <v>710.34481504944904</v>
      </c>
      <c r="J129">
        <v>900.32367182127302</v>
      </c>
      <c r="K129">
        <v>948.65393228517701</v>
      </c>
      <c r="L129">
        <v>1140.59920478703</v>
      </c>
      <c r="M129">
        <v>1378.36136494331</v>
      </c>
      <c r="N129">
        <v>1581.3954034942501</v>
      </c>
      <c r="O129">
        <v>1825.6651133067601</v>
      </c>
      <c r="P129">
        <v>1998.3352147169901</v>
      </c>
      <c r="Q129">
        <v>2134.7117956779598</v>
      </c>
      <c r="R129">
        <v>2308.8004822007902</v>
      </c>
      <c r="S129">
        <v>2423.8462031920999</v>
      </c>
      <c r="T129">
        <v>2542.4865281791999</v>
      </c>
      <c r="U129">
        <v>2534.89827991125</v>
      </c>
      <c r="W129">
        <f t="shared" si="1"/>
        <v>0</v>
      </c>
    </row>
    <row r="130" spans="1:23" x14ac:dyDescent="0.35">
      <c r="A130" t="s">
        <v>265</v>
      </c>
      <c r="B130">
        <v>4491.6372588930199</v>
      </c>
      <c r="C130">
        <v>4422.3870762701099</v>
      </c>
      <c r="D130">
        <v>4579.4595927196697</v>
      </c>
      <c r="E130">
        <v>4576.3907459219299</v>
      </c>
      <c r="F130">
        <v>4630.7895718060099</v>
      </c>
      <c r="G130">
        <v>4575.1055115935396</v>
      </c>
      <c r="H130">
        <v>4626.8598079653102</v>
      </c>
      <c r="I130">
        <v>5207.79600017537</v>
      </c>
      <c r="J130">
        <v>6111.3324114795096</v>
      </c>
      <c r="K130">
        <v>7354.9536047849197</v>
      </c>
      <c r="L130">
        <v>7761.6461905721999</v>
      </c>
      <c r="M130">
        <v>7674.8353503784801</v>
      </c>
      <c r="N130">
        <v>7950.6953782596302</v>
      </c>
      <c r="O130">
        <v>7931.0804758452596</v>
      </c>
      <c r="P130">
        <v>7686.2560299645502</v>
      </c>
      <c r="Q130">
        <v>7644.5486571821202</v>
      </c>
      <c r="R130">
        <v>7629.8911171195195</v>
      </c>
      <c r="S130">
        <v>7801.1786580755497</v>
      </c>
      <c r="T130">
        <v>8024.8032708138699</v>
      </c>
      <c r="U130">
        <v>7583.6947217064799</v>
      </c>
      <c r="W130">
        <f t="shared" si="1"/>
        <v>0</v>
      </c>
    </row>
    <row r="131" spans="1:23" x14ac:dyDescent="0.35">
      <c r="A131" t="s">
        <v>267</v>
      </c>
      <c r="B131">
        <v>306.83289473314699</v>
      </c>
      <c r="C131">
        <v>306.71035540147102</v>
      </c>
      <c r="D131">
        <v>306.47373698602399</v>
      </c>
      <c r="E131">
        <v>243.08934053241799</v>
      </c>
      <c r="F131">
        <v>286.06499894280302</v>
      </c>
      <c r="G131">
        <v>294.89303679544201</v>
      </c>
      <c r="H131">
        <v>336.11567425434998</v>
      </c>
      <c r="I131">
        <v>396.60176128155803</v>
      </c>
      <c r="J131">
        <v>478.39993791333399</v>
      </c>
      <c r="K131">
        <v>470.94761959685502</v>
      </c>
      <c r="L131">
        <v>513.44569862022399</v>
      </c>
      <c r="M131">
        <v>596.89708105379498</v>
      </c>
      <c r="N131">
        <v>657.93625634995499</v>
      </c>
      <c r="O131">
        <v>721.93005540524803</v>
      </c>
      <c r="P131">
        <v>721.18279483565198</v>
      </c>
      <c r="Q131">
        <v>710.38385771751496</v>
      </c>
      <c r="R131">
        <v>714.62339223003096</v>
      </c>
      <c r="S131">
        <v>698.70176435510996</v>
      </c>
      <c r="T131">
        <v>677.32217854536304</v>
      </c>
      <c r="U131">
        <v>621.89295362271503</v>
      </c>
      <c r="W131">
        <f t="shared" ref="W131:W194" si="2">COUNTIF(B131:U131,"")</f>
        <v>0</v>
      </c>
    </row>
    <row r="132" spans="1:23" x14ac:dyDescent="0.35">
      <c r="A132" t="s">
        <v>269</v>
      </c>
      <c r="B132">
        <v>7142.7744518150903</v>
      </c>
      <c r="C132">
        <v>6266.49097233061</v>
      </c>
      <c r="D132">
        <v>3703.0483081685202</v>
      </c>
      <c r="E132">
        <v>4673.1439128611501</v>
      </c>
      <c r="F132">
        <v>5800.5979685149796</v>
      </c>
      <c r="G132">
        <v>8163.0107778197298</v>
      </c>
      <c r="H132">
        <v>9336.3566699949606</v>
      </c>
      <c r="I132">
        <v>11300.191343677299</v>
      </c>
      <c r="J132">
        <v>14382.5762948433</v>
      </c>
      <c r="K132">
        <v>10275.266564444</v>
      </c>
      <c r="L132">
        <v>12064.7806924218</v>
      </c>
      <c r="M132">
        <v>5554.1791642315002</v>
      </c>
      <c r="N132">
        <v>13025.281393441301</v>
      </c>
      <c r="O132">
        <v>10363.789489455099</v>
      </c>
      <c r="P132">
        <v>6466.9102701438396</v>
      </c>
      <c r="Q132">
        <v>4337.9191391934801</v>
      </c>
      <c r="R132">
        <v>4035.1943155047002</v>
      </c>
      <c r="S132">
        <v>5756.6984499656901</v>
      </c>
      <c r="T132">
        <v>7877.1222506188396</v>
      </c>
      <c r="U132">
        <v>7685.9492665300304</v>
      </c>
      <c r="W132">
        <f t="shared" si="2"/>
        <v>0</v>
      </c>
    </row>
    <row r="133" spans="1:23" x14ac:dyDescent="0.35">
      <c r="A133" t="s">
        <v>271</v>
      </c>
      <c r="B133">
        <v>5950.3511959662401</v>
      </c>
      <c r="C133">
        <v>5642.9272696918797</v>
      </c>
      <c r="D133">
        <v>5646.4565348323604</v>
      </c>
      <c r="E133">
        <v>6150.9213692606199</v>
      </c>
      <c r="F133">
        <v>6591.8491784908001</v>
      </c>
      <c r="G133">
        <v>6948.8214540442896</v>
      </c>
      <c r="H133">
        <v>7669.0743506520403</v>
      </c>
      <c r="I133">
        <v>7970.03570061152</v>
      </c>
      <c r="J133">
        <v>8456.6946321773903</v>
      </c>
      <c r="K133">
        <v>8137.8454943873803</v>
      </c>
      <c r="L133">
        <v>8540.4143782464707</v>
      </c>
      <c r="M133">
        <v>8983.4366734687992</v>
      </c>
      <c r="N133">
        <v>9086.7994620754398</v>
      </c>
      <c r="O133">
        <v>9378.5623629860402</v>
      </c>
      <c r="P133">
        <v>9843.9158187217599</v>
      </c>
      <c r="Q133">
        <v>10093.899762674801</v>
      </c>
      <c r="R133">
        <v>10361.814103798501</v>
      </c>
      <c r="S133">
        <v>11047.4449858109</v>
      </c>
      <c r="T133">
        <v>11357.8890096382</v>
      </c>
      <c r="U133">
        <v>11611.415447396599</v>
      </c>
      <c r="W133">
        <f t="shared" si="2"/>
        <v>0</v>
      </c>
    </row>
    <row r="134" spans="1:23" x14ac:dyDescent="0.35">
      <c r="A134" t="s">
        <v>273</v>
      </c>
      <c r="B134">
        <v>4400.4708921756901</v>
      </c>
      <c r="C134">
        <v>4245.2625224820404</v>
      </c>
      <c r="D134">
        <v>3757.7432339186698</v>
      </c>
      <c r="E134">
        <v>3787.7633316536098</v>
      </c>
      <c r="F134">
        <v>4309.7939569948503</v>
      </c>
      <c r="G134">
        <v>5146.4161587529597</v>
      </c>
      <c r="H134">
        <v>5958.64573617528</v>
      </c>
      <c r="I134">
        <v>6936.56949672055</v>
      </c>
      <c r="J134">
        <v>7967.2645011095901</v>
      </c>
      <c r="K134">
        <v>7403.2452805790899</v>
      </c>
      <c r="L134">
        <v>9076.3273374976507</v>
      </c>
      <c r="M134">
        <v>10204.6339515327</v>
      </c>
      <c r="N134">
        <v>10198.3994226737</v>
      </c>
      <c r="O134">
        <v>10337.775212439199</v>
      </c>
      <c r="P134">
        <v>10430.5831919509</v>
      </c>
      <c r="Q134">
        <v>8884.9454290455906</v>
      </c>
      <c r="R134">
        <v>8589.6282878641705</v>
      </c>
      <c r="S134">
        <v>9448.2552854138994</v>
      </c>
      <c r="T134">
        <v>9092.6786246443808</v>
      </c>
      <c r="U134">
        <v>8869.8956238927694</v>
      </c>
      <c r="W134">
        <f t="shared" si="2"/>
        <v>0</v>
      </c>
    </row>
    <row r="135" spans="1:23" x14ac:dyDescent="0.35">
      <c r="A135" t="s">
        <v>275</v>
      </c>
      <c r="B135">
        <v>333.42600616768902</v>
      </c>
      <c r="C135">
        <v>310.68307914659698</v>
      </c>
      <c r="D135">
        <v>328.44561745860102</v>
      </c>
      <c r="E135">
        <v>362.40673439144501</v>
      </c>
      <c r="F135">
        <v>404.75531009751899</v>
      </c>
      <c r="G135">
        <v>463.28859098048798</v>
      </c>
      <c r="H135">
        <v>527.13139265458994</v>
      </c>
      <c r="I135">
        <v>616.99994839932697</v>
      </c>
      <c r="J135">
        <v>747.19227850156301</v>
      </c>
      <c r="K135">
        <v>735.69393584249497</v>
      </c>
      <c r="L135">
        <v>815.40577277371597</v>
      </c>
      <c r="M135">
        <v>909.27300658047</v>
      </c>
      <c r="N135">
        <v>942.42428339200706</v>
      </c>
      <c r="O135">
        <v>1004.25339046275</v>
      </c>
      <c r="P135">
        <v>1059.6467081820999</v>
      </c>
      <c r="Q135">
        <v>1026.9116156555599</v>
      </c>
      <c r="R135">
        <v>986.65972632211106</v>
      </c>
      <c r="S135">
        <v>1047.70805894462</v>
      </c>
      <c r="T135">
        <v>1063.1679108860101</v>
      </c>
      <c r="U135">
        <v>1079.20461356443</v>
      </c>
      <c r="W135">
        <f t="shared" si="2"/>
        <v>0</v>
      </c>
    </row>
    <row r="136" spans="1:23" x14ac:dyDescent="0.35">
      <c r="A136" t="s">
        <v>277</v>
      </c>
      <c r="B136">
        <v>333.72670320485099</v>
      </c>
      <c r="C136">
        <v>303.88079304784202</v>
      </c>
      <c r="D136">
        <v>317.06456125334199</v>
      </c>
      <c r="E136">
        <v>336.79810610513903</v>
      </c>
      <c r="F136">
        <v>380.12271300021899</v>
      </c>
      <c r="G136">
        <v>432.31543162893001</v>
      </c>
      <c r="H136">
        <v>491.12572910560999</v>
      </c>
      <c r="I136">
        <v>584.29713901093396</v>
      </c>
      <c r="J136">
        <v>689.48134036639897</v>
      </c>
      <c r="K136">
        <v>691.49559221187405</v>
      </c>
      <c r="L136">
        <v>738.04687016559399</v>
      </c>
      <c r="M136">
        <v>784.35566702766403</v>
      </c>
      <c r="N136">
        <v>803.90367104656798</v>
      </c>
      <c r="O136">
        <v>859.27103924263497</v>
      </c>
      <c r="P136">
        <v>896.71392378846895</v>
      </c>
      <c r="Q136">
        <v>884.78831009855696</v>
      </c>
      <c r="R136">
        <v>790.16170848245395</v>
      </c>
      <c r="S136">
        <v>792.82629408664695</v>
      </c>
      <c r="T136">
        <v>795.95711642611604</v>
      </c>
      <c r="U136">
        <v>810.09485344651796</v>
      </c>
      <c r="W136">
        <f t="shared" si="2"/>
        <v>0</v>
      </c>
    </row>
    <row r="137" spans="1:23" x14ac:dyDescent="0.35">
      <c r="A137" t="s">
        <v>279</v>
      </c>
      <c r="B137">
        <v>74853.938729354006</v>
      </c>
      <c r="C137">
        <v>74267.486492684795</v>
      </c>
      <c r="D137">
        <v>79359.804673486302</v>
      </c>
      <c r="E137">
        <v>89851.9771623056</v>
      </c>
      <c r="F137">
        <v>100265.955125015</v>
      </c>
      <c r="G137">
        <v>105414.442020548</v>
      </c>
      <c r="H137">
        <v>114390.59973151999</v>
      </c>
      <c r="I137">
        <v>130655.63695973701</v>
      </c>
      <c r="J137">
        <v>143255.98161919299</v>
      </c>
      <c r="K137">
        <v>126082.49263096901</v>
      </c>
      <c r="L137">
        <v>141200.38001027799</v>
      </c>
      <c r="M137">
        <v>158156.59982579199</v>
      </c>
      <c r="N137">
        <v>149010.22489866501</v>
      </c>
      <c r="O137">
        <v>173058.317372602</v>
      </c>
      <c r="P137">
        <v>178845.63101789699</v>
      </c>
      <c r="Q137">
        <v>167290.93998390701</v>
      </c>
      <c r="R137">
        <v>165629.19048292501</v>
      </c>
      <c r="S137">
        <v>173356.051288416</v>
      </c>
      <c r="T137">
        <v>181402.83002980999</v>
      </c>
      <c r="W137">
        <f t="shared" si="2"/>
        <v>1</v>
      </c>
    </row>
    <row r="138" spans="1:23" x14ac:dyDescent="0.35">
      <c r="A138" t="s">
        <v>281</v>
      </c>
      <c r="B138">
        <v>869.69651660915702</v>
      </c>
      <c r="C138">
        <v>832.803440237058</v>
      </c>
      <c r="D138">
        <v>867.491213740342</v>
      </c>
      <c r="E138">
        <v>982.19564585810394</v>
      </c>
      <c r="F138">
        <v>1065.7844368019701</v>
      </c>
      <c r="G138">
        <v>1248.6981851703399</v>
      </c>
      <c r="H138">
        <v>1435.8171774712</v>
      </c>
      <c r="I138">
        <v>1630.38890604323</v>
      </c>
      <c r="J138">
        <v>2037.32210302668</v>
      </c>
      <c r="K138">
        <v>2090.4018261396</v>
      </c>
      <c r="L138">
        <v>2799.6488761997198</v>
      </c>
      <c r="M138">
        <v>3200.8338291401601</v>
      </c>
      <c r="N138">
        <v>3350.52187589289</v>
      </c>
      <c r="O138">
        <v>3610.2893630489798</v>
      </c>
      <c r="P138">
        <v>3819.25352972265</v>
      </c>
      <c r="Q138">
        <v>3843.7806718444199</v>
      </c>
      <c r="R138">
        <v>3886.2915016523898</v>
      </c>
      <c r="S138">
        <v>4077.0437212074698</v>
      </c>
      <c r="T138">
        <v>4080.5671246955199</v>
      </c>
      <c r="U138">
        <v>3853.08369288942</v>
      </c>
      <c r="W138">
        <f t="shared" si="2"/>
        <v>0</v>
      </c>
    </row>
    <row r="139" spans="1:23" x14ac:dyDescent="0.35">
      <c r="A139" t="s">
        <v>283</v>
      </c>
      <c r="B139">
        <v>565.86108931133299</v>
      </c>
      <c r="C139">
        <v>564.64214883000204</v>
      </c>
      <c r="D139">
        <v>586.02413527534804</v>
      </c>
      <c r="E139">
        <v>656.86375194006496</v>
      </c>
      <c r="F139">
        <v>749.80523477007205</v>
      </c>
      <c r="G139">
        <v>860.30115253334395</v>
      </c>
      <c r="H139">
        <v>994.95489952641799</v>
      </c>
      <c r="I139">
        <v>1199.3220626544901</v>
      </c>
      <c r="J139">
        <v>1321.73466803888</v>
      </c>
      <c r="K139">
        <v>1312.44889147148</v>
      </c>
      <c r="L139">
        <v>1542.7315712126101</v>
      </c>
      <c r="M139">
        <v>1708.69758880976</v>
      </c>
      <c r="N139">
        <v>1775.9668692364201</v>
      </c>
      <c r="O139">
        <v>1842.8094478527801</v>
      </c>
      <c r="P139">
        <v>1929.0819200214501</v>
      </c>
      <c r="Q139">
        <v>1884.5817571099601</v>
      </c>
      <c r="R139">
        <v>1921.0741621771699</v>
      </c>
      <c r="S139">
        <v>2037.37364885081</v>
      </c>
      <c r="T139">
        <v>2091.3890021073098</v>
      </c>
      <c r="U139">
        <v>2174.4355710864502</v>
      </c>
      <c r="W139">
        <f t="shared" si="2"/>
        <v>0</v>
      </c>
    </row>
    <row r="140" spans="1:23" x14ac:dyDescent="0.35">
      <c r="A140" t="s">
        <v>285</v>
      </c>
      <c r="B140">
        <v>1189.5226650731099</v>
      </c>
      <c r="C140">
        <v>1185.5088739517901</v>
      </c>
      <c r="D140">
        <v>1191.98239763123</v>
      </c>
      <c r="E140">
        <v>1323.33891148004</v>
      </c>
      <c r="F140">
        <v>1549.2266458183001</v>
      </c>
      <c r="G140">
        <v>1821.38157105562</v>
      </c>
      <c r="H140">
        <v>2135.9375596713098</v>
      </c>
      <c r="I140">
        <v>2607.18562861483</v>
      </c>
      <c r="J140">
        <v>3088.39035273736</v>
      </c>
      <c r="K140">
        <v>2982.4273502769702</v>
      </c>
      <c r="L140">
        <v>3577.5126061432102</v>
      </c>
      <c r="M140">
        <v>4169.2881750605202</v>
      </c>
      <c r="N140">
        <v>4396.1336057259696</v>
      </c>
      <c r="O140">
        <v>4596.1878993444398</v>
      </c>
      <c r="P140">
        <v>4708.9064976993204</v>
      </c>
      <c r="Q140">
        <v>4417.7892088561202</v>
      </c>
      <c r="R140">
        <v>4383.4549214346198</v>
      </c>
      <c r="S140">
        <v>4753.2756993133598</v>
      </c>
      <c r="T140">
        <v>5001.6879734778204</v>
      </c>
      <c r="U140">
        <v>5070.6975968735696</v>
      </c>
      <c r="W140">
        <f t="shared" si="2"/>
        <v>0</v>
      </c>
    </row>
    <row r="141" spans="1:23" x14ac:dyDescent="0.35">
      <c r="A141" t="s">
        <v>287</v>
      </c>
      <c r="B141">
        <v>436.488351988266</v>
      </c>
      <c r="C141">
        <v>405.60531366416598</v>
      </c>
      <c r="D141">
        <v>382.19017349571101</v>
      </c>
      <c r="E141">
        <v>573.65376761156699</v>
      </c>
      <c r="F141">
        <v>753.38078682336698</v>
      </c>
      <c r="G141">
        <v>842.81305318800401</v>
      </c>
      <c r="H141">
        <v>904.60340221659305</v>
      </c>
      <c r="I141">
        <v>863.77963151143297</v>
      </c>
      <c r="J141">
        <v>884.96267475135903</v>
      </c>
      <c r="K141">
        <v>890.99638326858997</v>
      </c>
      <c r="L141">
        <v>1137.27570035638</v>
      </c>
      <c r="M141">
        <v>1308.6900692941999</v>
      </c>
      <c r="N141">
        <v>1253.6962040379301</v>
      </c>
      <c r="O141">
        <v>1193.71325496081</v>
      </c>
      <c r="P141">
        <v>1223.3330336398799</v>
      </c>
      <c r="Q141">
        <v>1152.13982883937</v>
      </c>
      <c r="R141">
        <v>1043.56979064916</v>
      </c>
      <c r="S141">
        <v>1150.07917350089</v>
      </c>
      <c r="T141">
        <v>1221.8837632275599</v>
      </c>
      <c r="U141">
        <v>1118.1312838019401</v>
      </c>
      <c r="W141">
        <f t="shared" si="2"/>
        <v>0</v>
      </c>
    </row>
    <row r="142" spans="1:23" x14ac:dyDescent="0.35">
      <c r="A142" t="s">
        <v>289</v>
      </c>
      <c r="B142">
        <v>1663.9829594155301</v>
      </c>
      <c r="C142">
        <v>1707.6039737437</v>
      </c>
      <c r="D142">
        <v>1796.92469562209</v>
      </c>
      <c r="E142">
        <v>2034.65078397459</v>
      </c>
      <c r="F142">
        <v>2430.6614911341399</v>
      </c>
      <c r="G142">
        <v>2915.2367256746202</v>
      </c>
      <c r="H142">
        <v>3496.40621584565</v>
      </c>
      <c r="I142">
        <v>4378.0581740226398</v>
      </c>
      <c r="J142">
        <v>5408.8823733876598</v>
      </c>
      <c r="K142">
        <v>5194.6803465917101</v>
      </c>
      <c r="L142">
        <v>6193.22803575937</v>
      </c>
      <c r="M142">
        <v>7502.29884178456</v>
      </c>
      <c r="N142">
        <v>7978.1217382915602</v>
      </c>
      <c r="O142">
        <v>8547.2071489162408</v>
      </c>
      <c r="P142">
        <v>8818.0979976770104</v>
      </c>
      <c r="Q142">
        <v>8218.9899037388896</v>
      </c>
      <c r="R142">
        <v>8188.0478326689699</v>
      </c>
      <c r="S142">
        <v>9029.7116903086098</v>
      </c>
      <c r="T142">
        <v>9838.4340425555092</v>
      </c>
      <c r="U142">
        <v>9971.8571117233605</v>
      </c>
      <c r="W142">
        <f t="shared" si="2"/>
        <v>0</v>
      </c>
    </row>
    <row r="143" spans="1:23" x14ac:dyDescent="0.35">
      <c r="A143" t="s">
        <v>291</v>
      </c>
      <c r="B143">
        <v>3293.22997867086</v>
      </c>
      <c r="C143">
        <v>3525.7936318546099</v>
      </c>
      <c r="D143">
        <v>4141.5927018010198</v>
      </c>
      <c r="E143">
        <v>5499.4289891138696</v>
      </c>
      <c r="F143">
        <v>6700.3271918938199</v>
      </c>
      <c r="G143">
        <v>7854.7652786785502</v>
      </c>
      <c r="H143">
        <v>9230.7079810252108</v>
      </c>
      <c r="I143">
        <v>12285.4470537014</v>
      </c>
      <c r="J143">
        <v>14944.996652174999</v>
      </c>
      <c r="K143">
        <v>11820.776159135899</v>
      </c>
      <c r="L143">
        <v>11990.6630177633</v>
      </c>
      <c r="M143">
        <v>14392.534256332499</v>
      </c>
      <c r="N143">
        <v>14373.060522928001</v>
      </c>
      <c r="O143">
        <v>15726.626829911</v>
      </c>
      <c r="P143">
        <v>16564.956549407601</v>
      </c>
      <c r="Q143">
        <v>14258.2293345128</v>
      </c>
      <c r="R143">
        <v>14998.125059513701</v>
      </c>
      <c r="S143">
        <v>16885.407394837301</v>
      </c>
      <c r="T143">
        <v>19176.1765182085</v>
      </c>
      <c r="U143">
        <v>19601.890834388501</v>
      </c>
      <c r="W143">
        <f t="shared" si="2"/>
        <v>0</v>
      </c>
    </row>
    <row r="144" spans="1:23" x14ac:dyDescent="0.35">
      <c r="A144" t="s">
        <v>293</v>
      </c>
      <c r="B144">
        <v>48735.995492187001</v>
      </c>
      <c r="C144">
        <v>48179.4208526047</v>
      </c>
      <c r="D144">
        <v>52930.641152264099</v>
      </c>
      <c r="E144">
        <v>65445.885030740697</v>
      </c>
      <c r="F144">
        <v>75716.351078988402</v>
      </c>
      <c r="G144">
        <v>80289.696409954006</v>
      </c>
      <c r="H144">
        <v>89739.711696130107</v>
      </c>
      <c r="I144">
        <v>106018.492790674</v>
      </c>
      <c r="J144">
        <v>114293.84332087</v>
      </c>
      <c r="K144">
        <v>103198.669312625</v>
      </c>
      <c r="L144">
        <v>104965.30607826701</v>
      </c>
      <c r="M144">
        <v>115761.507705096</v>
      </c>
      <c r="N144">
        <v>106749.013622989</v>
      </c>
      <c r="O144">
        <v>113625.13289956001</v>
      </c>
      <c r="P144">
        <v>118823.648368575</v>
      </c>
      <c r="Q144">
        <v>101376.49657433901</v>
      </c>
      <c r="R144">
        <v>104278.390971905</v>
      </c>
      <c r="S144">
        <v>107627.151006695</v>
      </c>
      <c r="T144">
        <v>116654.26106674</v>
      </c>
      <c r="U144">
        <v>114704.594170863</v>
      </c>
      <c r="W144">
        <f t="shared" si="2"/>
        <v>0</v>
      </c>
    </row>
    <row r="145" spans="1:23" x14ac:dyDescent="0.35">
      <c r="A145" t="s">
        <v>295</v>
      </c>
      <c r="B145">
        <v>3357.5864357385499</v>
      </c>
      <c r="C145">
        <v>3573.3027289880602</v>
      </c>
      <c r="D145">
        <v>4131.8000019136398</v>
      </c>
      <c r="E145">
        <v>5135.3529249598996</v>
      </c>
      <c r="F145">
        <v>6363.7233869209003</v>
      </c>
      <c r="G145">
        <v>7575.1833932391901</v>
      </c>
      <c r="H145">
        <v>9699.7216623406603</v>
      </c>
      <c r="I145">
        <v>14091.0476501135</v>
      </c>
      <c r="J145">
        <v>16422.111978842499</v>
      </c>
      <c r="K145">
        <v>12288.2138312435</v>
      </c>
      <c r="L145">
        <v>11383.522413472099</v>
      </c>
      <c r="M145">
        <v>13895.162565073901</v>
      </c>
      <c r="N145">
        <v>13926.347307652301</v>
      </c>
      <c r="O145">
        <v>15120.781888579701</v>
      </c>
      <c r="P145">
        <v>15713.536972819</v>
      </c>
      <c r="Q145">
        <v>13774.6052739114</v>
      </c>
      <c r="R145">
        <v>14315.7928949778</v>
      </c>
      <c r="S145">
        <v>15682.2214493267</v>
      </c>
      <c r="T145">
        <v>17858.279978448601</v>
      </c>
      <c r="U145">
        <v>17828.894657185599</v>
      </c>
      <c r="W145">
        <f t="shared" si="2"/>
        <v>0</v>
      </c>
    </row>
    <row r="146" spans="1:23" x14ac:dyDescent="0.35">
      <c r="A146" t="s">
        <v>297</v>
      </c>
      <c r="B146">
        <v>15710.086927070601</v>
      </c>
      <c r="C146">
        <v>15552.9503784141</v>
      </c>
      <c r="D146">
        <v>16315.363630714901</v>
      </c>
      <c r="E146">
        <v>17808.901507329701</v>
      </c>
      <c r="F146">
        <v>22446.336365430001</v>
      </c>
      <c r="G146">
        <v>25043.0189453563</v>
      </c>
      <c r="H146">
        <v>29950.7731064328</v>
      </c>
      <c r="I146">
        <v>36352.9184556869</v>
      </c>
      <c r="J146">
        <v>40597.557482332297</v>
      </c>
      <c r="K146">
        <v>40796.961833951696</v>
      </c>
      <c r="L146">
        <v>52253.155311732502</v>
      </c>
      <c r="M146">
        <v>66644.385344977301</v>
      </c>
      <c r="N146">
        <v>76291.847490023094</v>
      </c>
      <c r="O146">
        <v>89287.454018411503</v>
      </c>
      <c r="P146">
        <v>93777.106795942498</v>
      </c>
      <c r="Q146">
        <v>75340.986981115202</v>
      </c>
      <c r="R146">
        <v>74061.0860345658</v>
      </c>
      <c r="S146">
        <v>81516.674924807507</v>
      </c>
      <c r="T146">
        <v>87208.535912642998</v>
      </c>
      <c r="U146">
        <v>84096.396311206496</v>
      </c>
      <c r="W146">
        <f t="shared" si="2"/>
        <v>0</v>
      </c>
    </row>
    <row r="147" spans="1:23" x14ac:dyDescent="0.35">
      <c r="A147" t="s">
        <v>299</v>
      </c>
      <c r="W147">
        <f t="shared" si="2"/>
        <v>20</v>
      </c>
    </row>
    <row r="148" spans="1:23" x14ac:dyDescent="0.35">
      <c r="A148" t="s">
        <v>301</v>
      </c>
      <c r="B148">
        <v>1334.9430510438399</v>
      </c>
      <c r="C148">
        <v>1339.29357716301</v>
      </c>
      <c r="D148">
        <v>1416.4881582619901</v>
      </c>
      <c r="E148">
        <v>1725.45803790064</v>
      </c>
      <c r="F148">
        <v>1952.9018302260399</v>
      </c>
      <c r="G148">
        <v>2018.0257430782899</v>
      </c>
      <c r="H148">
        <v>2196.0121896701598</v>
      </c>
      <c r="I148">
        <v>2499.2599375718701</v>
      </c>
      <c r="J148">
        <v>2890.3600832273901</v>
      </c>
      <c r="K148">
        <v>2866.92419864666</v>
      </c>
      <c r="L148">
        <v>2839.9251680593302</v>
      </c>
      <c r="M148">
        <v>3046.9491364495698</v>
      </c>
      <c r="N148">
        <v>2912.6582749402901</v>
      </c>
      <c r="O148">
        <v>3121.6811755049798</v>
      </c>
      <c r="P148">
        <v>3171.6991922737602</v>
      </c>
      <c r="Q148">
        <v>2875.2579851678101</v>
      </c>
      <c r="R148">
        <v>2896.7200026811702</v>
      </c>
      <c r="S148">
        <v>3036.3252548730102</v>
      </c>
      <c r="T148">
        <v>3222.20063433213</v>
      </c>
      <c r="U148">
        <v>3204.0950031329799</v>
      </c>
      <c r="W148">
        <f t="shared" si="2"/>
        <v>0</v>
      </c>
    </row>
    <row r="149" spans="1:23" x14ac:dyDescent="0.35">
      <c r="A149" t="s">
        <v>303</v>
      </c>
      <c r="B149">
        <v>82367.991276935907</v>
      </c>
      <c r="C149">
        <v>83734.779981857995</v>
      </c>
      <c r="D149">
        <v>90501.341804266602</v>
      </c>
      <c r="E149">
        <v>108627.30566020199</v>
      </c>
      <c r="F149">
        <v>123519.805970149</v>
      </c>
      <c r="G149">
        <v>124193.60557599099</v>
      </c>
      <c r="H149">
        <v>134044.70116133499</v>
      </c>
      <c r="I149">
        <v>169961.38394578299</v>
      </c>
      <c r="J149">
        <v>185721.79415410399</v>
      </c>
      <c r="K149">
        <v>154762.19942685199</v>
      </c>
      <c r="L149">
        <v>150725.19412420699</v>
      </c>
      <c r="M149">
        <v>169020.88783177</v>
      </c>
      <c r="N149">
        <v>157515.899069445</v>
      </c>
      <c r="O149">
        <v>177664.115616089</v>
      </c>
      <c r="P149">
        <v>189422.21876883999</v>
      </c>
      <c r="Q149">
        <v>166011.50913116001</v>
      </c>
      <c r="R149">
        <v>170028.65571786399</v>
      </c>
      <c r="S149">
        <v>167517.05972785599</v>
      </c>
      <c r="T149">
        <v>185829.01796040701</v>
      </c>
      <c r="W149">
        <f t="shared" si="2"/>
        <v>1</v>
      </c>
    </row>
    <row r="150" spans="1:23" x14ac:dyDescent="0.35">
      <c r="A150" t="s">
        <v>305</v>
      </c>
      <c r="B150">
        <v>440.67203065326902</v>
      </c>
      <c r="C150">
        <v>507.55765839084899</v>
      </c>
      <c r="D150">
        <v>570.97264543275105</v>
      </c>
      <c r="E150">
        <v>682.52550882337698</v>
      </c>
      <c r="F150">
        <v>897.44995881032605</v>
      </c>
      <c r="G150">
        <v>1034.70705816743</v>
      </c>
      <c r="H150">
        <v>1183.3792111718501</v>
      </c>
      <c r="I150">
        <v>1531.6854761821401</v>
      </c>
      <c r="J150">
        <v>2111.2014950419698</v>
      </c>
      <c r="K150">
        <v>1899.01011658378</v>
      </c>
      <c r="L150">
        <v>2437.5299784242302</v>
      </c>
      <c r="M150">
        <v>2942.25594861529</v>
      </c>
      <c r="N150">
        <v>3045.7398742241699</v>
      </c>
      <c r="O150">
        <v>3322.0384362615</v>
      </c>
      <c r="P150">
        <v>3328.8014489212501</v>
      </c>
      <c r="Q150">
        <v>2732.4571129373298</v>
      </c>
      <c r="R150">
        <v>2880.43928129296</v>
      </c>
      <c r="S150">
        <v>3509.6934502581398</v>
      </c>
      <c r="T150">
        <v>4233.7434367411897</v>
      </c>
      <c r="U150">
        <v>4503.5169853884699</v>
      </c>
      <c r="W150">
        <f t="shared" si="2"/>
        <v>0</v>
      </c>
    </row>
    <row r="151" spans="1:23" x14ac:dyDescent="0.35">
      <c r="A151" t="s">
        <v>307</v>
      </c>
      <c r="B151">
        <v>293.607157402594</v>
      </c>
      <c r="C151">
        <v>334.44163828393903</v>
      </c>
      <c r="D151">
        <v>319.216473953508</v>
      </c>
      <c r="E151">
        <v>368.79719424976798</v>
      </c>
      <c r="F151">
        <v>284.48764641853001</v>
      </c>
      <c r="G151">
        <v>319.53744022897598</v>
      </c>
      <c r="H151">
        <v>338.751126492786</v>
      </c>
      <c r="I151">
        <v>438.65529007034399</v>
      </c>
      <c r="J151">
        <v>536.35145947985495</v>
      </c>
      <c r="K151">
        <v>467.53975489114799</v>
      </c>
      <c r="L151">
        <v>471.95919702982297</v>
      </c>
      <c r="M151">
        <v>531.26557184038302</v>
      </c>
      <c r="N151">
        <v>518.15295430211995</v>
      </c>
      <c r="O151">
        <v>541.06619995512301</v>
      </c>
      <c r="P151">
        <v>530.86134567874501</v>
      </c>
      <c r="Q151">
        <v>467.23539943280798</v>
      </c>
      <c r="R151">
        <v>475.95541718306498</v>
      </c>
      <c r="S151">
        <v>515.29272487783999</v>
      </c>
      <c r="T151">
        <v>527.50132614180302</v>
      </c>
      <c r="U151">
        <v>523.35906446084698</v>
      </c>
      <c r="W151">
        <f t="shared" si="2"/>
        <v>0</v>
      </c>
    </row>
    <row r="152" spans="1:23" x14ac:dyDescent="0.35">
      <c r="A152" t="s">
        <v>309</v>
      </c>
      <c r="B152">
        <v>2234.5798655846602</v>
      </c>
      <c r="C152">
        <v>3039.3346229631602</v>
      </c>
      <c r="D152">
        <v>3049.1976164739299</v>
      </c>
      <c r="E152">
        <v>3475.9833049345398</v>
      </c>
      <c r="F152">
        <v>3941.4311358488699</v>
      </c>
      <c r="G152">
        <v>3639.9665762434001</v>
      </c>
      <c r="H152">
        <v>4809.9631149480701</v>
      </c>
      <c r="I152">
        <v>5574.45187632955</v>
      </c>
      <c r="J152">
        <v>6614.1591474208899</v>
      </c>
      <c r="K152">
        <v>6636.4124160295196</v>
      </c>
      <c r="L152">
        <v>7076.6624232023796</v>
      </c>
      <c r="M152">
        <v>7291.4276403970398</v>
      </c>
      <c r="N152">
        <v>7265.6136555666899</v>
      </c>
      <c r="O152">
        <v>7928.4573651482397</v>
      </c>
      <c r="P152">
        <v>8499.3657557178194</v>
      </c>
      <c r="Q152">
        <v>9033.4398668038793</v>
      </c>
      <c r="R152">
        <v>9209.2447269150907</v>
      </c>
      <c r="S152">
        <v>9577.6251937147699</v>
      </c>
      <c r="T152">
        <v>10276.932815238901</v>
      </c>
      <c r="U152">
        <v>10626.513402238999</v>
      </c>
      <c r="W152">
        <f t="shared" si="2"/>
        <v>0</v>
      </c>
    </row>
    <row r="153" spans="1:23" x14ac:dyDescent="0.35">
      <c r="A153" t="s">
        <v>311</v>
      </c>
      <c r="B153">
        <v>3066.0062394237898</v>
      </c>
      <c r="C153">
        <v>3017.2625609284701</v>
      </c>
      <c r="D153">
        <v>2944.1844448751199</v>
      </c>
      <c r="E153">
        <v>3256.7151190763402</v>
      </c>
      <c r="F153">
        <v>3738.7338731682298</v>
      </c>
      <c r="G153">
        <v>4410.72769104293</v>
      </c>
      <c r="H153">
        <v>5056.7684812793896</v>
      </c>
      <c r="I153">
        <v>5868.5926421775303</v>
      </c>
      <c r="J153">
        <v>7181.1073386757598</v>
      </c>
      <c r="K153">
        <v>6278.5388518137597</v>
      </c>
      <c r="L153">
        <v>7172.6434183277397</v>
      </c>
      <c r="M153">
        <v>8327.3778948228992</v>
      </c>
      <c r="N153">
        <v>8897.0373063327406</v>
      </c>
      <c r="O153">
        <v>8655.9020465614794</v>
      </c>
      <c r="P153">
        <v>8541.7674810757999</v>
      </c>
      <c r="Q153">
        <v>7383.2798935886103</v>
      </c>
      <c r="R153">
        <v>7277.5320874382696</v>
      </c>
      <c r="S153">
        <v>7416.5858426978702</v>
      </c>
      <c r="T153">
        <v>7943.9469072823103</v>
      </c>
      <c r="U153">
        <v>7991.0921030633599</v>
      </c>
      <c r="W153">
        <f t="shared" si="2"/>
        <v>0</v>
      </c>
    </row>
    <row r="154" spans="1:23" x14ac:dyDescent="0.35">
      <c r="A154" t="s">
        <v>313</v>
      </c>
      <c r="B154">
        <v>7157.8144998573398</v>
      </c>
      <c r="C154">
        <v>7544.5686481364301</v>
      </c>
      <c r="D154">
        <v>7593.1377929362498</v>
      </c>
      <c r="E154">
        <v>7075.3696429997399</v>
      </c>
      <c r="F154">
        <v>7484.4865419302896</v>
      </c>
      <c r="G154">
        <v>8277.6712514960309</v>
      </c>
      <c r="H154">
        <v>9068.2943870123509</v>
      </c>
      <c r="I154">
        <v>9642.6806050491105</v>
      </c>
      <c r="J154">
        <v>10016.571304388401</v>
      </c>
      <c r="K154">
        <v>8002.9721064980704</v>
      </c>
      <c r="L154">
        <v>9271.3982332463893</v>
      </c>
      <c r="M154">
        <v>10203.4208543113</v>
      </c>
      <c r="N154">
        <v>10241.7279153745</v>
      </c>
      <c r="O154">
        <v>10725.183316603599</v>
      </c>
      <c r="P154">
        <v>10928.9168262489</v>
      </c>
      <c r="Q154">
        <v>9616.6450056895192</v>
      </c>
      <c r="R154">
        <v>8744.5157718322207</v>
      </c>
      <c r="S154">
        <v>9287.8497361938207</v>
      </c>
      <c r="T154">
        <v>9686.5137832659802</v>
      </c>
      <c r="U154">
        <v>9946.0338287919803</v>
      </c>
      <c r="W154">
        <f t="shared" si="2"/>
        <v>0</v>
      </c>
    </row>
    <row r="155" spans="1:23" x14ac:dyDescent="0.35">
      <c r="A155" t="s">
        <v>315</v>
      </c>
      <c r="B155">
        <v>2272.7227947116398</v>
      </c>
      <c r="C155">
        <v>2388.5496480105799</v>
      </c>
      <c r="D155">
        <v>2515.5279740309302</v>
      </c>
      <c r="E155">
        <v>2458.0683178689001</v>
      </c>
      <c r="F155">
        <v>2456.2449519054298</v>
      </c>
      <c r="G155">
        <v>2568.36114227804</v>
      </c>
      <c r="H155">
        <v>2608.6054476661802</v>
      </c>
      <c r="I155">
        <v>2745.438975219</v>
      </c>
      <c r="J155">
        <v>2726.0974828212302</v>
      </c>
      <c r="K155">
        <v>2698.17955555556</v>
      </c>
      <c r="L155">
        <v>2876.994996984</v>
      </c>
      <c r="M155">
        <v>3083.8318798535302</v>
      </c>
      <c r="N155">
        <v>3224.33838179029</v>
      </c>
      <c r="O155">
        <v>3296.69816291405</v>
      </c>
      <c r="P155">
        <v>3230.02326028787</v>
      </c>
      <c r="Q155">
        <v>3213.83728825363</v>
      </c>
      <c r="R155">
        <v>3473.7750064951902</v>
      </c>
      <c r="S155">
        <v>3666.6953735919301</v>
      </c>
      <c r="T155">
        <v>3788.1635937205801</v>
      </c>
      <c r="W155">
        <f t="shared" si="2"/>
        <v>1</v>
      </c>
    </row>
    <row r="156" spans="1:23" x14ac:dyDescent="0.35">
      <c r="A156" t="s">
        <v>317</v>
      </c>
      <c r="B156">
        <v>1264.82625991548</v>
      </c>
      <c r="C156">
        <v>1263.91297096113</v>
      </c>
      <c r="D156">
        <v>1271.18078469236</v>
      </c>
      <c r="E156">
        <v>1413.94838420466</v>
      </c>
      <c r="F156">
        <v>1658.2415711013</v>
      </c>
      <c r="G156">
        <v>1952.90886880073</v>
      </c>
      <c r="H156">
        <v>2294.1209021220602</v>
      </c>
      <c r="I156">
        <v>2804.8365435313699</v>
      </c>
      <c r="J156">
        <v>3326.7314068138699</v>
      </c>
      <c r="K156">
        <v>3214.3290341785701</v>
      </c>
      <c r="L156">
        <v>3867.4850542286099</v>
      </c>
      <c r="M156">
        <v>4518.53570807298</v>
      </c>
      <c r="N156">
        <v>4771.64240326442</v>
      </c>
      <c r="O156">
        <v>4992.7702794197403</v>
      </c>
      <c r="P156">
        <v>5119.5813078620804</v>
      </c>
      <c r="Q156">
        <v>4804.8042931024002</v>
      </c>
      <c r="R156">
        <v>4780.8258777388901</v>
      </c>
      <c r="S156">
        <v>5196.3512074156397</v>
      </c>
      <c r="T156">
        <v>5478.7035408410502</v>
      </c>
      <c r="U156">
        <v>5561.9275761198796</v>
      </c>
      <c r="W156">
        <f t="shared" si="2"/>
        <v>0</v>
      </c>
    </row>
    <row r="157" spans="1:23" x14ac:dyDescent="0.35">
      <c r="A157" t="s">
        <v>319</v>
      </c>
      <c r="B157">
        <v>1854.1459561010699</v>
      </c>
      <c r="C157">
        <v>1815.9200907112099</v>
      </c>
      <c r="D157">
        <v>1961.2037355360601</v>
      </c>
      <c r="E157">
        <v>2408.8001100553201</v>
      </c>
      <c r="F157">
        <v>2762.5603583758402</v>
      </c>
      <c r="G157">
        <v>3037.7531103044498</v>
      </c>
      <c r="H157">
        <v>3325.6358088571001</v>
      </c>
      <c r="I157">
        <v>4036.2027698347601</v>
      </c>
      <c r="J157">
        <v>4793.4436685820901</v>
      </c>
      <c r="K157">
        <v>4544.0088348825802</v>
      </c>
      <c r="L157">
        <v>4542.8997167831703</v>
      </c>
      <c r="M157">
        <v>5063.7869860635801</v>
      </c>
      <c r="N157">
        <v>4698.1412935059398</v>
      </c>
      <c r="O157">
        <v>5210.6758302815397</v>
      </c>
      <c r="P157">
        <v>5468.4808691421204</v>
      </c>
      <c r="Q157">
        <v>4840.2731228678304</v>
      </c>
      <c r="R157">
        <v>5129.1589602370304</v>
      </c>
      <c r="S157">
        <v>5430.8742102979704</v>
      </c>
      <c r="T157">
        <v>6088.9724450087597</v>
      </c>
      <c r="U157">
        <v>6022.2161793957403</v>
      </c>
      <c r="W157">
        <f t="shared" si="2"/>
        <v>0</v>
      </c>
    </row>
    <row r="158" spans="1:23" x14ac:dyDescent="0.35">
      <c r="A158" t="s">
        <v>321</v>
      </c>
      <c r="B158">
        <v>269.87113769170298</v>
      </c>
      <c r="C158">
        <v>307.43692053282899</v>
      </c>
      <c r="D158">
        <v>334.83652063904799</v>
      </c>
      <c r="E158">
        <v>392.52475895718402</v>
      </c>
      <c r="F158">
        <v>440.16844180079102</v>
      </c>
      <c r="G158">
        <v>489.02106899593099</v>
      </c>
      <c r="H158">
        <v>523.03860310240805</v>
      </c>
      <c r="I158">
        <v>596.69018882396301</v>
      </c>
      <c r="J158">
        <v>694.277650085098</v>
      </c>
      <c r="K158">
        <v>698.89892186143197</v>
      </c>
      <c r="L158">
        <v>710.27420217583699</v>
      </c>
      <c r="M158">
        <v>837.60344059737099</v>
      </c>
      <c r="N158">
        <v>778.61928577371305</v>
      </c>
      <c r="O158">
        <v>805.03283824085599</v>
      </c>
      <c r="P158">
        <v>848.27405371399698</v>
      </c>
      <c r="Q158">
        <v>751.47478889885804</v>
      </c>
      <c r="R158">
        <v>780.71859850264798</v>
      </c>
      <c r="S158">
        <v>830.01836742922796</v>
      </c>
      <c r="T158">
        <v>894.80218685800605</v>
      </c>
      <c r="U158">
        <v>879.00801044665502</v>
      </c>
      <c r="W158">
        <f t="shared" si="2"/>
        <v>0</v>
      </c>
    </row>
    <row r="159" spans="1:23" x14ac:dyDescent="0.35">
      <c r="A159" t="s">
        <v>323</v>
      </c>
      <c r="B159">
        <v>10432.328062168001</v>
      </c>
      <c r="C159">
        <v>10402.2333313615</v>
      </c>
      <c r="D159">
        <v>11289.8897447166</v>
      </c>
      <c r="E159">
        <v>13669.497217166099</v>
      </c>
      <c r="F159">
        <v>15197.056610121001</v>
      </c>
      <c r="G159">
        <v>15888.172456599499</v>
      </c>
      <c r="H159">
        <v>16723.884273535601</v>
      </c>
      <c r="I159">
        <v>19485.871152932399</v>
      </c>
      <c r="J159">
        <v>22205.356770930401</v>
      </c>
      <c r="K159">
        <v>21083.2770528363</v>
      </c>
      <c r="L159">
        <v>21799.174389347401</v>
      </c>
      <c r="M159">
        <v>23155.5547679706</v>
      </c>
      <c r="N159">
        <v>22527.636864634002</v>
      </c>
      <c r="O159">
        <v>24771.0766800739</v>
      </c>
      <c r="P159">
        <v>26754.268589212301</v>
      </c>
      <c r="Q159">
        <v>24921.603573584602</v>
      </c>
      <c r="R159">
        <v>25617.826914097699</v>
      </c>
      <c r="S159">
        <v>28091.8616473935</v>
      </c>
      <c r="T159">
        <v>30437.221505896199</v>
      </c>
      <c r="U159">
        <v>29820.603247409901</v>
      </c>
      <c r="W159">
        <f t="shared" si="2"/>
        <v>0</v>
      </c>
    </row>
    <row r="160" spans="1:23" x14ac:dyDescent="0.35">
      <c r="A160" t="s">
        <v>325</v>
      </c>
      <c r="B160">
        <v>190.606231910312</v>
      </c>
      <c r="C160">
        <v>137.16832669198999</v>
      </c>
      <c r="D160">
        <v>142.08226523019499</v>
      </c>
      <c r="E160">
        <v>217.39041894811399</v>
      </c>
      <c r="F160">
        <v>217.59428261206099</v>
      </c>
      <c r="G160">
        <v>244.88234994012001</v>
      </c>
      <c r="H160">
        <v>294.16318130811197</v>
      </c>
      <c r="I160">
        <v>406.728689152252</v>
      </c>
      <c r="J160">
        <v>638.14905986984297</v>
      </c>
      <c r="K160">
        <v>734.44600674881997</v>
      </c>
      <c r="L160">
        <v>979.05163000494201</v>
      </c>
      <c r="M160">
        <v>1176.2424533610899</v>
      </c>
      <c r="N160">
        <v>1165.7943289613099</v>
      </c>
      <c r="O160">
        <v>1162.33144011893</v>
      </c>
      <c r="P160">
        <v>1251.82076450814</v>
      </c>
      <c r="Q160">
        <v>1287.4304865711899</v>
      </c>
      <c r="R160">
        <v>1266.54633814868</v>
      </c>
      <c r="S160">
        <v>1291.54241301307</v>
      </c>
      <c r="T160">
        <v>1418.17762347196</v>
      </c>
      <c r="U160">
        <v>1407.81314341043</v>
      </c>
      <c r="W160">
        <f t="shared" si="2"/>
        <v>0</v>
      </c>
    </row>
    <row r="161" spans="1:23" x14ac:dyDescent="0.35">
      <c r="A161" t="s">
        <v>327</v>
      </c>
      <c r="B161">
        <v>1617.2463064820399</v>
      </c>
      <c r="C161">
        <v>1640.59263821278</v>
      </c>
      <c r="D161">
        <v>1558.3460621475299</v>
      </c>
      <c r="E161">
        <v>1729.0904559535099</v>
      </c>
      <c r="F161">
        <v>1981.1028755130201</v>
      </c>
      <c r="G161">
        <v>2293.1285018161102</v>
      </c>
      <c r="H161">
        <v>2618.35706894327</v>
      </c>
      <c r="I161">
        <v>3179.0742116148199</v>
      </c>
      <c r="J161">
        <v>3870.83809466401</v>
      </c>
      <c r="K161">
        <v>3670.9514328988298</v>
      </c>
      <c r="L161">
        <v>4161.3353946110601</v>
      </c>
      <c r="M161">
        <v>4624.7000432774603</v>
      </c>
      <c r="N161">
        <v>5013.4013579396196</v>
      </c>
      <c r="O161">
        <v>4609.2917067644703</v>
      </c>
      <c r="P161">
        <v>4472.1388242769899</v>
      </c>
      <c r="Q161">
        <v>3956.8940831117402</v>
      </c>
      <c r="R161">
        <v>3942.9618441982602</v>
      </c>
      <c r="S161">
        <v>3815.06235567043</v>
      </c>
      <c r="T161">
        <v>3970.84824480407</v>
      </c>
      <c r="W161">
        <f t="shared" si="2"/>
        <v>1</v>
      </c>
    </row>
    <row r="162" spans="1:23" x14ac:dyDescent="0.35">
      <c r="A162" t="s">
        <v>329</v>
      </c>
      <c r="B162">
        <v>1627.07263304394</v>
      </c>
      <c r="C162">
        <v>1909.59870186179</v>
      </c>
      <c r="D162">
        <v>2106.6350684522999</v>
      </c>
      <c r="E162">
        <v>2789.1590648350898</v>
      </c>
      <c r="F162">
        <v>3380.1651213585901</v>
      </c>
      <c r="G162">
        <v>3674.6179242797002</v>
      </c>
      <c r="H162">
        <v>4425.6788730780299</v>
      </c>
      <c r="I162">
        <v>5976.3941445459604</v>
      </c>
      <c r="J162">
        <v>7367.7519091088197</v>
      </c>
      <c r="K162">
        <v>6727.10776676969</v>
      </c>
      <c r="L162">
        <v>6688.31859841187</v>
      </c>
      <c r="M162">
        <v>7329.0260627846701</v>
      </c>
      <c r="N162">
        <v>6586.4567564544104</v>
      </c>
      <c r="O162">
        <v>7186.8192624269795</v>
      </c>
      <c r="P162">
        <v>7378.0444044103397</v>
      </c>
      <c r="Q162">
        <v>6514.5691880182203</v>
      </c>
      <c r="R162">
        <v>7028.66345418521</v>
      </c>
      <c r="S162">
        <v>7784.0879115390599</v>
      </c>
      <c r="T162">
        <v>8846.0565253174609</v>
      </c>
      <c r="U162">
        <v>8908.9347924676695</v>
      </c>
      <c r="W162">
        <f t="shared" si="2"/>
        <v>0</v>
      </c>
    </row>
    <row r="163" spans="1:23" x14ac:dyDescent="0.35">
      <c r="A163" t="s">
        <v>331</v>
      </c>
      <c r="B163">
        <v>474.216896516578</v>
      </c>
      <c r="C163">
        <v>524.05530789229601</v>
      </c>
      <c r="D163">
        <v>571.59263952876597</v>
      </c>
      <c r="E163">
        <v>646.19325628938202</v>
      </c>
      <c r="F163">
        <v>797.978685268444</v>
      </c>
      <c r="G163">
        <v>998.83136481082795</v>
      </c>
      <c r="H163">
        <v>1334.21168135831</v>
      </c>
      <c r="I163">
        <v>1632.72695225898</v>
      </c>
      <c r="J163">
        <v>2136.5632136460099</v>
      </c>
      <c r="K163">
        <v>1714.36054504148</v>
      </c>
      <c r="L163">
        <v>2643.29291416763</v>
      </c>
      <c r="M163">
        <v>3757.5586328813001</v>
      </c>
      <c r="N163">
        <v>4351.8869200565096</v>
      </c>
      <c r="O163">
        <v>4366.0759014502501</v>
      </c>
      <c r="P163">
        <v>4158.5257147309103</v>
      </c>
      <c r="Q163">
        <v>3918.5791738955299</v>
      </c>
      <c r="R163">
        <v>3660.1507461606102</v>
      </c>
      <c r="S163">
        <v>3669.4175404032999</v>
      </c>
      <c r="T163">
        <v>4134.9871982351096</v>
      </c>
      <c r="U163">
        <v>4339.8432792502699</v>
      </c>
      <c r="W163">
        <f t="shared" si="2"/>
        <v>0</v>
      </c>
    </row>
    <row r="164" spans="1:23" x14ac:dyDescent="0.35">
      <c r="A164" t="s">
        <v>333</v>
      </c>
      <c r="D164">
        <v>21978.774392331401</v>
      </c>
      <c r="E164">
        <v>21381.6073308368</v>
      </c>
      <c r="F164">
        <v>21136.847989379199</v>
      </c>
      <c r="G164">
        <v>18764.811998160701</v>
      </c>
      <c r="H164">
        <v>17715.9013635876</v>
      </c>
      <c r="I164">
        <v>16986.906680671502</v>
      </c>
      <c r="J164">
        <v>17189.931350114399</v>
      </c>
      <c r="K164">
        <v>14669.7913014596</v>
      </c>
      <c r="L164">
        <v>14804.2467250931</v>
      </c>
      <c r="M164">
        <v>13571.0582833444</v>
      </c>
      <c r="N164">
        <v>13827.7696967465</v>
      </c>
      <c r="O164">
        <v>14274.2406542056</v>
      </c>
      <c r="P164">
        <v>15278.9078745141</v>
      </c>
      <c r="Q164">
        <v>16690.5700968089</v>
      </c>
      <c r="R164">
        <v>22246.7430768136</v>
      </c>
      <c r="S164">
        <v>28305.222587602999</v>
      </c>
      <c r="T164">
        <v>23258.675855279402</v>
      </c>
      <c r="W164">
        <f t="shared" si="2"/>
        <v>3</v>
      </c>
    </row>
    <row r="165" spans="1:23" x14ac:dyDescent="0.35">
      <c r="A165" t="s">
        <v>335</v>
      </c>
      <c r="B165">
        <v>319.35958478213399</v>
      </c>
      <c r="C165">
        <v>296.26834187735801</v>
      </c>
      <c r="D165">
        <v>302.54510471128901</v>
      </c>
      <c r="E165">
        <v>326.07514025760901</v>
      </c>
      <c r="F165">
        <v>383.27016415022899</v>
      </c>
      <c r="G165">
        <v>416.80986486039302</v>
      </c>
      <c r="H165">
        <v>435.33402199623202</v>
      </c>
      <c r="I165">
        <v>482.198630393847</v>
      </c>
      <c r="J165">
        <v>563.64963428865701</v>
      </c>
      <c r="K165">
        <v>520.40281345119297</v>
      </c>
      <c r="L165">
        <v>471.90420296583397</v>
      </c>
      <c r="M165">
        <v>594.58646666970401</v>
      </c>
      <c r="N165">
        <v>657.64533781966804</v>
      </c>
      <c r="O165">
        <v>664.07821182776695</v>
      </c>
      <c r="P165">
        <v>673.96995550810595</v>
      </c>
      <c r="Q165">
        <v>589.85902814983103</v>
      </c>
      <c r="R165">
        <v>428.92648799552398</v>
      </c>
      <c r="S165">
        <v>461.415094120589</v>
      </c>
      <c r="T165">
        <v>503.31872717727401</v>
      </c>
      <c r="U165">
        <v>503.57077267520202</v>
      </c>
      <c r="W165">
        <f t="shared" si="2"/>
        <v>0</v>
      </c>
    </row>
    <row r="166" spans="1:23" x14ac:dyDescent="0.35">
      <c r="A166" t="s">
        <v>337</v>
      </c>
      <c r="B166">
        <v>676.56765840132698</v>
      </c>
      <c r="C166">
        <v>646.11631097975396</v>
      </c>
      <c r="D166">
        <v>639.66712236969397</v>
      </c>
      <c r="E166">
        <v>717.90037013723997</v>
      </c>
      <c r="F166">
        <v>803.77764211122496</v>
      </c>
      <c r="G166">
        <v>970.84364481987905</v>
      </c>
      <c r="H166">
        <v>1288.1442973936801</v>
      </c>
      <c r="I166">
        <v>1351.4568419575101</v>
      </c>
      <c r="J166">
        <v>1558.8897434487401</v>
      </c>
      <c r="K166">
        <v>1392.46414374343</v>
      </c>
      <c r="L166">
        <v>1610.92390847611</v>
      </c>
      <c r="M166">
        <v>1879.77142715638</v>
      </c>
      <c r="N166">
        <v>1815.21942921145</v>
      </c>
      <c r="O166">
        <v>1892.09548717758</v>
      </c>
      <c r="P166">
        <v>1677.1081661318899</v>
      </c>
      <c r="Q166">
        <v>1524.0728825221199</v>
      </c>
      <c r="R166">
        <v>1536.85414964338</v>
      </c>
      <c r="S166">
        <v>1578.1141735594899</v>
      </c>
      <c r="T166">
        <v>1600.8764686056099</v>
      </c>
      <c r="U166">
        <v>1679.4448730040799</v>
      </c>
      <c r="W166">
        <f t="shared" si="2"/>
        <v>0</v>
      </c>
    </row>
    <row r="167" spans="1:23" x14ac:dyDescent="0.35">
      <c r="A167" t="s">
        <v>339</v>
      </c>
      <c r="B167">
        <v>3929.07549503364</v>
      </c>
      <c r="C167">
        <v>3856.6252268686399</v>
      </c>
      <c r="D167">
        <v>4018.9488973186399</v>
      </c>
      <c r="E167">
        <v>4793.7181790016102</v>
      </c>
      <c r="F167">
        <v>5388.06578367365</v>
      </c>
      <c r="G167">
        <v>5282.9060215563504</v>
      </c>
      <c r="H167">
        <v>5695.9693270492799</v>
      </c>
      <c r="I167">
        <v>6574.6543381149304</v>
      </c>
      <c r="J167">
        <v>8030.0630053730401</v>
      </c>
      <c r="K167">
        <v>7318.1264097242201</v>
      </c>
      <c r="L167">
        <v>8000.3764318215399</v>
      </c>
      <c r="M167">
        <v>9197.0269715206105</v>
      </c>
      <c r="N167">
        <v>9291.2276186189902</v>
      </c>
      <c r="O167">
        <v>9637.0026500095792</v>
      </c>
      <c r="P167">
        <v>10153.938218486701</v>
      </c>
      <c r="Q167">
        <v>9260.4473025063508</v>
      </c>
      <c r="R167">
        <v>9681.6185668967391</v>
      </c>
      <c r="S167">
        <v>10484.9083620411</v>
      </c>
      <c r="T167">
        <v>11208.3438184474</v>
      </c>
      <c r="U167">
        <v>11099.240283568801</v>
      </c>
      <c r="W167">
        <f t="shared" si="2"/>
        <v>0</v>
      </c>
    </row>
    <row r="168" spans="1:23" x14ac:dyDescent="0.35">
      <c r="A168" t="s">
        <v>341</v>
      </c>
      <c r="B168">
        <v>156.385718599912</v>
      </c>
      <c r="C168">
        <v>150.14895576411899</v>
      </c>
      <c r="D168">
        <v>298.43338494515899</v>
      </c>
      <c r="E168">
        <v>267.39905650178798</v>
      </c>
      <c r="F168">
        <v>282.56708459948601</v>
      </c>
      <c r="G168">
        <v>289.55516892051401</v>
      </c>
      <c r="H168">
        <v>308.16347571141</v>
      </c>
      <c r="I168">
        <v>332.25914436163799</v>
      </c>
      <c r="J168">
        <v>387.60597530546801</v>
      </c>
      <c r="K168">
        <v>438.21204291687798</v>
      </c>
      <c r="L168">
        <v>478.668589704525</v>
      </c>
      <c r="M168">
        <v>534.95126472166305</v>
      </c>
      <c r="N168">
        <v>391.561832360636</v>
      </c>
      <c r="O168">
        <v>348.43026964057202</v>
      </c>
      <c r="P168">
        <v>371.26974962571302</v>
      </c>
      <c r="Q168">
        <v>380.59703314093798</v>
      </c>
      <c r="R168">
        <v>315.77732637257498</v>
      </c>
      <c r="S168">
        <v>356.71757315336902</v>
      </c>
      <c r="T168">
        <v>381.25898760108402</v>
      </c>
      <c r="U168">
        <v>411.552340423602</v>
      </c>
      <c r="W168">
        <f t="shared" si="2"/>
        <v>0</v>
      </c>
    </row>
    <row r="169" spans="1:23" x14ac:dyDescent="0.35">
      <c r="A169" t="s">
        <v>343</v>
      </c>
      <c r="B169">
        <v>4043.6620514339102</v>
      </c>
      <c r="C169">
        <v>3913.4287262390899</v>
      </c>
      <c r="D169">
        <v>4165.7261036385898</v>
      </c>
      <c r="E169">
        <v>4461.8476867680502</v>
      </c>
      <c r="F169">
        <v>4952.2129750436998</v>
      </c>
      <c r="G169">
        <v>5587.0256496233897</v>
      </c>
      <c r="H169">
        <v>6209.12450825631</v>
      </c>
      <c r="I169">
        <v>7243.4559874470297</v>
      </c>
      <c r="J169">
        <v>8474.5868287622798</v>
      </c>
      <c r="K169">
        <v>7292.4944472790803</v>
      </c>
      <c r="L169">
        <v>9040.5662511717201</v>
      </c>
      <c r="M169">
        <v>10399.372753345</v>
      </c>
      <c r="N169">
        <v>10817.4428742856</v>
      </c>
      <c r="O169">
        <v>10970.1232849014</v>
      </c>
      <c r="P169">
        <v>11319.0797572756</v>
      </c>
      <c r="Q169">
        <v>9955.2437082893794</v>
      </c>
      <c r="R169">
        <v>9817.7384569983806</v>
      </c>
      <c r="S169">
        <v>10259.1817806895</v>
      </c>
      <c r="T169">
        <v>11377.4550023015</v>
      </c>
      <c r="U169">
        <v>11414.2069765208</v>
      </c>
      <c r="W169">
        <f t="shared" si="2"/>
        <v>0</v>
      </c>
    </row>
    <row r="170" spans="1:23" x14ac:dyDescent="0.35">
      <c r="A170" t="s">
        <v>345</v>
      </c>
      <c r="B170">
        <v>35147.876594431102</v>
      </c>
      <c r="C170">
        <v>35822.803614153498</v>
      </c>
      <c r="D170">
        <v>36666.2703231263</v>
      </c>
      <c r="E170">
        <v>38391.006749187502</v>
      </c>
      <c r="F170">
        <v>40766.673246152401</v>
      </c>
      <c r="G170">
        <v>43349.005598332697</v>
      </c>
      <c r="H170">
        <v>45726.4557921835</v>
      </c>
      <c r="I170">
        <v>47649.048067148397</v>
      </c>
      <c r="J170">
        <v>48217.690495372597</v>
      </c>
      <c r="K170">
        <v>46485.520553756302</v>
      </c>
      <c r="L170">
        <v>48376.686715845397</v>
      </c>
      <c r="M170">
        <v>50114.184627073497</v>
      </c>
      <c r="N170">
        <v>51725.637099029402</v>
      </c>
      <c r="O170">
        <v>53079.782511017103</v>
      </c>
      <c r="P170">
        <v>54654.932655542099</v>
      </c>
      <c r="Q170">
        <v>55519.935032191701</v>
      </c>
      <c r="R170">
        <v>56388.855419865402</v>
      </c>
      <c r="S170">
        <v>58563.838607921898</v>
      </c>
      <c r="T170">
        <v>61304.643019001502</v>
      </c>
      <c r="U170">
        <v>63343.345048417301</v>
      </c>
      <c r="W170">
        <f t="shared" si="2"/>
        <v>0</v>
      </c>
    </row>
    <row r="171" spans="1:23" x14ac:dyDescent="0.35">
      <c r="A171" t="s">
        <v>347</v>
      </c>
      <c r="B171">
        <v>2136.4402428148901</v>
      </c>
      <c r="C171">
        <v>1906.29260427331</v>
      </c>
      <c r="D171">
        <v>1769.1759103703</v>
      </c>
      <c r="E171">
        <v>2560.77403635788</v>
      </c>
      <c r="F171">
        <v>3396.9119322870902</v>
      </c>
      <c r="G171">
        <v>3663.7471883599801</v>
      </c>
      <c r="H171">
        <v>3977.1066783985102</v>
      </c>
      <c r="I171">
        <v>4350.6868171757196</v>
      </c>
      <c r="J171">
        <v>4158.0294805877402</v>
      </c>
      <c r="K171">
        <v>4240.6865151955999</v>
      </c>
      <c r="L171">
        <v>5318.00693967195</v>
      </c>
      <c r="M171">
        <v>5723.3254902831604</v>
      </c>
      <c r="N171">
        <v>5942.2186039643102</v>
      </c>
      <c r="O171">
        <v>5377.7273177460902</v>
      </c>
      <c r="P171">
        <v>5435.1719599320404</v>
      </c>
      <c r="Q171">
        <v>4869.3783727637901</v>
      </c>
      <c r="R171">
        <v>4523.0912813126997</v>
      </c>
      <c r="S171">
        <v>5303.3091708714301</v>
      </c>
      <c r="T171">
        <v>5495.4289253345196</v>
      </c>
      <c r="U171">
        <v>4957.4582222640802</v>
      </c>
      <c r="W171">
        <f t="shared" si="2"/>
        <v>0</v>
      </c>
    </row>
    <row r="172" spans="1:23" x14ac:dyDescent="0.35">
      <c r="A172" t="s">
        <v>349</v>
      </c>
      <c r="B172">
        <v>12579.595105586401</v>
      </c>
      <c r="W172">
        <f t="shared" si="2"/>
        <v>19</v>
      </c>
    </row>
    <row r="173" spans="1:23" x14ac:dyDescent="0.35">
      <c r="A173" t="s">
        <v>351</v>
      </c>
      <c r="B173">
        <v>197.34140594084701</v>
      </c>
      <c r="C173">
        <v>208.37704220422199</v>
      </c>
      <c r="D173">
        <v>228.23600221244999</v>
      </c>
      <c r="E173">
        <v>268.34987177964302</v>
      </c>
      <c r="F173">
        <v>286.49002216148301</v>
      </c>
      <c r="G173">
        <v>321.72382648003401</v>
      </c>
      <c r="H173">
        <v>336.28190272652103</v>
      </c>
      <c r="I173">
        <v>390.284613127292</v>
      </c>
      <c r="J173">
        <v>478.502715829181</v>
      </c>
      <c r="K173">
        <v>464.05794038932203</v>
      </c>
      <c r="L173">
        <v>476.86953216730399</v>
      </c>
      <c r="M173">
        <v>512.59560456719601</v>
      </c>
      <c r="N173">
        <v>529.744993983104</v>
      </c>
      <c r="O173">
        <v>552.57009453890203</v>
      </c>
      <c r="P173">
        <v>564.59748241966599</v>
      </c>
      <c r="Q173">
        <v>484.23863260929602</v>
      </c>
      <c r="R173">
        <v>498.10416388358999</v>
      </c>
      <c r="S173">
        <v>517.97503005199906</v>
      </c>
      <c r="T173">
        <v>572.42715426002803</v>
      </c>
      <c r="U173">
        <v>553.89505038137997</v>
      </c>
      <c r="W173">
        <f t="shared" si="2"/>
        <v>0</v>
      </c>
    </row>
    <row r="174" spans="1:23" x14ac:dyDescent="0.35">
      <c r="A174" t="s">
        <v>353</v>
      </c>
      <c r="B174">
        <v>567.93073600956495</v>
      </c>
      <c r="C174">
        <v>590.38181503490705</v>
      </c>
      <c r="D174">
        <v>741.74751118046299</v>
      </c>
      <c r="E174">
        <v>795.38624674298705</v>
      </c>
      <c r="F174">
        <v>1007.87432751604</v>
      </c>
      <c r="G174">
        <v>1268.38344331693</v>
      </c>
      <c r="H174">
        <v>1656.42475868056</v>
      </c>
      <c r="I174">
        <v>1883.46131124932</v>
      </c>
      <c r="J174">
        <v>2242.8718855369402</v>
      </c>
      <c r="K174">
        <v>1891.33537046421</v>
      </c>
      <c r="L174">
        <v>2280.4374237052202</v>
      </c>
      <c r="M174">
        <v>2487.5981543202802</v>
      </c>
      <c r="N174">
        <v>2723.8227773066001</v>
      </c>
      <c r="O174">
        <v>2961.5502838490002</v>
      </c>
      <c r="P174">
        <v>3098.9863000956798</v>
      </c>
      <c r="Q174">
        <v>2687.4801454522499</v>
      </c>
      <c r="R174">
        <v>2176.0022454504401</v>
      </c>
      <c r="S174">
        <v>1968.56473841262</v>
      </c>
      <c r="T174">
        <v>2027.77797925505</v>
      </c>
      <c r="U174">
        <v>2229.8586962446302</v>
      </c>
      <c r="W174">
        <f t="shared" si="2"/>
        <v>0</v>
      </c>
    </row>
    <row r="175" spans="1:23" x14ac:dyDescent="0.35">
      <c r="A175" t="s">
        <v>355</v>
      </c>
      <c r="B175">
        <v>1007.50142861723</v>
      </c>
      <c r="C175">
        <v>1034.55158791486</v>
      </c>
      <c r="D175">
        <v>1000.93594760549</v>
      </c>
      <c r="E175">
        <v>1005.73247343454</v>
      </c>
      <c r="F175">
        <v>1080.2681122223</v>
      </c>
      <c r="G175">
        <v>1162.29011254959</v>
      </c>
      <c r="H175">
        <v>1226.6326523074799</v>
      </c>
      <c r="I175">
        <v>1327.95969869275</v>
      </c>
      <c r="J175">
        <v>1499.25867804528</v>
      </c>
      <c r="K175">
        <v>1444.3810843375099</v>
      </c>
      <c r="L175">
        <v>1503.8704232313601</v>
      </c>
      <c r="M175">
        <v>1655.80182373144</v>
      </c>
      <c r="N175">
        <v>1760.4685841634</v>
      </c>
      <c r="O175">
        <v>1811.6325213683001</v>
      </c>
      <c r="P175">
        <v>1934.0632371260699</v>
      </c>
      <c r="Q175">
        <v>2049.84968976149</v>
      </c>
      <c r="R175">
        <v>2107.5727223614999</v>
      </c>
      <c r="S175">
        <v>2159.1578675149999</v>
      </c>
      <c r="T175">
        <v>2020.5519299638099</v>
      </c>
      <c r="U175">
        <v>1912.90374537869</v>
      </c>
      <c r="W175">
        <f t="shared" si="2"/>
        <v>0</v>
      </c>
    </row>
    <row r="176" spans="1:23" x14ac:dyDescent="0.35">
      <c r="A176" t="s">
        <v>357</v>
      </c>
      <c r="B176">
        <v>26149.411078289999</v>
      </c>
      <c r="C176">
        <v>26873.275933511399</v>
      </c>
      <c r="D176">
        <v>29204.039831025399</v>
      </c>
      <c r="E176">
        <v>35672.206597845303</v>
      </c>
      <c r="F176">
        <v>40362.3947822685</v>
      </c>
      <c r="G176">
        <v>41979.055845788098</v>
      </c>
      <c r="H176">
        <v>44863.350631428701</v>
      </c>
      <c r="I176">
        <v>51733.442131796503</v>
      </c>
      <c r="J176">
        <v>57644.479974935297</v>
      </c>
      <c r="K176">
        <v>52514.027116532299</v>
      </c>
      <c r="L176">
        <v>50950.034343518098</v>
      </c>
      <c r="M176">
        <v>54159.346612614201</v>
      </c>
      <c r="N176">
        <v>50073.0056559308</v>
      </c>
      <c r="O176">
        <v>52184.061850493097</v>
      </c>
      <c r="P176">
        <v>52830.174232805497</v>
      </c>
      <c r="Q176">
        <v>45175.231893379801</v>
      </c>
      <c r="R176">
        <v>46007.852920654703</v>
      </c>
      <c r="S176">
        <v>48675.222335021303</v>
      </c>
      <c r="T176">
        <v>53044.532435225301</v>
      </c>
      <c r="U176">
        <v>52331.316727779697</v>
      </c>
      <c r="W176">
        <f t="shared" si="2"/>
        <v>0</v>
      </c>
    </row>
    <row r="177" spans="1:23" x14ac:dyDescent="0.35">
      <c r="A177" t="s">
        <v>359</v>
      </c>
      <c r="B177">
        <v>38131.460611624199</v>
      </c>
      <c r="C177">
        <v>38542.715099708999</v>
      </c>
      <c r="D177">
        <v>43084.472465071703</v>
      </c>
      <c r="E177">
        <v>50134.890773494699</v>
      </c>
      <c r="F177">
        <v>57603.836021825999</v>
      </c>
      <c r="G177">
        <v>66810.478520867997</v>
      </c>
      <c r="H177">
        <v>74148.320075718701</v>
      </c>
      <c r="I177">
        <v>85139.960446954501</v>
      </c>
      <c r="J177">
        <v>96944.095606487303</v>
      </c>
      <c r="K177">
        <v>79977.697081749197</v>
      </c>
      <c r="L177">
        <v>87693.790065809895</v>
      </c>
      <c r="M177">
        <v>100600.56240758899</v>
      </c>
      <c r="N177">
        <v>101524.141851985</v>
      </c>
      <c r="O177">
        <v>102913.450843674</v>
      </c>
      <c r="P177">
        <v>97019.182752746201</v>
      </c>
      <c r="Q177">
        <v>74355.5158575643</v>
      </c>
      <c r="R177">
        <v>70459.182504102893</v>
      </c>
      <c r="S177">
        <v>75496.754058199804</v>
      </c>
      <c r="T177">
        <v>81734.465573610199</v>
      </c>
      <c r="U177">
        <v>75419.634868808906</v>
      </c>
      <c r="W177">
        <f t="shared" si="2"/>
        <v>0</v>
      </c>
    </row>
    <row r="178" spans="1:23" x14ac:dyDescent="0.35">
      <c r="A178" t="s">
        <v>361</v>
      </c>
      <c r="B178">
        <v>229.4902871214</v>
      </c>
      <c r="C178">
        <v>246.725628999885</v>
      </c>
      <c r="D178">
        <v>244.72082372932499</v>
      </c>
      <c r="E178">
        <v>252.40243228149001</v>
      </c>
      <c r="F178">
        <v>286.15759378841102</v>
      </c>
      <c r="G178">
        <v>315.805629997361</v>
      </c>
      <c r="H178">
        <v>346.94525139372701</v>
      </c>
      <c r="I178">
        <v>391.38013135936097</v>
      </c>
      <c r="J178">
        <v>470.45554725120599</v>
      </c>
      <c r="K178">
        <v>478.17318161753798</v>
      </c>
      <c r="L178">
        <v>592.401097450929</v>
      </c>
      <c r="M178">
        <v>699.42933767758097</v>
      </c>
      <c r="N178">
        <v>698.46647941608603</v>
      </c>
      <c r="O178">
        <v>715.92374304606096</v>
      </c>
      <c r="P178">
        <v>743.41338129621897</v>
      </c>
      <c r="Q178">
        <v>792.55289059338099</v>
      </c>
      <c r="R178">
        <v>777.14759551216503</v>
      </c>
      <c r="S178">
        <v>911.44426652125901</v>
      </c>
      <c r="T178">
        <v>1038.6516470296799</v>
      </c>
      <c r="U178">
        <v>1071.0507605540399</v>
      </c>
      <c r="W178">
        <f t="shared" si="2"/>
        <v>0</v>
      </c>
    </row>
    <row r="179" spans="1:23" x14ac:dyDescent="0.35">
      <c r="A179" t="s">
        <v>363</v>
      </c>
      <c r="L179">
        <v>4754.0750016078</v>
      </c>
      <c r="M179">
        <v>6568.10258231227</v>
      </c>
      <c r="N179">
        <v>9429.6333772587095</v>
      </c>
      <c r="O179">
        <v>9101.9169803343702</v>
      </c>
      <c r="P179">
        <v>8829.3567188604793</v>
      </c>
      <c r="Q179">
        <v>6956.25380055393</v>
      </c>
      <c r="R179">
        <v>7670.1164042525497</v>
      </c>
      <c r="S179">
        <v>8510.8684082445598</v>
      </c>
      <c r="T179">
        <v>9762.3893018271101</v>
      </c>
      <c r="U179">
        <v>9396.9819668107193</v>
      </c>
      <c r="W179">
        <f t="shared" si="2"/>
        <v>10</v>
      </c>
    </row>
    <row r="180" spans="1:23" x14ac:dyDescent="0.35">
      <c r="A180" t="s">
        <v>365</v>
      </c>
      <c r="B180">
        <v>13641.102718382201</v>
      </c>
      <c r="C180">
        <v>13882.8568268586</v>
      </c>
      <c r="D180">
        <v>16874.187491819601</v>
      </c>
      <c r="E180">
        <v>21913.708171996099</v>
      </c>
      <c r="F180">
        <v>25420.234882944002</v>
      </c>
      <c r="G180">
        <v>27751.0654708859</v>
      </c>
      <c r="H180">
        <v>26671.329417717901</v>
      </c>
      <c r="I180">
        <v>32511.126663931998</v>
      </c>
      <c r="J180">
        <v>31290.253724534701</v>
      </c>
      <c r="K180">
        <v>28205.732843582999</v>
      </c>
      <c r="L180">
        <v>33700.126039246003</v>
      </c>
      <c r="M180">
        <v>38437.543157275002</v>
      </c>
      <c r="N180">
        <v>39982.7543013783</v>
      </c>
      <c r="O180">
        <v>42962.988214980302</v>
      </c>
      <c r="P180">
        <v>44553.282210838501</v>
      </c>
      <c r="Q180">
        <v>38615.995184909298</v>
      </c>
      <c r="R180">
        <v>40105.613386713499</v>
      </c>
      <c r="S180">
        <v>42849.426324701002</v>
      </c>
      <c r="T180">
        <v>42949.930584951202</v>
      </c>
      <c r="U180">
        <v>42084.353374808801</v>
      </c>
      <c r="W180">
        <f t="shared" si="2"/>
        <v>0</v>
      </c>
    </row>
    <row r="181" spans="1:23" x14ac:dyDescent="0.35">
      <c r="A181" t="s">
        <v>367</v>
      </c>
      <c r="B181">
        <v>22978.4515129639</v>
      </c>
      <c r="C181">
        <v>22605.548469630099</v>
      </c>
      <c r="D181">
        <v>23407.6147784977</v>
      </c>
      <c r="E181">
        <v>26003.036952303599</v>
      </c>
      <c r="F181">
        <v>28740.8723818738</v>
      </c>
      <c r="G181">
        <v>30188.137619718898</v>
      </c>
      <c r="H181">
        <v>31621.348107134301</v>
      </c>
      <c r="I181">
        <v>34352.619922047503</v>
      </c>
      <c r="J181">
        <v>36117.908220090801</v>
      </c>
      <c r="K181">
        <v>33573.883490678803</v>
      </c>
      <c r="L181">
        <v>34989.899704822303</v>
      </c>
      <c r="M181">
        <v>37440.995356621199</v>
      </c>
      <c r="N181">
        <v>37190.154620926398</v>
      </c>
      <c r="O181">
        <v>37452.626236306503</v>
      </c>
      <c r="P181">
        <v>37987.763492382299</v>
      </c>
      <c r="Q181">
        <v>35611.708278308201</v>
      </c>
      <c r="R181">
        <v>36044.183956815403</v>
      </c>
      <c r="S181">
        <v>37415.712005760899</v>
      </c>
      <c r="T181">
        <v>39329.585760454102</v>
      </c>
      <c r="U181">
        <v>39482.138567283902</v>
      </c>
      <c r="W181">
        <f t="shared" si="2"/>
        <v>0</v>
      </c>
    </row>
    <row r="182" spans="1:23" x14ac:dyDescent="0.35">
      <c r="A182" t="s">
        <v>369</v>
      </c>
      <c r="B182">
        <v>8601.2719322785506</v>
      </c>
      <c r="C182">
        <v>8475.9575433572609</v>
      </c>
      <c r="D182">
        <v>8626.9726787329291</v>
      </c>
      <c r="E182">
        <v>9066.3047834925401</v>
      </c>
      <c r="F182">
        <v>10126.166778068</v>
      </c>
      <c r="G182">
        <v>12377.094812420301</v>
      </c>
      <c r="H182">
        <v>14420.484080876</v>
      </c>
      <c r="I182">
        <v>15838.4934162928</v>
      </c>
      <c r="J182">
        <v>22139.6843425113</v>
      </c>
      <c r="K182">
        <v>16823.794954994999</v>
      </c>
      <c r="L182">
        <v>18712.5762976474</v>
      </c>
      <c r="M182">
        <v>20876.788031109299</v>
      </c>
      <c r="N182">
        <v>21872.620248699899</v>
      </c>
      <c r="O182">
        <v>20865.7918179638</v>
      </c>
      <c r="P182">
        <v>20035.173975012101</v>
      </c>
      <c r="Q182">
        <v>16028.6115221739</v>
      </c>
      <c r="R182">
        <v>14618.733125302801</v>
      </c>
      <c r="S182">
        <v>15130.5207386726</v>
      </c>
      <c r="T182">
        <v>16521.182281612499</v>
      </c>
      <c r="U182">
        <v>15343.062004310599</v>
      </c>
      <c r="W182">
        <f t="shared" si="2"/>
        <v>0</v>
      </c>
    </row>
    <row r="183" spans="1:23" x14ac:dyDescent="0.35">
      <c r="A183" t="s">
        <v>371</v>
      </c>
      <c r="B183">
        <v>4364.48229707674</v>
      </c>
      <c r="C183">
        <v>4269.3316415434301</v>
      </c>
      <c r="D183">
        <v>4529.8253935921202</v>
      </c>
      <c r="E183">
        <v>5541.6767710620197</v>
      </c>
      <c r="F183">
        <v>6748.5857006551196</v>
      </c>
      <c r="G183">
        <v>7999.92706629647</v>
      </c>
      <c r="H183">
        <v>9169.8372650646907</v>
      </c>
      <c r="I183">
        <v>10945.557379986099</v>
      </c>
      <c r="J183">
        <v>13034.590291533499</v>
      </c>
      <c r="K183">
        <v>10907.264821507601</v>
      </c>
      <c r="L183">
        <v>12377.4895605651</v>
      </c>
      <c r="M183">
        <v>14896.2793528698</v>
      </c>
      <c r="N183">
        <v>15219.440597311101</v>
      </c>
      <c r="O183">
        <v>15556.073723147099</v>
      </c>
      <c r="P183">
        <v>15753.512938129799</v>
      </c>
      <c r="Q183">
        <v>12807.906127578801</v>
      </c>
      <c r="R183">
        <v>12402.3569740925</v>
      </c>
      <c r="S183">
        <v>13230.8250084338</v>
      </c>
      <c r="T183">
        <v>14382.7979768801</v>
      </c>
      <c r="U183">
        <v>13777.916558831501</v>
      </c>
      <c r="W183">
        <f t="shared" si="2"/>
        <v>0</v>
      </c>
    </row>
    <row r="184" spans="1:23" x14ac:dyDescent="0.35">
      <c r="A184" t="s">
        <v>373</v>
      </c>
      <c r="B184">
        <v>576.19560059312403</v>
      </c>
      <c r="C184">
        <v>544.49427378226096</v>
      </c>
      <c r="D184">
        <v>534.30388282199999</v>
      </c>
      <c r="E184">
        <v>599.37632271040002</v>
      </c>
      <c r="F184">
        <v>687.83641705267598</v>
      </c>
      <c r="G184">
        <v>748.92258459899301</v>
      </c>
      <c r="H184">
        <v>836.86052111604999</v>
      </c>
      <c r="I184">
        <v>908.09509059122297</v>
      </c>
      <c r="J184">
        <v>990.84659961990599</v>
      </c>
      <c r="K184">
        <v>957.99568075010404</v>
      </c>
      <c r="L184">
        <v>987.40972304392301</v>
      </c>
      <c r="M184">
        <v>1164.97612914872</v>
      </c>
      <c r="N184">
        <v>1198.10900052752</v>
      </c>
      <c r="O184">
        <v>1208.9043102964399</v>
      </c>
      <c r="P184">
        <v>1251.16410422834</v>
      </c>
      <c r="Q184">
        <v>1356.6677558264901</v>
      </c>
      <c r="R184">
        <v>1368.45432627629</v>
      </c>
      <c r="S184">
        <v>1464.99330546855</v>
      </c>
      <c r="T184">
        <v>1482.3056668433801</v>
      </c>
      <c r="U184">
        <v>1284.7020409003901</v>
      </c>
      <c r="W184">
        <f t="shared" si="2"/>
        <v>0</v>
      </c>
    </row>
    <row r="185" spans="1:23" x14ac:dyDescent="0.35">
      <c r="A185" t="s">
        <v>375</v>
      </c>
      <c r="B185">
        <v>4060.32449292618</v>
      </c>
      <c r="C185">
        <v>4046.4199805285298</v>
      </c>
      <c r="D185">
        <v>4126.2415581413397</v>
      </c>
      <c r="E185">
        <v>4267.3033248489901</v>
      </c>
      <c r="F185">
        <v>4592.15261354224</v>
      </c>
      <c r="G185">
        <v>4916.9149938277296</v>
      </c>
      <c r="H185">
        <v>5348.8952921661503</v>
      </c>
      <c r="I185">
        <v>6166.1807205368204</v>
      </c>
      <c r="J185">
        <v>7154.2744960190003</v>
      </c>
      <c r="K185">
        <v>7576.1404665548198</v>
      </c>
      <c r="L185">
        <v>8082.0284586625203</v>
      </c>
      <c r="M185">
        <v>9358.2514745110093</v>
      </c>
      <c r="N185">
        <v>10722.2836326295</v>
      </c>
      <c r="O185">
        <v>11889.1276274385</v>
      </c>
      <c r="P185">
        <v>12796.0700430496</v>
      </c>
      <c r="Q185">
        <v>13630.307973794501</v>
      </c>
      <c r="R185">
        <v>14343.9636291397</v>
      </c>
      <c r="S185">
        <v>15150.345612161</v>
      </c>
      <c r="T185">
        <v>15592.573678922001</v>
      </c>
      <c r="U185">
        <v>15731.0160348471</v>
      </c>
      <c r="W185">
        <f t="shared" si="2"/>
        <v>0</v>
      </c>
    </row>
    <row r="186" spans="1:23" x14ac:dyDescent="0.35">
      <c r="A186" t="s">
        <v>377</v>
      </c>
      <c r="B186">
        <v>1955.5880062789599</v>
      </c>
      <c r="C186">
        <v>1941.4756317344099</v>
      </c>
      <c r="D186">
        <v>2021.23974003736</v>
      </c>
      <c r="E186">
        <v>2145.6431830523102</v>
      </c>
      <c r="F186">
        <v>2417.0355006156601</v>
      </c>
      <c r="G186">
        <v>2729.4986823834502</v>
      </c>
      <c r="H186">
        <v>3154.3312368941301</v>
      </c>
      <c r="I186">
        <v>3606.0704347747501</v>
      </c>
      <c r="J186">
        <v>4220.6169693950696</v>
      </c>
      <c r="K186">
        <v>4196.3127930188903</v>
      </c>
      <c r="L186">
        <v>5082.3547566635098</v>
      </c>
      <c r="M186">
        <v>5869.32307961474</v>
      </c>
      <c r="N186">
        <v>6528.9722178531201</v>
      </c>
      <c r="O186">
        <v>6756.7527692655603</v>
      </c>
      <c r="P186">
        <v>6672.8802554854001</v>
      </c>
      <c r="Q186">
        <v>6229.1016961259602</v>
      </c>
      <c r="R186">
        <v>6204.9972600392703</v>
      </c>
      <c r="S186">
        <v>6710.5080289603802</v>
      </c>
      <c r="T186">
        <v>6941.2358476301197</v>
      </c>
      <c r="U186">
        <v>6977.6957835538196</v>
      </c>
      <c r="W186">
        <f t="shared" si="2"/>
        <v>0</v>
      </c>
    </row>
    <row r="187" spans="1:23" x14ac:dyDescent="0.35">
      <c r="A187" t="s">
        <v>379</v>
      </c>
      <c r="B187">
        <v>1072.8090643427799</v>
      </c>
      <c r="C187">
        <v>990.56389617788898</v>
      </c>
      <c r="D187">
        <v>1036.1593134412201</v>
      </c>
      <c r="E187">
        <v>1048.00819194625</v>
      </c>
      <c r="F187">
        <v>1121.4896323005901</v>
      </c>
      <c r="G187">
        <v>1244.34904100158</v>
      </c>
      <c r="H187">
        <v>1452.43865554224</v>
      </c>
      <c r="I187">
        <v>1744.6403126873499</v>
      </c>
      <c r="J187">
        <v>1991.2315416735901</v>
      </c>
      <c r="K187">
        <v>1905.8947105326299</v>
      </c>
      <c r="L187">
        <v>2217.4740085723101</v>
      </c>
      <c r="M187">
        <v>2450.7336561623101</v>
      </c>
      <c r="N187">
        <v>2694.30547298686</v>
      </c>
      <c r="O187">
        <v>2871.4309017935402</v>
      </c>
      <c r="P187">
        <v>2959.6484521223201</v>
      </c>
      <c r="Q187">
        <v>3001.0403710761602</v>
      </c>
      <c r="R187">
        <v>3073.653614975</v>
      </c>
      <c r="S187">
        <v>3123.2342294446198</v>
      </c>
      <c r="T187">
        <v>3252.0923241334599</v>
      </c>
      <c r="U187">
        <v>3485.0842183586101</v>
      </c>
      <c r="W187">
        <f t="shared" si="2"/>
        <v>0</v>
      </c>
    </row>
    <row r="188" spans="1:23" x14ac:dyDescent="0.35">
      <c r="A188" t="s">
        <v>381</v>
      </c>
      <c r="B188">
        <v>7657.5503794818096</v>
      </c>
      <c r="C188">
        <v>8093.8770246569702</v>
      </c>
      <c r="D188">
        <v>8310.0728217141095</v>
      </c>
      <c r="E188">
        <v>7772.3862890605296</v>
      </c>
      <c r="F188">
        <v>8314.6021039915395</v>
      </c>
      <c r="G188">
        <v>9628.0723927000708</v>
      </c>
      <c r="H188">
        <v>9845.5680655066499</v>
      </c>
      <c r="I188">
        <v>10381.9657584299</v>
      </c>
      <c r="J188">
        <v>10601.1494867408</v>
      </c>
      <c r="K188">
        <v>10255.5537325677</v>
      </c>
      <c r="L188">
        <v>10356.0568086884</v>
      </c>
      <c r="M188">
        <v>11096.708932093499</v>
      </c>
      <c r="N188">
        <v>12040.691609977301</v>
      </c>
      <c r="O188">
        <v>12559.195728728801</v>
      </c>
      <c r="P188">
        <v>13710.9837739703</v>
      </c>
      <c r="Q188">
        <v>15876.4619303708</v>
      </c>
      <c r="R188">
        <v>16646.849083215799</v>
      </c>
      <c r="S188">
        <v>16066.1949685535</v>
      </c>
      <c r="T188">
        <v>15660.6745965265</v>
      </c>
      <c r="U188">
        <v>14901.983531407899</v>
      </c>
      <c r="W188">
        <f t="shared" si="2"/>
        <v>0</v>
      </c>
    </row>
    <row r="189" spans="1:23" x14ac:dyDescent="0.35">
      <c r="A189" t="s">
        <v>383</v>
      </c>
      <c r="B189">
        <v>602.18690226600802</v>
      </c>
      <c r="C189">
        <v>515.684607768825</v>
      </c>
      <c r="D189">
        <v>491.83430814894803</v>
      </c>
      <c r="E189">
        <v>568.24643988236699</v>
      </c>
      <c r="F189">
        <v>618.03689769038601</v>
      </c>
      <c r="G189">
        <v>749.18639620575595</v>
      </c>
      <c r="H189">
        <v>1256.978891836</v>
      </c>
      <c r="I189">
        <v>1401.94718037909</v>
      </c>
      <c r="J189">
        <v>1672.9507828314399</v>
      </c>
      <c r="K189">
        <v>1626.3124016736999</v>
      </c>
      <c r="L189">
        <v>1949.35251706997</v>
      </c>
      <c r="M189">
        <v>2406.9096779698102</v>
      </c>
      <c r="N189">
        <v>2790.6766698848101</v>
      </c>
      <c r="O189">
        <v>2729.8919036300399</v>
      </c>
      <c r="P189">
        <v>2920.7837206061099</v>
      </c>
      <c r="Q189">
        <v>2679.3455889114898</v>
      </c>
      <c r="R189">
        <v>2509.63145745887</v>
      </c>
      <c r="S189">
        <v>2695.2518828029201</v>
      </c>
      <c r="T189">
        <v>2801.37399744404</v>
      </c>
      <c r="U189">
        <v>2829.1703089683701</v>
      </c>
      <c r="W189">
        <f t="shared" si="2"/>
        <v>0</v>
      </c>
    </row>
    <row r="190" spans="1:23" x14ac:dyDescent="0.35">
      <c r="A190" t="s">
        <v>385</v>
      </c>
      <c r="B190">
        <v>4501.4540674227301</v>
      </c>
      <c r="C190">
        <v>4991.2443579951096</v>
      </c>
      <c r="D190">
        <v>5207.1714206940196</v>
      </c>
      <c r="E190">
        <v>5701.6022116161002</v>
      </c>
      <c r="F190">
        <v>6681.3864719504199</v>
      </c>
      <c r="G190">
        <v>8021.5057434679502</v>
      </c>
      <c r="H190">
        <v>9035.4104674493592</v>
      </c>
      <c r="I190">
        <v>11254.5173881254</v>
      </c>
      <c r="J190">
        <v>13996.025150683499</v>
      </c>
      <c r="K190">
        <v>11526.0558884824</v>
      </c>
      <c r="L190">
        <v>12613.010995468099</v>
      </c>
      <c r="M190">
        <v>13879.5609852546</v>
      </c>
      <c r="N190">
        <v>13097.2708482174</v>
      </c>
      <c r="O190">
        <v>13696.4663046143</v>
      </c>
      <c r="P190">
        <v>14271.305853620201</v>
      </c>
      <c r="Q190">
        <v>12578.4954734362</v>
      </c>
      <c r="R190">
        <v>12447.4395912808</v>
      </c>
      <c r="S190">
        <v>13864.681757997299</v>
      </c>
      <c r="T190">
        <v>15468.4822194105</v>
      </c>
      <c r="U190">
        <v>15692.507025556301</v>
      </c>
      <c r="W190">
        <f t="shared" si="2"/>
        <v>0</v>
      </c>
    </row>
    <row r="191" spans="1:23" x14ac:dyDescent="0.35">
      <c r="A191" t="s">
        <v>387</v>
      </c>
      <c r="B191">
        <v>442.93012152646702</v>
      </c>
      <c r="C191">
        <v>425.98011892122099</v>
      </c>
      <c r="D191">
        <v>491.77625752353401</v>
      </c>
      <c r="E191">
        <v>544.74622156737598</v>
      </c>
      <c r="F191">
        <v>644.81400812935703</v>
      </c>
      <c r="G191">
        <v>781.59014526290503</v>
      </c>
      <c r="H191">
        <v>960.96053348238399</v>
      </c>
      <c r="I191">
        <v>1129.6378378934201</v>
      </c>
      <c r="J191">
        <v>1383.40767143831</v>
      </c>
      <c r="K191">
        <v>1220.9121879746299</v>
      </c>
      <c r="L191">
        <v>1391.1090064636601</v>
      </c>
      <c r="M191">
        <v>1568.4936083170401</v>
      </c>
      <c r="N191">
        <v>1678.59025352655</v>
      </c>
      <c r="O191">
        <v>1788.4963092688299</v>
      </c>
      <c r="P191">
        <v>1834.32062470758</v>
      </c>
      <c r="Q191">
        <v>1584.92919993634</v>
      </c>
      <c r="R191">
        <v>1400.23186523359</v>
      </c>
      <c r="S191">
        <v>1416.5206791768501</v>
      </c>
      <c r="T191">
        <v>1455.98228944785</v>
      </c>
      <c r="U191">
        <v>1485.64958462252</v>
      </c>
      <c r="W191">
        <f t="shared" si="2"/>
        <v>0</v>
      </c>
    </row>
    <row r="192" spans="1:23" x14ac:dyDescent="0.35">
      <c r="A192" t="s">
        <v>389</v>
      </c>
      <c r="B192">
        <v>16192.1269719638</v>
      </c>
      <c r="C192">
        <v>18123.198701991801</v>
      </c>
      <c r="D192">
        <v>18731.4593897378</v>
      </c>
      <c r="E192">
        <v>19557.120249235799</v>
      </c>
      <c r="F192">
        <v>20988.992332653401</v>
      </c>
      <c r="G192">
        <v>21959.322696986001</v>
      </c>
      <c r="H192">
        <v>22935.9411586313</v>
      </c>
      <c r="I192">
        <v>23664.8823485096</v>
      </c>
      <c r="J192">
        <v>24898.334585704499</v>
      </c>
      <c r="K192">
        <v>25768.725888338398</v>
      </c>
      <c r="L192">
        <v>26435.748785780001</v>
      </c>
      <c r="M192">
        <v>27278.8830499205</v>
      </c>
      <c r="N192">
        <v>27944.733893742399</v>
      </c>
      <c r="O192">
        <v>28513.165735106701</v>
      </c>
      <c r="P192">
        <v>28981.4573305866</v>
      </c>
      <c r="Q192">
        <v>29763.4883013861</v>
      </c>
      <c r="R192">
        <v>30627.163401701098</v>
      </c>
      <c r="S192">
        <v>31108.752750891199</v>
      </c>
      <c r="T192">
        <v>31621.893470000501</v>
      </c>
      <c r="U192">
        <v>32873.719273042399</v>
      </c>
      <c r="W192">
        <f t="shared" si="2"/>
        <v>0</v>
      </c>
    </row>
    <row r="193" spans="1:23" x14ac:dyDescent="0.35">
      <c r="A193" t="s">
        <v>391</v>
      </c>
      <c r="W193">
        <f t="shared" si="2"/>
        <v>20</v>
      </c>
    </row>
    <row r="194" spans="1:23" x14ac:dyDescent="0.35">
      <c r="A194" t="s">
        <v>393</v>
      </c>
      <c r="B194">
        <v>11497.753460452501</v>
      </c>
      <c r="C194">
        <v>11724.6114954602</v>
      </c>
      <c r="D194">
        <v>12875.320792258501</v>
      </c>
      <c r="E194">
        <v>15762.9757897367</v>
      </c>
      <c r="F194">
        <v>18031.000421576799</v>
      </c>
      <c r="G194">
        <v>18773.125361635401</v>
      </c>
      <c r="H194">
        <v>19822.846028733598</v>
      </c>
      <c r="I194">
        <v>22782.094622462901</v>
      </c>
      <c r="J194">
        <v>24847.545135091001</v>
      </c>
      <c r="K194">
        <v>23059.7974457294</v>
      </c>
      <c r="L194">
        <v>22498.6908586557</v>
      </c>
      <c r="M194">
        <v>23186.9131283278</v>
      </c>
      <c r="N194">
        <v>20564.889861796899</v>
      </c>
      <c r="O194">
        <v>21647.041811886898</v>
      </c>
      <c r="P194">
        <v>22074.300763421601</v>
      </c>
      <c r="Q194">
        <v>19242.366471098099</v>
      </c>
      <c r="R194">
        <v>19978.401214967998</v>
      </c>
      <c r="S194">
        <v>21490.429863104</v>
      </c>
      <c r="T194">
        <v>23562.5545228191</v>
      </c>
      <c r="U194">
        <v>23252.058518121099</v>
      </c>
      <c r="W194">
        <f t="shared" si="2"/>
        <v>0</v>
      </c>
    </row>
    <row r="195" spans="1:23" x14ac:dyDescent="0.35">
      <c r="A195" t="s">
        <v>395</v>
      </c>
      <c r="B195">
        <v>1663.6052517195101</v>
      </c>
      <c r="C195">
        <v>1565.05371192641</v>
      </c>
      <c r="D195">
        <v>1300.8514261026301</v>
      </c>
      <c r="E195">
        <v>1365.4164181180599</v>
      </c>
      <c r="F195">
        <v>1679.4971714390899</v>
      </c>
      <c r="G195">
        <v>1843.6337910831701</v>
      </c>
      <c r="H195">
        <v>2271.0900376193299</v>
      </c>
      <c r="I195">
        <v>2976.8255032782699</v>
      </c>
      <c r="J195">
        <v>4041.5838764302498</v>
      </c>
      <c r="K195">
        <v>3624.57105807169</v>
      </c>
      <c r="L195">
        <v>4355.9349386773401</v>
      </c>
      <c r="M195">
        <v>5322.9637598767104</v>
      </c>
      <c r="N195">
        <v>5183.0828769131504</v>
      </c>
      <c r="O195">
        <v>5926.8328628434401</v>
      </c>
      <c r="P195">
        <v>6102.9432327232598</v>
      </c>
      <c r="Q195">
        <v>5406.7038570833802</v>
      </c>
      <c r="R195">
        <v>5319.4102178970297</v>
      </c>
      <c r="S195">
        <v>5680.5807682635304</v>
      </c>
      <c r="T195">
        <v>5805.6756163886903</v>
      </c>
      <c r="U195">
        <v>5414.7991379325804</v>
      </c>
      <c r="W195">
        <f t="shared" ref="W195:W258" si="3">COUNTIF(B195:U195,"")</f>
        <v>0</v>
      </c>
    </row>
    <row r="196" spans="1:23" x14ac:dyDescent="0.35">
      <c r="A196" t="s">
        <v>397</v>
      </c>
      <c r="B196">
        <v>1476.1718500023801</v>
      </c>
      <c r="C196">
        <v>1335.5531952935901</v>
      </c>
      <c r="D196">
        <v>1156.2174734576899</v>
      </c>
      <c r="E196">
        <v>1257.6985700968901</v>
      </c>
      <c r="F196">
        <v>1422.19088643544</v>
      </c>
      <c r="G196">
        <v>1543.7014139277401</v>
      </c>
      <c r="H196">
        <v>1570.1043996272799</v>
      </c>
      <c r="I196">
        <v>1664.24571669276</v>
      </c>
      <c r="J196">
        <v>2035.20234121766</v>
      </c>
      <c r="K196">
        <v>2191.7817873686799</v>
      </c>
      <c r="L196">
        <v>2557.0756235669901</v>
      </c>
      <c r="M196">
        <v>2880.79843707909</v>
      </c>
      <c r="N196">
        <v>3067.4387273561401</v>
      </c>
      <c r="O196">
        <v>3315.29753909282</v>
      </c>
      <c r="P196">
        <v>3352.1125950604301</v>
      </c>
      <c r="Q196">
        <v>3272.1543236070802</v>
      </c>
      <c r="R196">
        <v>3527.6138241317799</v>
      </c>
      <c r="S196">
        <v>3620.3604871593702</v>
      </c>
      <c r="T196">
        <v>3562.3309427025602</v>
      </c>
      <c r="W196">
        <f t="shared" si="3"/>
        <v>1</v>
      </c>
    </row>
    <row r="197" spans="1:23" x14ac:dyDescent="0.35">
      <c r="A197" t="s">
        <v>399</v>
      </c>
      <c r="B197">
        <v>1763.1089144309999</v>
      </c>
      <c r="C197">
        <v>1722.4917269764501</v>
      </c>
      <c r="D197">
        <v>1786.3498762270001</v>
      </c>
      <c r="E197">
        <v>2067.9580628563499</v>
      </c>
      <c r="F197">
        <v>2359.88062100773</v>
      </c>
      <c r="G197">
        <v>2584.0003392180602</v>
      </c>
      <c r="H197">
        <v>2686.54130611352</v>
      </c>
      <c r="I197">
        <v>2929.0231403040998</v>
      </c>
      <c r="J197">
        <v>3071.9830720380401</v>
      </c>
      <c r="K197">
        <v>2714.88961701264</v>
      </c>
      <c r="L197">
        <v>2979.7319780596899</v>
      </c>
      <c r="M197">
        <v>3451.5039493907202</v>
      </c>
      <c r="N197">
        <v>3624.6783806403801</v>
      </c>
      <c r="O197">
        <v>3721.28612977178</v>
      </c>
      <c r="P197">
        <v>3987.5233593426501</v>
      </c>
      <c r="Q197">
        <v>3841.59948683011</v>
      </c>
      <c r="R197">
        <v>3967.6045723831598</v>
      </c>
      <c r="S197">
        <v>4216.5619392130902</v>
      </c>
      <c r="T197">
        <v>4341.1435237977903</v>
      </c>
      <c r="U197">
        <v>4264.6674144010603</v>
      </c>
      <c r="W197">
        <f t="shared" si="3"/>
        <v>0</v>
      </c>
    </row>
    <row r="198" spans="1:23" x14ac:dyDescent="0.35">
      <c r="A198" t="s">
        <v>401</v>
      </c>
      <c r="B198">
        <v>25755.378792876199</v>
      </c>
      <c r="C198">
        <v>25398.491582215702</v>
      </c>
      <c r="D198">
        <v>26354.537389634101</v>
      </c>
      <c r="E198">
        <v>29410.945300524399</v>
      </c>
      <c r="F198">
        <v>32512.0361466061</v>
      </c>
      <c r="G198">
        <v>34055.373816079198</v>
      </c>
      <c r="H198">
        <v>35653.726533039</v>
      </c>
      <c r="I198">
        <v>38686.766627676901</v>
      </c>
      <c r="J198">
        <v>40643.405705340898</v>
      </c>
      <c r="K198">
        <v>38102.724086737799</v>
      </c>
      <c r="L198">
        <v>39561.599789632797</v>
      </c>
      <c r="M198">
        <v>42366.740518459403</v>
      </c>
      <c r="N198">
        <v>42151.4480321847</v>
      </c>
      <c r="O198">
        <v>42391.541446015799</v>
      </c>
      <c r="P198">
        <v>43070.967898554103</v>
      </c>
      <c r="Q198">
        <v>40586.751313387198</v>
      </c>
      <c r="R198">
        <v>41298.9026836907</v>
      </c>
      <c r="S198">
        <v>42928.692161041203</v>
      </c>
      <c r="T198">
        <v>45319.261219652399</v>
      </c>
      <c r="U198">
        <v>45615.115181421701</v>
      </c>
      <c r="W198">
        <f t="shared" si="3"/>
        <v>0</v>
      </c>
    </row>
    <row r="199" spans="1:23" x14ac:dyDescent="0.35">
      <c r="A199" t="s">
        <v>403</v>
      </c>
      <c r="B199">
        <v>14323.820820245001</v>
      </c>
      <c r="W199">
        <f t="shared" si="3"/>
        <v>19</v>
      </c>
    </row>
    <row r="200" spans="1:23" x14ac:dyDescent="0.35">
      <c r="A200" t="s">
        <v>405</v>
      </c>
      <c r="B200">
        <v>29976.117039047</v>
      </c>
      <c r="C200">
        <v>28517.267205292799</v>
      </c>
      <c r="D200">
        <v>30214.859009556199</v>
      </c>
      <c r="E200">
        <v>34517.755092185798</v>
      </c>
      <c r="F200">
        <v>42124.8290055486</v>
      </c>
      <c r="G200">
        <v>51455.594194577498</v>
      </c>
      <c r="H200">
        <v>59530.153540093801</v>
      </c>
      <c r="I200">
        <v>65421.752767969301</v>
      </c>
      <c r="J200">
        <v>80234.470071349206</v>
      </c>
      <c r="K200">
        <v>59094.444936917498</v>
      </c>
      <c r="L200">
        <v>67403.160297810595</v>
      </c>
      <c r="M200">
        <v>82409.577332766698</v>
      </c>
      <c r="N200">
        <v>85076.141497111807</v>
      </c>
      <c r="O200">
        <v>85050.8663450405</v>
      </c>
      <c r="P200">
        <v>83858.4768549031</v>
      </c>
      <c r="Q200">
        <v>63039.063486421997</v>
      </c>
      <c r="R200">
        <v>57163.075684554402</v>
      </c>
      <c r="S200">
        <v>59124.932365739303</v>
      </c>
      <c r="T200">
        <v>65908.066901084807</v>
      </c>
      <c r="U200">
        <v>62088.061827698701</v>
      </c>
      <c r="W200">
        <f t="shared" si="3"/>
        <v>0</v>
      </c>
    </row>
    <row r="201" spans="1:23" x14ac:dyDescent="0.35">
      <c r="A201" t="s">
        <v>407</v>
      </c>
      <c r="B201">
        <v>1659.9076395454799</v>
      </c>
      <c r="C201">
        <v>1825.17980455979</v>
      </c>
      <c r="D201">
        <v>2119.8826732391799</v>
      </c>
      <c r="E201">
        <v>2679.41190951209</v>
      </c>
      <c r="F201">
        <v>3494.9445171830398</v>
      </c>
      <c r="G201">
        <v>4617.9290164325803</v>
      </c>
      <c r="H201">
        <v>5757.4964285718997</v>
      </c>
      <c r="I201">
        <v>8360.1663213248503</v>
      </c>
      <c r="J201">
        <v>10435.0439841037</v>
      </c>
      <c r="K201">
        <v>8548.1186721863905</v>
      </c>
      <c r="L201">
        <v>8214.0768928981106</v>
      </c>
      <c r="M201">
        <v>9099.2175388969008</v>
      </c>
      <c r="N201">
        <v>8507.1047745643591</v>
      </c>
      <c r="O201">
        <v>9547.8521509661205</v>
      </c>
      <c r="P201">
        <v>10043.677449761401</v>
      </c>
      <c r="Q201">
        <v>8969.1489214619305</v>
      </c>
      <c r="R201">
        <v>9548.5874029826791</v>
      </c>
      <c r="S201">
        <v>10807.7953907179</v>
      </c>
      <c r="T201">
        <v>12399.889335731001</v>
      </c>
      <c r="U201">
        <v>12919.529644190799</v>
      </c>
      <c r="W201">
        <f t="shared" si="3"/>
        <v>0</v>
      </c>
    </row>
    <row r="202" spans="1:23" x14ac:dyDescent="0.35">
      <c r="A202" t="s">
        <v>409</v>
      </c>
      <c r="B202">
        <v>1771.59405905827</v>
      </c>
      <c r="C202">
        <v>2100.3525117182899</v>
      </c>
      <c r="D202">
        <v>2377.5295774824399</v>
      </c>
      <c r="E202">
        <v>2975.12535330125</v>
      </c>
      <c r="F202">
        <v>4102.3648329979196</v>
      </c>
      <c r="G202">
        <v>5323.4630826338398</v>
      </c>
      <c r="H202">
        <v>6920.1891248329102</v>
      </c>
      <c r="I202">
        <v>9101.2550490567191</v>
      </c>
      <c r="J202">
        <v>11635.272933788799</v>
      </c>
      <c r="K202">
        <v>8562.8132771651508</v>
      </c>
      <c r="L202">
        <v>10674.995782567499</v>
      </c>
      <c r="M202">
        <v>14311.0843159612</v>
      </c>
      <c r="N202">
        <v>15420.874541327301</v>
      </c>
      <c r="O202">
        <v>15974.644627051701</v>
      </c>
      <c r="P202">
        <v>14095.648742953999</v>
      </c>
      <c r="Q202">
        <v>9313.0136248499603</v>
      </c>
      <c r="R202">
        <v>8704.8984132959395</v>
      </c>
      <c r="S202">
        <v>10720.3325853448</v>
      </c>
      <c r="T202">
        <v>11370.8134559314</v>
      </c>
      <c r="U202">
        <v>11584.995382610399</v>
      </c>
      <c r="W202">
        <f t="shared" si="3"/>
        <v>0</v>
      </c>
    </row>
    <row r="203" spans="1:23" x14ac:dyDescent="0.35">
      <c r="A203" t="s">
        <v>411</v>
      </c>
      <c r="B203">
        <v>260.778016134062</v>
      </c>
      <c r="C203">
        <v>238.929746146063</v>
      </c>
      <c r="D203">
        <v>233.28459363468099</v>
      </c>
      <c r="E203">
        <v>249.87782574439399</v>
      </c>
      <c r="F203">
        <v>273.760518872435</v>
      </c>
      <c r="G203">
        <v>331.81116236970001</v>
      </c>
      <c r="H203">
        <v>367.03249029062698</v>
      </c>
      <c r="I203">
        <v>438.83362932140699</v>
      </c>
      <c r="J203">
        <v>543.76507621923895</v>
      </c>
      <c r="K203">
        <v>579.93904936244599</v>
      </c>
      <c r="L203">
        <v>610.01240056067297</v>
      </c>
      <c r="M203">
        <v>668.86896336516395</v>
      </c>
      <c r="N203">
        <v>725.62768128503399</v>
      </c>
      <c r="O203">
        <v>723.258312827439</v>
      </c>
      <c r="P203">
        <v>743.99475815978406</v>
      </c>
      <c r="Q203">
        <v>751.63936974845205</v>
      </c>
      <c r="R203">
        <v>745.34275159395202</v>
      </c>
      <c r="S203">
        <v>772.31847177542795</v>
      </c>
      <c r="T203">
        <v>783.28718422298596</v>
      </c>
      <c r="U203">
        <v>820.02524165815896</v>
      </c>
      <c r="W203">
        <f t="shared" si="3"/>
        <v>0</v>
      </c>
    </row>
    <row r="204" spans="1:23" x14ac:dyDescent="0.35">
      <c r="A204" t="s">
        <v>413</v>
      </c>
      <c r="B204">
        <v>453.23760442319201</v>
      </c>
      <c r="C204">
        <v>455.85813649781699</v>
      </c>
      <c r="D204">
        <v>469.71218146942601</v>
      </c>
      <c r="E204">
        <v>538.71113635721701</v>
      </c>
      <c r="F204">
        <v>613.94779740106003</v>
      </c>
      <c r="G204">
        <v>691.69261443255402</v>
      </c>
      <c r="H204">
        <v>774.86379359949103</v>
      </c>
      <c r="I204">
        <v>959.30513618790496</v>
      </c>
      <c r="J204">
        <v>959.46119709762695</v>
      </c>
      <c r="K204">
        <v>1041.9943939554801</v>
      </c>
      <c r="L204">
        <v>1257.49943946437</v>
      </c>
      <c r="M204">
        <v>1367.31313793749</v>
      </c>
      <c r="N204">
        <v>1364.4164031999901</v>
      </c>
      <c r="O204">
        <v>1381.8566265977399</v>
      </c>
      <c r="P204">
        <v>1494.42076536887</v>
      </c>
      <c r="Q204">
        <v>1541.80369867426</v>
      </c>
      <c r="R204">
        <v>1650.33013926635</v>
      </c>
      <c r="S204">
        <v>1866.1590187187001</v>
      </c>
      <c r="T204">
        <v>1898.97100423962</v>
      </c>
      <c r="U204">
        <v>1956.5759214019299</v>
      </c>
      <c r="W204">
        <f t="shared" si="3"/>
        <v>0</v>
      </c>
    </row>
    <row r="205" spans="1:23" x14ac:dyDescent="0.35">
      <c r="A205" t="s">
        <v>415</v>
      </c>
      <c r="B205">
        <v>9171.3301452525902</v>
      </c>
      <c r="C205">
        <v>8684.6474003033509</v>
      </c>
      <c r="D205">
        <v>8695.4000724738798</v>
      </c>
      <c r="E205">
        <v>9609.9669743435006</v>
      </c>
      <c r="F205">
        <v>11185.1389747634</v>
      </c>
      <c r="G205">
        <v>13791.4501296897</v>
      </c>
      <c r="H205">
        <v>15384.7402421118</v>
      </c>
      <c r="I205">
        <v>16516.626534036099</v>
      </c>
      <c r="J205">
        <v>20078.255419304201</v>
      </c>
      <c r="K205">
        <v>16113.143709968799</v>
      </c>
      <c r="L205">
        <v>19262.552518610701</v>
      </c>
      <c r="M205">
        <v>23745.801614395699</v>
      </c>
      <c r="N205">
        <v>25243.358698013599</v>
      </c>
      <c r="O205">
        <v>24844.744370758501</v>
      </c>
      <c r="P205">
        <v>24463.9031634311</v>
      </c>
      <c r="Q205">
        <v>20627.932782342199</v>
      </c>
      <c r="R205">
        <v>19879.297530616699</v>
      </c>
      <c r="S205">
        <v>20803.745917878499</v>
      </c>
      <c r="T205">
        <v>23338.963458071801</v>
      </c>
      <c r="U205">
        <v>23139.798656121398</v>
      </c>
      <c r="W205">
        <f t="shared" si="3"/>
        <v>0</v>
      </c>
    </row>
    <row r="206" spans="1:23" x14ac:dyDescent="0.35">
      <c r="A206" t="s">
        <v>417</v>
      </c>
      <c r="B206">
        <v>366.17280759380702</v>
      </c>
      <c r="C206">
        <v>383.015998737117</v>
      </c>
      <c r="D206">
        <v>418.25184131599599</v>
      </c>
      <c r="E206">
        <v>484.84473514811901</v>
      </c>
      <c r="F206">
        <v>573.30692611793904</v>
      </c>
      <c r="G206">
        <v>689.20955696657904</v>
      </c>
      <c r="H206">
        <v>905.309744891891</v>
      </c>
      <c r="I206">
        <v>1128.4103496544201</v>
      </c>
      <c r="J206">
        <v>1304.5330505516999</v>
      </c>
      <c r="K206">
        <v>1163.79695168321</v>
      </c>
      <c r="L206">
        <v>1401.4774741677099</v>
      </c>
      <c r="M206">
        <v>1437.7732945887999</v>
      </c>
      <c r="N206">
        <v>1457.89458202637</v>
      </c>
      <c r="O206">
        <v>1557.22831003842</v>
      </c>
      <c r="P206">
        <v>1709.9996054196399</v>
      </c>
      <c r="Q206">
        <v>1909.7387545020699</v>
      </c>
      <c r="R206">
        <v>1299.26119456743</v>
      </c>
      <c r="S206">
        <v>1111.8684489385801</v>
      </c>
      <c r="T206">
        <v>623.86725239407599</v>
      </c>
      <c r="U206">
        <v>441.505603374484</v>
      </c>
      <c r="W206">
        <f t="shared" si="3"/>
        <v>0</v>
      </c>
    </row>
    <row r="207" spans="1:23" x14ac:dyDescent="0.35">
      <c r="A207" t="s">
        <v>419</v>
      </c>
      <c r="B207">
        <v>604.65406601321104</v>
      </c>
      <c r="C207">
        <v>615.26847172370606</v>
      </c>
      <c r="D207">
        <v>656.62270773944704</v>
      </c>
      <c r="E207">
        <v>823.72114508538402</v>
      </c>
      <c r="F207">
        <v>940.55169182969303</v>
      </c>
      <c r="G207">
        <v>993.93204109563897</v>
      </c>
      <c r="H207">
        <v>1040.9039942562099</v>
      </c>
      <c r="I207">
        <v>1222.3729182258</v>
      </c>
      <c r="J207">
        <v>1411.92933206154</v>
      </c>
      <c r="K207">
        <v>1317.2356874274501</v>
      </c>
      <c r="L207">
        <v>1280.2254697215501</v>
      </c>
      <c r="M207">
        <v>1373.52078902067</v>
      </c>
      <c r="N207">
        <v>1329.9813788030301</v>
      </c>
      <c r="O207">
        <v>1376.06981577192</v>
      </c>
      <c r="P207">
        <v>1396.6582253392501</v>
      </c>
      <c r="Q207">
        <v>1219.2486624303699</v>
      </c>
      <c r="R207">
        <v>1269.9021081051601</v>
      </c>
      <c r="S207">
        <v>1361.6995877849699</v>
      </c>
      <c r="T207">
        <v>1465.5910064019099</v>
      </c>
      <c r="U207">
        <v>1446.83096499408</v>
      </c>
      <c r="W207">
        <f t="shared" si="3"/>
        <v>0</v>
      </c>
    </row>
    <row r="208" spans="1:23" x14ac:dyDescent="0.35">
      <c r="A208" t="s">
        <v>421</v>
      </c>
      <c r="B208">
        <v>23852.327028597501</v>
      </c>
      <c r="C208">
        <v>21700.020045831501</v>
      </c>
      <c r="D208">
        <v>22159.688863274099</v>
      </c>
      <c r="E208">
        <v>23730.1524496489</v>
      </c>
      <c r="F208">
        <v>27608.5373712744</v>
      </c>
      <c r="G208">
        <v>29961.263277456899</v>
      </c>
      <c r="H208">
        <v>33769.154163350096</v>
      </c>
      <c r="I208">
        <v>39432.938349376098</v>
      </c>
      <c r="J208">
        <v>40007.469261213999</v>
      </c>
      <c r="K208">
        <v>38927.206881771497</v>
      </c>
      <c r="L208">
        <v>47236.960234542101</v>
      </c>
      <c r="M208">
        <v>53890.428727050399</v>
      </c>
      <c r="N208">
        <v>55546.488538692101</v>
      </c>
      <c r="O208">
        <v>56967.425794038303</v>
      </c>
      <c r="P208">
        <v>57562.530793767801</v>
      </c>
      <c r="Q208">
        <v>55646.618746950502</v>
      </c>
      <c r="R208">
        <v>56828.295347160099</v>
      </c>
      <c r="S208">
        <v>60913.745333494</v>
      </c>
      <c r="T208">
        <v>66188.779396179802</v>
      </c>
      <c r="U208">
        <v>65233.282439230199</v>
      </c>
      <c r="W208">
        <f t="shared" si="3"/>
        <v>0</v>
      </c>
    </row>
    <row r="209" spans="1:23" x14ac:dyDescent="0.35">
      <c r="A209" t="s">
        <v>423</v>
      </c>
      <c r="B209">
        <v>1040.0071938783301</v>
      </c>
      <c r="C209">
        <v>1001.08312188372</v>
      </c>
      <c r="D209">
        <v>818.74511660394001</v>
      </c>
      <c r="E209">
        <v>788.61135517598495</v>
      </c>
      <c r="F209">
        <v>867.12608240185602</v>
      </c>
      <c r="G209">
        <v>1014.8552802740001</v>
      </c>
      <c r="H209">
        <v>1119.71191636602</v>
      </c>
      <c r="I209">
        <v>1260.2919648130801</v>
      </c>
      <c r="J209">
        <v>1388.9804334487901</v>
      </c>
      <c r="K209">
        <v>1428.5084459314801</v>
      </c>
      <c r="L209">
        <v>1604.2058299351299</v>
      </c>
      <c r="M209">
        <v>1938.8947672550801</v>
      </c>
      <c r="N209">
        <v>2141.82922578032</v>
      </c>
      <c r="O209">
        <v>2248.5913207275098</v>
      </c>
      <c r="P209">
        <v>2274.88786574405</v>
      </c>
      <c r="Q209">
        <v>2167.1738261995301</v>
      </c>
      <c r="R209">
        <v>2225.49043485009</v>
      </c>
      <c r="S209">
        <v>2332.8148736561998</v>
      </c>
      <c r="T209">
        <v>2441.51739308263</v>
      </c>
      <c r="U209">
        <v>2373.6324704257599</v>
      </c>
      <c r="W209">
        <f t="shared" si="3"/>
        <v>0</v>
      </c>
    </row>
    <row r="210" spans="1:23" x14ac:dyDescent="0.35">
      <c r="A210" t="s">
        <v>425</v>
      </c>
      <c r="B210">
        <v>138.698692243778</v>
      </c>
      <c r="C210">
        <v>229.37551478137701</v>
      </c>
      <c r="D210">
        <v>252.39621027916201</v>
      </c>
      <c r="E210">
        <v>266.44711034309699</v>
      </c>
      <c r="F210">
        <v>266.56956753911197</v>
      </c>
      <c r="G210">
        <v>292.34932524708501</v>
      </c>
      <c r="H210">
        <v>323.389184871498</v>
      </c>
      <c r="I210">
        <v>360.37214180868199</v>
      </c>
      <c r="J210">
        <v>408.48074207499002</v>
      </c>
      <c r="K210">
        <v>391.20100531652798</v>
      </c>
      <c r="L210">
        <v>401.83500136683699</v>
      </c>
      <c r="M210">
        <v>448.33752552786098</v>
      </c>
      <c r="N210">
        <v>566.37865693749404</v>
      </c>
      <c r="O210">
        <v>716.83530473477401</v>
      </c>
      <c r="P210">
        <v>714.70071238869605</v>
      </c>
      <c r="Q210">
        <v>588.22845270284904</v>
      </c>
      <c r="R210">
        <v>501.41571285783198</v>
      </c>
      <c r="S210">
        <v>499.38070781976</v>
      </c>
      <c r="T210">
        <v>533.99118425893596</v>
      </c>
      <c r="U210">
        <v>527.53363439911095</v>
      </c>
      <c r="W210">
        <f t="shared" si="3"/>
        <v>0</v>
      </c>
    </row>
    <row r="211" spans="1:23" x14ac:dyDescent="0.35">
      <c r="A211" t="s">
        <v>427</v>
      </c>
      <c r="B211">
        <v>2001.5380092446701</v>
      </c>
      <c r="C211">
        <v>2072.2998424499701</v>
      </c>
      <c r="D211">
        <v>2124.1028886291801</v>
      </c>
      <c r="E211">
        <v>2209.4965079694498</v>
      </c>
      <c r="F211">
        <v>2278.4318429057298</v>
      </c>
      <c r="G211">
        <v>2428.5695118886401</v>
      </c>
      <c r="H211">
        <v>2631.82041514301</v>
      </c>
      <c r="I211">
        <v>2786.1579217171802</v>
      </c>
      <c r="J211">
        <v>2933.3956753717198</v>
      </c>
      <c r="K211">
        <v>2858.4796301727602</v>
      </c>
      <c r="L211">
        <v>2983.22977097694</v>
      </c>
      <c r="M211">
        <v>3266.0120620207399</v>
      </c>
      <c r="N211">
        <v>3428.4071797616002</v>
      </c>
      <c r="O211">
        <v>3509.5314926261599</v>
      </c>
      <c r="P211">
        <v>3589.04219262897</v>
      </c>
      <c r="Q211">
        <v>3705.57794598177</v>
      </c>
      <c r="R211">
        <v>3805.9936662847299</v>
      </c>
      <c r="S211">
        <v>3910.2571929590599</v>
      </c>
      <c r="T211">
        <v>4067.6594488115402</v>
      </c>
      <c r="U211">
        <v>4187.2500311068998</v>
      </c>
      <c r="W211">
        <f t="shared" si="3"/>
        <v>0</v>
      </c>
    </row>
    <row r="212" spans="1:23" x14ac:dyDescent="0.35">
      <c r="A212" t="s">
        <v>429</v>
      </c>
      <c r="B212">
        <v>36601.827552398398</v>
      </c>
      <c r="C212">
        <v>38739.158602503398</v>
      </c>
      <c r="D212">
        <v>41464.746433690503</v>
      </c>
      <c r="E212">
        <v>51268.334178818099</v>
      </c>
      <c r="F212">
        <v>59562.888735314402</v>
      </c>
      <c r="G212">
        <v>60900.543288827103</v>
      </c>
      <c r="H212">
        <v>64248.050698935098</v>
      </c>
      <c r="I212">
        <v>72709.796879787202</v>
      </c>
      <c r="J212">
        <v>78643.550647924203</v>
      </c>
      <c r="K212">
        <v>66722.699307555406</v>
      </c>
      <c r="L212">
        <v>60239.340707033298</v>
      </c>
      <c r="M212">
        <v>57286.655000295803</v>
      </c>
      <c r="N212">
        <v>49985.349570181002</v>
      </c>
      <c r="O212">
        <v>51572.568170723898</v>
      </c>
      <c r="P212">
        <v>50806.534378386597</v>
      </c>
      <c r="Q212">
        <v>42660.338158520201</v>
      </c>
      <c r="R212">
        <v>43826.924311681803</v>
      </c>
      <c r="S212">
        <v>45399.029060554902</v>
      </c>
      <c r="T212">
        <v>48995.142001902299</v>
      </c>
      <c r="W212">
        <f t="shared" si="3"/>
        <v>1</v>
      </c>
    </row>
    <row r="213" spans="1:23" x14ac:dyDescent="0.35">
      <c r="A213" t="s">
        <v>431</v>
      </c>
      <c r="W213">
        <f t="shared" si="3"/>
        <v>20</v>
      </c>
    </row>
    <row r="214" spans="1:23" x14ac:dyDescent="0.35">
      <c r="A214" t="s">
        <v>433</v>
      </c>
      <c r="B214">
        <v>914.785719885861</v>
      </c>
      <c r="C214">
        <v>1727.28119565526</v>
      </c>
      <c r="D214">
        <v>2283.8466849494098</v>
      </c>
      <c r="E214">
        <v>3005.42635224484</v>
      </c>
      <c r="F214">
        <v>3502.8029238956701</v>
      </c>
      <c r="G214">
        <v>3720.4791546743099</v>
      </c>
      <c r="H214">
        <v>4382.6172785169201</v>
      </c>
      <c r="I214">
        <v>5848.4764054510497</v>
      </c>
      <c r="J214">
        <v>7101.0401411686198</v>
      </c>
      <c r="K214">
        <v>6169.1141947782298</v>
      </c>
      <c r="L214">
        <v>5735.4228565984904</v>
      </c>
      <c r="M214">
        <v>6809.1598040014596</v>
      </c>
      <c r="N214">
        <v>6015.9452275696904</v>
      </c>
      <c r="O214">
        <v>6755.0736746162902</v>
      </c>
      <c r="P214">
        <v>6600.0568085458899</v>
      </c>
      <c r="Q214">
        <v>5588.9807276855599</v>
      </c>
      <c r="R214">
        <v>5765.2007620271097</v>
      </c>
      <c r="S214">
        <v>6292.5436292670702</v>
      </c>
      <c r="T214">
        <v>7252.4018577399202</v>
      </c>
      <c r="U214">
        <v>7411.8361163473401</v>
      </c>
      <c r="W214">
        <f t="shared" si="3"/>
        <v>0</v>
      </c>
    </row>
    <row r="215" spans="1:23" x14ac:dyDescent="0.35">
      <c r="A215" t="s">
        <v>435</v>
      </c>
      <c r="B215">
        <v>594.89055211732705</v>
      </c>
      <c r="C215">
        <v>552.89839064744399</v>
      </c>
      <c r="D215">
        <v>587.50150035387901</v>
      </c>
      <c r="E215">
        <v>717.60678633359703</v>
      </c>
      <c r="F215">
        <v>870.27002102609799</v>
      </c>
      <c r="G215">
        <v>1008.37127624969</v>
      </c>
      <c r="H215">
        <v>1166.4951117384301</v>
      </c>
      <c r="I215">
        <v>1317.9432504976201</v>
      </c>
      <c r="J215">
        <v>1470.6038913346299</v>
      </c>
      <c r="K215">
        <v>1364.13445197995</v>
      </c>
      <c r="L215">
        <v>1573.7910094669701</v>
      </c>
      <c r="M215">
        <v>1728.55626857165</v>
      </c>
      <c r="N215">
        <v>1770.4221358771499</v>
      </c>
      <c r="O215">
        <v>1835.6622586016599</v>
      </c>
      <c r="P215">
        <v>1854.67644983729</v>
      </c>
      <c r="Q215">
        <v>1658.6306108481001</v>
      </c>
      <c r="R215">
        <v>1495.04976807102</v>
      </c>
      <c r="S215">
        <v>1551.28375110909</v>
      </c>
      <c r="T215">
        <v>1583.5130557509599</v>
      </c>
      <c r="U215">
        <v>1583.92606891839</v>
      </c>
      <c r="W215">
        <f t="shared" si="3"/>
        <v>0</v>
      </c>
    </row>
    <row r="216" spans="1:23" x14ac:dyDescent="0.35">
      <c r="A216" t="s">
        <v>437</v>
      </c>
      <c r="J216">
        <v>1669.49241411244</v>
      </c>
      <c r="K216">
        <v>1337.88208418369</v>
      </c>
      <c r="L216">
        <v>1535.7081839684099</v>
      </c>
      <c r="M216">
        <v>1516.4039148342699</v>
      </c>
      <c r="N216">
        <v>1179.7398277289601</v>
      </c>
      <c r="O216">
        <v>1779.4693342398</v>
      </c>
      <c r="P216">
        <v>1322.8202385054999</v>
      </c>
      <c r="Q216">
        <v>1119.6513326782299</v>
      </c>
      <c r="W216">
        <f t="shared" si="3"/>
        <v>12</v>
      </c>
    </row>
    <row r="217" spans="1:23" x14ac:dyDescent="0.35">
      <c r="A217" t="s">
        <v>439</v>
      </c>
      <c r="B217">
        <v>601.72280130731701</v>
      </c>
      <c r="C217">
        <v>559.56504800753601</v>
      </c>
      <c r="D217">
        <v>594.35572992810103</v>
      </c>
      <c r="E217">
        <v>725.409699272073</v>
      </c>
      <c r="F217">
        <v>878.80091118541804</v>
      </c>
      <c r="G217">
        <v>1016.39779519703</v>
      </c>
      <c r="H217">
        <v>1174.8382650354699</v>
      </c>
      <c r="I217">
        <v>1327.22310641737</v>
      </c>
      <c r="J217">
        <v>1481.53935913137</v>
      </c>
      <c r="K217">
        <v>1373.7770510830501</v>
      </c>
      <c r="L217">
        <v>1583.98896815849</v>
      </c>
      <c r="M217">
        <v>1740.05169855956</v>
      </c>
      <c r="N217">
        <v>1781.6951995970901</v>
      </c>
      <c r="O217">
        <v>1847.30355589383</v>
      </c>
      <c r="P217">
        <v>1866.6833790681401</v>
      </c>
      <c r="Q217">
        <v>1669.49676067978</v>
      </c>
      <c r="R217">
        <v>1506.4297648562999</v>
      </c>
      <c r="S217">
        <v>1563.3612404129201</v>
      </c>
      <c r="T217">
        <v>1596.1470831824599</v>
      </c>
      <c r="U217">
        <v>1596.21373862471</v>
      </c>
      <c r="W217">
        <f t="shared" si="3"/>
        <v>0</v>
      </c>
    </row>
    <row r="218" spans="1:23" x14ac:dyDescent="0.35">
      <c r="A218" t="s">
        <v>441</v>
      </c>
      <c r="B218">
        <v>4386.7705913128402</v>
      </c>
      <c r="C218">
        <v>4342.5365202467001</v>
      </c>
      <c r="D218">
        <v>4581.34754374564</v>
      </c>
      <c r="E218">
        <v>5399.4478606892799</v>
      </c>
      <c r="F218">
        <v>6397.6514875057301</v>
      </c>
      <c r="G218">
        <v>7487.4465585104499</v>
      </c>
      <c r="H218">
        <v>8545.8165165093906</v>
      </c>
      <c r="I218">
        <v>10038.628637612799</v>
      </c>
      <c r="J218">
        <v>11826.9225061013</v>
      </c>
      <c r="K218">
        <v>9921.4781695834899</v>
      </c>
      <c r="L218">
        <v>11168.655091663401</v>
      </c>
      <c r="M218">
        <v>13208.9409053042</v>
      </c>
      <c r="N218">
        <v>13526.8462359352</v>
      </c>
      <c r="O218">
        <v>13821.0460256073</v>
      </c>
      <c r="P218">
        <v>14012.214316799</v>
      </c>
      <c r="Q218">
        <v>11749.0432443845</v>
      </c>
      <c r="R218">
        <v>11353.623707422699</v>
      </c>
      <c r="S218">
        <v>12048.349773617099</v>
      </c>
      <c r="T218">
        <v>13013.7513684515</v>
      </c>
      <c r="U218">
        <v>12615.203488962399</v>
      </c>
      <c r="W218">
        <f t="shared" si="3"/>
        <v>0</v>
      </c>
    </row>
    <row r="219" spans="1:23" x14ac:dyDescent="0.35">
      <c r="A219" t="s">
        <v>443</v>
      </c>
      <c r="C219">
        <v>524.68799478597896</v>
      </c>
      <c r="D219">
        <v>577.64015656773904</v>
      </c>
      <c r="E219">
        <v>678.69283957899495</v>
      </c>
      <c r="F219">
        <v>745.31545188924395</v>
      </c>
      <c r="G219">
        <v>866.50499563880305</v>
      </c>
      <c r="H219">
        <v>883.06973148308305</v>
      </c>
      <c r="I219">
        <v>896.85161204895996</v>
      </c>
      <c r="J219">
        <v>1098.7680609680101</v>
      </c>
      <c r="K219">
        <v>1067.91412455968</v>
      </c>
      <c r="L219">
        <v>1090.26487782667</v>
      </c>
      <c r="M219">
        <v>1254.51792297417</v>
      </c>
      <c r="N219">
        <v>1330.5474042425601</v>
      </c>
      <c r="O219">
        <v>1564.6753035024101</v>
      </c>
      <c r="P219">
        <v>1770.4657495465899</v>
      </c>
      <c r="Q219">
        <v>1584.8277602642499</v>
      </c>
      <c r="R219">
        <v>1700.0465409434701</v>
      </c>
      <c r="S219">
        <v>1813.7832351419599</v>
      </c>
      <c r="T219">
        <v>1953.5882899358201</v>
      </c>
      <c r="U219">
        <v>1946.64361370086</v>
      </c>
      <c r="W219">
        <f t="shared" si="3"/>
        <v>1</v>
      </c>
    </row>
    <row r="220" spans="1:23" x14ac:dyDescent="0.35">
      <c r="A220" t="s">
        <v>445</v>
      </c>
      <c r="B220">
        <v>2012.2816506781501</v>
      </c>
      <c r="C220">
        <v>1750.57673687227</v>
      </c>
      <c r="D220">
        <v>2267.7539837693098</v>
      </c>
      <c r="E220">
        <v>2611.3774934903299</v>
      </c>
      <c r="F220">
        <v>3006.1832328740602</v>
      </c>
      <c r="G220">
        <v>3590.6481833241201</v>
      </c>
      <c r="H220">
        <v>5197.7479065149901</v>
      </c>
      <c r="I220">
        <v>5744.7597267072197</v>
      </c>
      <c r="J220">
        <v>6831.9836220628404</v>
      </c>
      <c r="K220">
        <v>7408.3607864181804</v>
      </c>
      <c r="L220">
        <v>8255.8748722295495</v>
      </c>
      <c r="M220">
        <v>8263.2038032034798</v>
      </c>
      <c r="N220">
        <v>9200.9747860034295</v>
      </c>
      <c r="O220">
        <v>9402.1644191113992</v>
      </c>
      <c r="P220">
        <v>9471.9220005242605</v>
      </c>
      <c r="Q220">
        <v>8562.0813686075908</v>
      </c>
      <c r="R220">
        <v>5539.1179003623402</v>
      </c>
      <c r="S220">
        <v>5637.5149461838</v>
      </c>
      <c r="T220">
        <v>6015.1646068668397</v>
      </c>
      <c r="U220">
        <v>6359.8336144273699</v>
      </c>
      <c r="W220">
        <f t="shared" si="3"/>
        <v>0</v>
      </c>
    </row>
    <row r="221" spans="1:23" x14ac:dyDescent="0.35">
      <c r="A221" t="s">
        <v>447</v>
      </c>
      <c r="B221">
        <v>5413.1506206880704</v>
      </c>
      <c r="C221">
        <v>5717.2170896901698</v>
      </c>
      <c r="D221">
        <v>6533.5532130373203</v>
      </c>
      <c r="E221">
        <v>8712.6987931205895</v>
      </c>
      <c r="F221">
        <v>10671.821861063199</v>
      </c>
      <c r="G221">
        <v>11685.754822439099</v>
      </c>
      <c r="H221">
        <v>13159.7594413964</v>
      </c>
      <c r="I221">
        <v>16085.611523338001</v>
      </c>
      <c r="J221">
        <v>18677.292710931801</v>
      </c>
      <c r="K221">
        <v>16531.6705140706</v>
      </c>
      <c r="L221">
        <v>16750.797441608302</v>
      </c>
      <c r="M221">
        <v>18361.569476008299</v>
      </c>
      <c r="N221">
        <v>17481.895443525202</v>
      </c>
      <c r="O221">
        <v>18260.015771001901</v>
      </c>
      <c r="P221">
        <v>18674.344056862501</v>
      </c>
      <c r="Q221">
        <v>16310.9884090005</v>
      </c>
      <c r="R221">
        <v>16508.670360493201</v>
      </c>
      <c r="S221">
        <v>17556.6008176369</v>
      </c>
      <c r="T221">
        <v>19406.347533792399</v>
      </c>
      <c r="U221">
        <v>19266.2754990139</v>
      </c>
      <c r="W221">
        <f t="shared" si="3"/>
        <v>0</v>
      </c>
    </row>
    <row r="222" spans="1:23" x14ac:dyDescent="0.35">
      <c r="A222" t="s">
        <v>449</v>
      </c>
      <c r="B222">
        <v>10201.3035366727</v>
      </c>
      <c r="C222">
        <v>10479.759630927299</v>
      </c>
      <c r="D222">
        <v>11777.1556578814</v>
      </c>
      <c r="E222">
        <v>14849.0372415032</v>
      </c>
      <c r="F222">
        <v>17233.1385611279</v>
      </c>
      <c r="G222">
        <v>18098.9085440003</v>
      </c>
      <c r="H222">
        <v>19672.965555414601</v>
      </c>
      <c r="I222">
        <v>23787.646556668798</v>
      </c>
      <c r="J222">
        <v>27483.337169856899</v>
      </c>
      <c r="K222">
        <v>24694.230487670698</v>
      </c>
      <c r="L222">
        <v>23509.543135546301</v>
      </c>
      <c r="M222">
        <v>25095.132289619702</v>
      </c>
      <c r="N222">
        <v>22643.100251500699</v>
      </c>
      <c r="O222">
        <v>23496.602499331999</v>
      </c>
      <c r="P222">
        <v>24214.922071727298</v>
      </c>
      <c r="Q222">
        <v>20881.766929932899</v>
      </c>
      <c r="R222">
        <v>21663.643413767</v>
      </c>
      <c r="S222">
        <v>23512.817267471299</v>
      </c>
      <c r="T222">
        <v>26115.913366185399</v>
      </c>
      <c r="U222">
        <v>25946.1821852127</v>
      </c>
      <c r="W222">
        <f t="shared" si="3"/>
        <v>0</v>
      </c>
    </row>
    <row r="223" spans="1:23" x14ac:dyDescent="0.35">
      <c r="A223" t="s">
        <v>451</v>
      </c>
      <c r="B223">
        <v>29624.9126748618</v>
      </c>
      <c r="C223">
        <v>27247.857734793</v>
      </c>
      <c r="D223">
        <v>29899.195249508099</v>
      </c>
      <c r="E223">
        <v>37321.797904705898</v>
      </c>
      <c r="F223">
        <v>42821.6731423358</v>
      </c>
      <c r="G223">
        <v>43437.063116477599</v>
      </c>
      <c r="H223">
        <v>46593.602164611097</v>
      </c>
      <c r="I223">
        <v>53700.005336306298</v>
      </c>
      <c r="J223">
        <v>56152.552340314003</v>
      </c>
      <c r="K223">
        <v>46946.960271995398</v>
      </c>
      <c r="L223">
        <v>52869.044289158701</v>
      </c>
      <c r="M223">
        <v>60755.759550846502</v>
      </c>
      <c r="N223">
        <v>58037.821319217299</v>
      </c>
      <c r="O223">
        <v>61126.9431963979</v>
      </c>
      <c r="P223">
        <v>60020.360457657203</v>
      </c>
      <c r="Q223">
        <v>51545.483609532203</v>
      </c>
      <c r="R223">
        <v>51965.157153198503</v>
      </c>
      <c r="S223">
        <v>53791.508729840301</v>
      </c>
      <c r="T223">
        <v>54589.060386060599</v>
      </c>
      <c r="U223">
        <v>51615.020651494597</v>
      </c>
      <c r="W223">
        <f t="shared" si="3"/>
        <v>0</v>
      </c>
    </row>
    <row r="224" spans="1:23" x14ac:dyDescent="0.35">
      <c r="A224" t="s">
        <v>453</v>
      </c>
      <c r="B224">
        <v>1728.70533953017</v>
      </c>
      <c r="C224">
        <v>1521.7676198184299</v>
      </c>
      <c r="D224">
        <v>1405.44185636161</v>
      </c>
      <c r="E224">
        <v>2148.6199354273799</v>
      </c>
      <c r="F224">
        <v>2699.1334018643802</v>
      </c>
      <c r="G224">
        <v>3083.8262324474799</v>
      </c>
      <c r="H224">
        <v>3176.7003378024801</v>
      </c>
      <c r="I224">
        <v>3327.4418745642201</v>
      </c>
      <c r="J224">
        <v>3137.3961151871499</v>
      </c>
      <c r="K224">
        <v>3385.8429259111499</v>
      </c>
      <c r="L224">
        <v>4168.5051770671898</v>
      </c>
      <c r="M224">
        <v>4496.60037883323</v>
      </c>
      <c r="N224">
        <v>4527.6689876416103</v>
      </c>
      <c r="O224">
        <v>4230.3440556778996</v>
      </c>
      <c r="P224">
        <v>4038.5572283991801</v>
      </c>
      <c r="Q224">
        <v>3679.7997994888401</v>
      </c>
      <c r="R224">
        <v>3425.5595094068799</v>
      </c>
      <c r="S224">
        <v>3914.6132524517502</v>
      </c>
      <c r="T224">
        <v>4106.1971526456</v>
      </c>
      <c r="U224">
        <v>3894.6798068542698</v>
      </c>
      <c r="W224">
        <f t="shared" si="3"/>
        <v>0</v>
      </c>
    </row>
    <row r="225" spans="1:23" x14ac:dyDescent="0.35">
      <c r="A225" t="s">
        <v>455</v>
      </c>
      <c r="M225">
        <v>27997.2898302635</v>
      </c>
      <c r="N225">
        <v>28460.332615118601</v>
      </c>
      <c r="O225">
        <v>27942.880540141501</v>
      </c>
      <c r="P225">
        <v>33043.688381266897</v>
      </c>
      <c r="Q225">
        <v>32274.8905524359</v>
      </c>
      <c r="R225">
        <v>31616.681699266701</v>
      </c>
      <c r="S225">
        <v>29369.056827816901</v>
      </c>
      <c r="T225">
        <v>29160.103811068901</v>
      </c>
      <c r="W225">
        <f t="shared" si="3"/>
        <v>12</v>
      </c>
    </row>
    <row r="226" spans="1:23" x14ac:dyDescent="0.35">
      <c r="A226" t="s">
        <v>457</v>
      </c>
      <c r="B226">
        <v>7578.8510529884497</v>
      </c>
      <c r="C226">
        <v>7663.1370802644597</v>
      </c>
      <c r="D226">
        <v>8331.2619970041997</v>
      </c>
      <c r="E226">
        <v>8524.9612355777899</v>
      </c>
      <c r="F226">
        <v>10176.6587120064</v>
      </c>
      <c r="G226">
        <v>11092.5107357824</v>
      </c>
      <c r="H226">
        <v>12014.3998729502</v>
      </c>
      <c r="I226">
        <v>12154.8299372808</v>
      </c>
      <c r="J226">
        <v>11122.862067714201</v>
      </c>
      <c r="K226">
        <v>9706.9560596395895</v>
      </c>
      <c r="L226">
        <v>10804.6844747547</v>
      </c>
      <c r="M226">
        <v>12189.095160135699</v>
      </c>
      <c r="N226">
        <v>12006.68296237</v>
      </c>
      <c r="O226">
        <v>14765.6739800428</v>
      </c>
      <c r="P226">
        <v>14700.334340838601</v>
      </c>
      <c r="Q226">
        <v>14745.3414620288</v>
      </c>
      <c r="R226">
        <v>15068.620349418399</v>
      </c>
      <c r="S226">
        <v>15906.0839118192</v>
      </c>
      <c r="T226">
        <v>16390.824908005299</v>
      </c>
      <c r="U226">
        <v>17448.270292683101</v>
      </c>
      <c r="W226">
        <f t="shared" si="3"/>
        <v>0</v>
      </c>
    </row>
    <row r="227" spans="1:23" x14ac:dyDescent="0.35">
      <c r="A227" t="s">
        <v>459</v>
      </c>
      <c r="B227">
        <v>1177.62926773348</v>
      </c>
      <c r="C227">
        <v>1258.4473216363799</v>
      </c>
      <c r="D227">
        <v>1263.25512201019</v>
      </c>
      <c r="E227">
        <v>1253.3951455342101</v>
      </c>
      <c r="F227">
        <v>1407.1784243489799</v>
      </c>
      <c r="G227">
        <v>1571.73840701932</v>
      </c>
      <c r="H227">
        <v>1748.9056801046499</v>
      </c>
      <c r="I227">
        <v>2032.62348932701</v>
      </c>
      <c r="W227">
        <f t="shared" si="3"/>
        <v>12</v>
      </c>
    </row>
    <row r="228" spans="1:23" x14ac:dyDescent="0.35">
      <c r="A228" t="s">
        <v>461</v>
      </c>
      <c r="C228">
        <v>16629.342233347201</v>
      </c>
      <c r="D228">
        <v>15784.6031336088</v>
      </c>
      <c r="E228">
        <v>16382.9355083763</v>
      </c>
      <c r="F228">
        <v>18187.220973782802</v>
      </c>
      <c r="G228">
        <v>20533.917672107898</v>
      </c>
      <c r="H228">
        <v>24561.6515259773</v>
      </c>
      <c r="I228">
        <v>25456.300806318901</v>
      </c>
      <c r="J228">
        <v>27648.3430549324</v>
      </c>
      <c r="K228">
        <v>22019.659297300699</v>
      </c>
      <c r="L228">
        <v>21028.407838334399</v>
      </c>
      <c r="M228">
        <v>21835.084039907699</v>
      </c>
      <c r="N228">
        <v>21345.652556801499</v>
      </c>
      <c r="O228">
        <v>21716.564452506402</v>
      </c>
      <c r="P228">
        <v>23779.863722468799</v>
      </c>
      <c r="Q228">
        <v>26182.429615630499</v>
      </c>
      <c r="R228">
        <v>28240.706802702502</v>
      </c>
      <c r="S228">
        <v>27545.870941667799</v>
      </c>
      <c r="T228">
        <v>29554.7059604407</v>
      </c>
      <c r="U228">
        <v>31353.3293184258</v>
      </c>
      <c r="W228">
        <f t="shared" si="3"/>
        <v>1</v>
      </c>
    </row>
    <row r="229" spans="1:23" x14ac:dyDescent="0.35">
      <c r="A229" t="s">
        <v>463</v>
      </c>
      <c r="B229">
        <v>165.762986567833</v>
      </c>
      <c r="C229">
        <v>197.14603666762801</v>
      </c>
      <c r="D229">
        <v>221.41636506576401</v>
      </c>
      <c r="E229">
        <v>292.600786538938</v>
      </c>
      <c r="F229">
        <v>454.336085210286</v>
      </c>
      <c r="G229">
        <v>658.56677736361598</v>
      </c>
      <c r="H229">
        <v>710.396262816236</v>
      </c>
      <c r="I229">
        <v>799.60425939446998</v>
      </c>
      <c r="J229">
        <v>929.38283499463796</v>
      </c>
      <c r="K229">
        <v>803.68604078799603</v>
      </c>
      <c r="L229">
        <v>892.56872033695402</v>
      </c>
      <c r="M229">
        <v>984.73589149032898</v>
      </c>
      <c r="N229">
        <v>967.35279748292896</v>
      </c>
      <c r="O229">
        <v>979.81240963815605</v>
      </c>
      <c r="P229">
        <v>1020.28820350586</v>
      </c>
      <c r="Q229">
        <v>776.01953230803701</v>
      </c>
      <c r="R229">
        <v>693.44938647577396</v>
      </c>
      <c r="S229">
        <v>665.94835269505995</v>
      </c>
      <c r="T229">
        <v>726.14988110944705</v>
      </c>
      <c r="U229">
        <v>709.54031013853296</v>
      </c>
      <c r="W229">
        <f t="shared" si="3"/>
        <v>0</v>
      </c>
    </row>
    <row r="230" spans="1:23" x14ac:dyDescent="0.35">
      <c r="A230" t="s">
        <v>465</v>
      </c>
      <c r="B230">
        <v>966.92460750509395</v>
      </c>
      <c r="C230">
        <v>1019.18502943006</v>
      </c>
      <c r="D230">
        <v>1118.13635285897</v>
      </c>
      <c r="E230">
        <v>1254.9590880706301</v>
      </c>
      <c r="F230">
        <v>1443.4316085451201</v>
      </c>
      <c r="G230">
        <v>1658.6759726836799</v>
      </c>
      <c r="H230">
        <v>1982.3107438725399</v>
      </c>
      <c r="I230">
        <v>2487.6458069528999</v>
      </c>
      <c r="J230">
        <v>3124.32974503373</v>
      </c>
      <c r="K230">
        <v>3363.52634308193</v>
      </c>
      <c r="L230">
        <v>4048.42043126003</v>
      </c>
      <c r="M230">
        <v>4910.5361582955902</v>
      </c>
      <c r="N230">
        <v>5436.2243655542698</v>
      </c>
      <c r="O230">
        <v>5954.1838343633699</v>
      </c>
      <c r="P230">
        <v>6373.3175526983896</v>
      </c>
      <c r="Q230">
        <v>6591.7802563043697</v>
      </c>
      <c r="R230">
        <v>6682.1258019780698</v>
      </c>
      <c r="S230">
        <v>7249.1018154953899</v>
      </c>
      <c r="T230">
        <v>8055.4295628170803</v>
      </c>
      <c r="U230">
        <v>8278.0739745779392</v>
      </c>
      <c r="W230">
        <f t="shared" si="3"/>
        <v>0</v>
      </c>
    </row>
    <row r="231" spans="1:23" x14ac:dyDescent="0.35">
      <c r="A231" t="s">
        <v>467</v>
      </c>
      <c r="B231">
        <v>2057.3835804778601</v>
      </c>
      <c r="C231">
        <v>2096.23488974884</v>
      </c>
      <c r="D231">
        <v>2357.6355004540101</v>
      </c>
      <c r="E231">
        <v>2897.7578818348402</v>
      </c>
      <c r="F231">
        <v>3749.11193204968</v>
      </c>
      <c r="G231">
        <v>4689.9172472527398</v>
      </c>
      <c r="H231">
        <v>5663.7432004383299</v>
      </c>
      <c r="I231">
        <v>7270.7013827288501</v>
      </c>
      <c r="J231">
        <v>8975.4563217980594</v>
      </c>
      <c r="K231">
        <v>7093.4015922267699</v>
      </c>
      <c r="L231">
        <v>8289.8024338062205</v>
      </c>
      <c r="M231">
        <v>10017.762454441099</v>
      </c>
      <c r="N231">
        <v>10406.442405568099</v>
      </c>
      <c r="O231">
        <v>10973.124496316501</v>
      </c>
      <c r="P231">
        <v>10319.323204919399</v>
      </c>
      <c r="Q231">
        <v>8007.2850126129697</v>
      </c>
      <c r="R231">
        <v>7665.3771838596003</v>
      </c>
      <c r="S231">
        <v>8552.9527609923298</v>
      </c>
      <c r="T231">
        <v>8894.6296484616905</v>
      </c>
      <c r="U231">
        <v>9017.5389507440996</v>
      </c>
      <c r="W231">
        <f t="shared" si="3"/>
        <v>0</v>
      </c>
    </row>
    <row r="232" spans="1:23" x14ac:dyDescent="0.35">
      <c r="A232" t="s">
        <v>469</v>
      </c>
      <c r="B232">
        <v>302.206394294343</v>
      </c>
      <c r="C232">
        <v>292.56735762404497</v>
      </c>
      <c r="D232">
        <v>326.85560012675501</v>
      </c>
      <c r="E232">
        <v>396.03004405108601</v>
      </c>
      <c r="F232">
        <v>412.58939196230801</v>
      </c>
      <c r="G232">
        <v>406.40095053912501</v>
      </c>
      <c r="H232">
        <v>407.69469789241703</v>
      </c>
      <c r="I232">
        <v>449.14423282443897</v>
      </c>
      <c r="J232">
        <v>544.14752336514198</v>
      </c>
      <c r="K232">
        <v>538.44195157640002</v>
      </c>
      <c r="L232">
        <v>534.04436681019797</v>
      </c>
      <c r="M232">
        <v>587.09713679246704</v>
      </c>
      <c r="N232">
        <v>571.80672394416695</v>
      </c>
      <c r="O232">
        <v>621.39885357468302</v>
      </c>
      <c r="P232">
        <v>640.93421962882701</v>
      </c>
      <c r="Q232">
        <v>570.91027901343398</v>
      </c>
      <c r="R232">
        <v>597.47108880410894</v>
      </c>
      <c r="S232">
        <v>626.09152790140502</v>
      </c>
      <c r="T232">
        <v>679.97276057805004</v>
      </c>
      <c r="U232">
        <v>679.29024909129498</v>
      </c>
      <c r="W232">
        <f t="shared" si="3"/>
        <v>0</v>
      </c>
    </row>
    <row r="233" spans="1:23" x14ac:dyDescent="0.35">
      <c r="A233" t="s">
        <v>471</v>
      </c>
      <c r="B233">
        <v>2007.7351750668299</v>
      </c>
      <c r="C233">
        <v>1893.2640598789101</v>
      </c>
      <c r="D233">
        <v>2096.18799866778</v>
      </c>
      <c r="E233">
        <v>2359.1168670908701</v>
      </c>
      <c r="F233">
        <v>2660.1269982932999</v>
      </c>
      <c r="G233">
        <v>2894.06265596401</v>
      </c>
      <c r="H233">
        <v>3369.5434028698801</v>
      </c>
      <c r="I233">
        <v>3973.01699148237</v>
      </c>
      <c r="J233">
        <v>4379.6585238796097</v>
      </c>
      <c r="K233">
        <v>4213.0063387218297</v>
      </c>
      <c r="L233">
        <v>5076.34017438708</v>
      </c>
      <c r="M233">
        <v>5492.1212559055803</v>
      </c>
      <c r="N233">
        <v>5860.5825072559901</v>
      </c>
      <c r="O233">
        <v>6168.2629850121903</v>
      </c>
      <c r="P233">
        <v>5951.8837023360402</v>
      </c>
      <c r="Q233">
        <v>5840.0465229432602</v>
      </c>
      <c r="R233">
        <v>5994.2314754715599</v>
      </c>
      <c r="S233">
        <v>6592.9149016986403</v>
      </c>
      <c r="T233">
        <v>7295.4756161209498</v>
      </c>
      <c r="U233">
        <v>7806.7422110553198</v>
      </c>
      <c r="W233">
        <f t="shared" si="3"/>
        <v>0</v>
      </c>
    </row>
    <row r="234" spans="1:23" x14ac:dyDescent="0.35">
      <c r="A234" t="s">
        <v>473</v>
      </c>
      <c r="B234">
        <v>138.42887951268301</v>
      </c>
      <c r="C234">
        <v>171.04798336258801</v>
      </c>
      <c r="D234">
        <v>190.00250025609</v>
      </c>
      <c r="E234">
        <v>237.75744423262</v>
      </c>
      <c r="F234">
        <v>311.62732480273598</v>
      </c>
      <c r="G234">
        <v>340.58303273889902</v>
      </c>
      <c r="H234">
        <v>408.83859069925802</v>
      </c>
      <c r="I234">
        <v>526.64291543476804</v>
      </c>
      <c r="J234">
        <v>715.86511053556001</v>
      </c>
      <c r="K234">
        <v>676.12341925805003</v>
      </c>
      <c r="L234">
        <v>749.55271101584196</v>
      </c>
      <c r="M234">
        <v>847.38210181051795</v>
      </c>
      <c r="N234">
        <v>969.29647314428905</v>
      </c>
      <c r="O234">
        <v>1048.2272925611501</v>
      </c>
      <c r="P234">
        <v>1104.1716894137601</v>
      </c>
      <c r="Q234">
        <v>929.09585722374595</v>
      </c>
      <c r="R234">
        <v>802.51800405282404</v>
      </c>
      <c r="S234">
        <v>806.04157309804395</v>
      </c>
      <c r="T234">
        <v>826.62153053870395</v>
      </c>
      <c r="U234">
        <v>870.78758932322296</v>
      </c>
      <c r="W234">
        <f t="shared" si="3"/>
        <v>0</v>
      </c>
    </row>
    <row r="235" spans="1:23" x14ac:dyDescent="0.35">
      <c r="A235" t="s">
        <v>475</v>
      </c>
      <c r="B235">
        <v>643.17472599246503</v>
      </c>
      <c r="C235">
        <v>774.48283073919299</v>
      </c>
      <c r="D235">
        <v>967.89016473209199</v>
      </c>
      <c r="E235">
        <v>1283.9112634525</v>
      </c>
      <c r="F235">
        <v>1453.91623815764</v>
      </c>
      <c r="G235">
        <v>1704.4175310570399</v>
      </c>
      <c r="H235">
        <v>2136.4743220779601</v>
      </c>
      <c r="I235">
        <v>2600.36929181095</v>
      </c>
      <c r="J235">
        <v>3904.4637193789599</v>
      </c>
      <c r="K235">
        <v>4036.4559987796001</v>
      </c>
      <c r="L235">
        <v>4439.2003823580499</v>
      </c>
      <c r="M235">
        <v>5649.9522781966898</v>
      </c>
      <c r="N235">
        <v>6675.1856577223898</v>
      </c>
      <c r="O235">
        <v>7304.2871323098198</v>
      </c>
      <c r="P235">
        <v>7962.2390984067897</v>
      </c>
      <c r="Q235">
        <v>6432.6807019501903</v>
      </c>
      <c r="R235">
        <v>6389.5484083348802</v>
      </c>
      <c r="S235">
        <v>6587.0903162869799</v>
      </c>
      <c r="T235">
        <v>6966.6354106307699</v>
      </c>
      <c r="W235">
        <f t="shared" si="3"/>
        <v>1</v>
      </c>
    </row>
    <row r="236" spans="1:23" x14ac:dyDescent="0.35">
      <c r="A236" t="s">
        <v>477</v>
      </c>
      <c r="B236">
        <v>4312.2427602923899</v>
      </c>
      <c r="C236">
        <v>4136.9146714144199</v>
      </c>
      <c r="D236">
        <v>3628.4461425683298</v>
      </c>
      <c r="E236">
        <v>3650.03318456225</v>
      </c>
      <c r="F236">
        <v>4171.9660240202602</v>
      </c>
      <c r="G236">
        <v>5014.8512486736099</v>
      </c>
      <c r="H236">
        <v>5824.1205800649604</v>
      </c>
      <c r="I236">
        <v>6813.0974674033196</v>
      </c>
      <c r="J236">
        <v>7862.4641681642697</v>
      </c>
      <c r="K236">
        <v>7279.6983797887697</v>
      </c>
      <c r="L236">
        <v>8991.5221220964395</v>
      </c>
      <c r="M236">
        <v>10140.0215617452</v>
      </c>
      <c r="N236">
        <v>10123.736699613</v>
      </c>
      <c r="O236">
        <v>10259.3642342486</v>
      </c>
      <c r="P236">
        <v>10347.5453361991</v>
      </c>
      <c r="Q236">
        <v>8742.3730003262408</v>
      </c>
      <c r="R236">
        <v>8429.0339590811</v>
      </c>
      <c r="S236">
        <v>9303.0485621547305</v>
      </c>
      <c r="T236">
        <v>8934.4981833229504</v>
      </c>
      <c r="U236">
        <v>8702.1374638690704</v>
      </c>
      <c r="W236">
        <f t="shared" si="3"/>
        <v>0</v>
      </c>
    </row>
    <row r="237" spans="1:23" x14ac:dyDescent="0.35">
      <c r="A237" t="s">
        <v>479</v>
      </c>
      <c r="B237">
        <v>415.08594857785101</v>
      </c>
      <c r="C237">
        <v>529.79370049732904</v>
      </c>
      <c r="D237">
        <v>508.79392301239602</v>
      </c>
      <c r="E237">
        <v>517.78709503034497</v>
      </c>
      <c r="F237">
        <v>453.47882945962198</v>
      </c>
      <c r="G237">
        <v>464.52169806106701</v>
      </c>
      <c r="H237">
        <v>446.45977300990103</v>
      </c>
      <c r="I237">
        <v>523.73551706304204</v>
      </c>
      <c r="J237">
        <v>614.43400847615806</v>
      </c>
      <c r="K237">
        <v>676.62399921063195</v>
      </c>
      <c r="L237">
        <v>806.40910159182704</v>
      </c>
      <c r="M237">
        <v>947.51332029526998</v>
      </c>
      <c r="N237">
        <v>1013.05002497807</v>
      </c>
      <c r="O237">
        <v>1210.03264559371</v>
      </c>
      <c r="P237">
        <v>1232.4560962794999</v>
      </c>
      <c r="Q237">
        <v>1332.7828591776999</v>
      </c>
      <c r="R237">
        <v>1353.7479250185399</v>
      </c>
      <c r="S237">
        <v>1286.40575068308</v>
      </c>
      <c r="T237">
        <v>1230.2281911588</v>
      </c>
      <c r="U237">
        <v>1560.50982160188</v>
      </c>
      <c r="W237">
        <f t="shared" si="3"/>
        <v>0</v>
      </c>
    </row>
    <row r="238" spans="1:23" x14ac:dyDescent="0.35">
      <c r="A238" t="s">
        <v>481</v>
      </c>
      <c r="B238">
        <v>1618.5909126230299</v>
      </c>
      <c r="C238">
        <v>1643.80665474067</v>
      </c>
      <c r="D238">
        <v>1562.70866701266</v>
      </c>
      <c r="E238">
        <v>1734.2549855761799</v>
      </c>
      <c r="F238">
        <v>1987.27966789983</v>
      </c>
      <c r="G238">
        <v>2301.4687615868402</v>
      </c>
      <c r="H238">
        <v>2630.10271053113</v>
      </c>
      <c r="I238">
        <v>3196.1701049615199</v>
      </c>
      <c r="J238">
        <v>3891.7480268067002</v>
      </c>
      <c r="K238">
        <v>3687.8293394503198</v>
      </c>
      <c r="L238">
        <v>4179.74329748543</v>
      </c>
      <c r="M238">
        <v>4644.8255835705504</v>
      </c>
      <c r="N238">
        <v>5036.0309217393497</v>
      </c>
      <c r="O238">
        <v>4624.1353603829602</v>
      </c>
      <c r="P238">
        <v>4484.9418425686799</v>
      </c>
      <c r="Q238">
        <v>3964.47537755026</v>
      </c>
      <c r="R238">
        <v>3947.2187041186799</v>
      </c>
      <c r="S238">
        <v>3816.5968034118901</v>
      </c>
      <c r="T238">
        <v>3975.04843658749</v>
      </c>
      <c r="W238">
        <f t="shared" si="3"/>
        <v>1</v>
      </c>
    </row>
    <row r="239" spans="1:23" x14ac:dyDescent="0.35">
      <c r="A239" t="s">
        <v>483</v>
      </c>
      <c r="B239">
        <v>2090.8780473687998</v>
      </c>
      <c r="C239">
        <v>1838.9934144552601</v>
      </c>
      <c r="D239">
        <v>1845.6875561378099</v>
      </c>
      <c r="E239">
        <v>2030.8164581317301</v>
      </c>
      <c r="F239">
        <v>2301.5621627649198</v>
      </c>
      <c r="G239">
        <v>2594.4957646911398</v>
      </c>
      <c r="H239">
        <v>2873.3027212257098</v>
      </c>
      <c r="I239">
        <v>2910.0316448385702</v>
      </c>
      <c r="J239">
        <v>3331.70768731303</v>
      </c>
      <c r="K239">
        <v>3006.80892575915</v>
      </c>
      <c r="L239">
        <v>3527.7827057712102</v>
      </c>
      <c r="M239">
        <v>4002.6591651506201</v>
      </c>
      <c r="N239">
        <v>4581.7386474858204</v>
      </c>
      <c r="O239">
        <v>4428.1465213085503</v>
      </c>
      <c r="P239">
        <v>4354.0288633706296</v>
      </c>
      <c r="Q239">
        <v>4336.1965763663902</v>
      </c>
      <c r="R239">
        <v>4158.2883783871603</v>
      </c>
      <c r="S239">
        <v>4513.6095314596496</v>
      </c>
      <c r="T239">
        <v>4740.7921489518803</v>
      </c>
      <c r="U239">
        <v>4903.1529027659899</v>
      </c>
      <c r="W239">
        <f t="shared" si="3"/>
        <v>0</v>
      </c>
    </row>
    <row r="240" spans="1:23" x14ac:dyDescent="0.35">
      <c r="A240" t="s">
        <v>485</v>
      </c>
      <c r="B240">
        <v>453.23760442319201</v>
      </c>
      <c r="C240">
        <v>455.85813649781699</v>
      </c>
      <c r="D240">
        <v>469.71218146942601</v>
      </c>
      <c r="E240">
        <v>538.71113635721701</v>
      </c>
      <c r="F240">
        <v>613.94779740106003</v>
      </c>
      <c r="G240">
        <v>691.69261443255402</v>
      </c>
      <c r="H240">
        <v>774.86379359949103</v>
      </c>
      <c r="I240">
        <v>959.30513618790496</v>
      </c>
      <c r="J240">
        <v>959.46119709762695</v>
      </c>
      <c r="K240">
        <v>1041.9943939554801</v>
      </c>
      <c r="L240">
        <v>1257.49943946437</v>
      </c>
      <c r="M240">
        <v>1367.31313793749</v>
      </c>
      <c r="N240">
        <v>1364.4164031999901</v>
      </c>
      <c r="O240">
        <v>1381.8566265977399</v>
      </c>
      <c r="P240">
        <v>1494.42076536887</v>
      </c>
      <c r="Q240">
        <v>1541.80369867426</v>
      </c>
      <c r="R240">
        <v>1650.33013926635</v>
      </c>
      <c r="S240">
        <v>1866.1590187187001</v>
      </c>
      <c r="T240">
        <v>1898.97100423962</v>
      </c>
      <c r="U240">
        <v>1956.5759214019299</v>
      </c>
      <c r="W240">
        <f t="shared" si="3"/>
        <v>0</v>
      </c>
    </row>
    <row r="241" spans="1:23" x14ac:dyDescent="0.35">
      <c r="A241" t="s">
        <v>487</v>
      </c>
      <c r="B241">
        <v>601.72280130731701</v>
      </c>
      <c r="C241">
        <v>559.56504800753601</v>
      </c>
      <c r="D241">
        <v>594.35572992810205</v>
      </c>
      <c r="E241">
        <v>725.40969927207402</v>
      </c>
      <c r="F241">
        <v>878.80091118541895</v>
      </c>
      <c r="G241">
        <v>1016.39779519703</v>
      </c>
      <c r="H241">
        <v>1174.8382650354699</v>
      </c>
      <c r="I241">
        <v>1327.22310641737</v>
      </c>
      <c r="J241">
        <v>1481.53935913137</v>
      </c>
      <c r="K241">
        <v>1373.7770510830501</v>
      </c>
      <c r="L241">
        <v>1583.98896815849</v>
      </c>
      <c r="M241">
        <v>1740.05169855956</v>
      </c>
      <c r="N241">
        <v>1781.6951995970901</v>
      </c>
      <c r="O241">
        <v>1847.30355589383</v>
      </c>
      <c r="P241">
        <v>1866.6833790681401</v>
      </c>
      <c r="Q241">
        <v>1669.49676067978</v>
      </c>
      <c r="R241">
        <v>1506.4297648562999</v>
      </c>
      <c r="S241">
        <v>1563.3612404129201</v>
      </c>
      <c r="T241">
        <v>1596.1470831824599</v>
      </c>
      <c r="U241">
        <v>1596.21373862471</v>
      </c>
      <c r="W241">
        <f t="shared" si="3"/>
        <v>0</v>
      </c>
    </row>
    <row r="242" spans="1:23" x14ac:dyDescent="0.35">
      <c r="A242" t="s">
        <v>489</v>
      </c>
      <c r="B242">
        <v>6435.1646825282896</v>
      </c>
      <c r="C242">
        <v>6939.8011840855297</v>
      </c>
      <c r="D242">
        <v>7053.0708041133003</v>
      </c>
      <c r="E242">
        <v>8807.9003786100002</v>
      </c>
      <c r="F242">
        <v>10293.805414705001</v>
      </c>
      <c r="G242">
        <v>12327.2331723195</v>
      </c>
      <c r="H242">
        <v>14102.4958480936</v>
      </c>
      <c r="I242">
        <v>16539.878107728298</v>
      </c>
      <c r="J242">
        <v>21204.104970349599</v>
      </c>
      <c r="K242">
        <v>14514.1417224997</v>
      </c>
      <c r="L242">
        <v>16683.3553787376</v>
      </c>
      <c r="M242">
        <v>19034.149196665199</v>
      </c>
      <c r="N242">
        <v>19157.417036671199</v>
      </c>
      <c r="O242">
        <v>20143.6644489582</v>
      </c>
      <c r="P242">
        <v>20270.859371651801</v>
      </c>
      <c r="Q242">
        <v>18289.704340369</v>
      </c>
      <c r="R242">
        <v>16176.9473700573</v>
      </c>
      <c r="S242">
        <v>16238.1931916674</v>
      </c>
      <c r="T242">
        <v>17129.913090257702</v>
      </c>
      <c r="U242">
        <v>17397.9817601543</v>
      </c>
      <c r="W242">
        <f t="shared" si="3"/>
        <v>0</v>
      </c>
    </row>
    <row r="243" spans="1:23" x14ac:dyDescent="0.35">
      <c r="A243" t="s">
        <v>491</v>
      </c>
      <c r="B243">
        <v>2211.82681728547</v>
      </c>
      <c r="C243">
        <v>2253.0447097024398</v>
      </c>
      <c r="D243">
        <v>2344.4135334253301</v>
      </c>
      <c r="E243">
        <v>2760.4143135015602</v>
      </c>
      <c r="F243">
        <v>3111.38270290128</v>
      </c>
      <c r="G243">
        <v>3193.2065694937301</v>
      </c>
      <c r="H243">
        <v>3370.03392588511</v>
      </c>
      <c r="I243">
        <v>3775.7500101607702</v>
      </c>
      <c r="J243">
        <v>4307.1558783897099</v>
      </c>
      <c r="K243">
        <v>4128.4627826119104</v>
      </c>
      <c r="L243">
        <v>4141.9763533645901</v>
      </c>
      <c r="M243">
        <v>4264.6749460473702</v>
      </c>
      <c r="N243">
        <v>4152.6785870758304</v>
      </c>
      <c r="O243">
        <v>4222.70324540611</v>
      </c>
      <c r="P243">
        <v>4305.4741650483502</v>
      </c>
      <c r="Q243">
        <v>3861.6885311349702</v>
      </c>
      <c r="R243">
        <v>3697.9308312606399</v>
      </c>
      <c r="S243">
        <v>3481.22873876516</v>
      </c>
      <c r="T243">
        <v>3438.7890891462698</v>
      </c>
      <c r="U243">
        <v>3317.4535932121998</v>
      </c>
      <c r="W243">
        <f t="shared" si="3"/>
        <v>0</v>
      </c>
    </row>
    <row r="244" spans="1:23" x14ac:dyDescent="0.35">
      <c r="A244" t="s">
        <v>493</v>
      </c>
      <c r="B244">
        <v>4337.4781413105602</v>
      </c>
      <c r="C244">
        <v>3142.9551896786002</v>
      </c>
      <c r="D244">
        <v>3687.89027802495</v>
      </c>
      <c r="E244">
        <v>4760.1489492288401</v>
      </c>
      <c r="F244">
        <v>6101.4716080595799</v>
      </c>
      <c r="G244">
        <v>7456.3877151334</v>
      </c>
      <c r="H244">
        <v>8102.1214888942995</v>
      </c>
      <c r="I244">
        <v>9791.6515735272405</v>
      </c>
      <c r="J244">
        <v>10940.991249959299</v>
      </c>
      <c r="K244">
        <v>9103.7098785913495</v>
      </c>
      <c r="L244">
        <v>10742.430072676099</v>
      </c>
      <c r="M244">
        <v>11420.7732646112</v>
      </c>
      <c r="N244">
        <v>11795.316711752001</v>
      </c>
      <c r="O244">
        <v>12614.480257597501</v>
      </c>
      <c r="P244">
        <v>12157.337960901499</v>
      </c>
      <c r="Q244">
        <v>11006.2497363978</v>
      </c>
      <c r="R244">
        <v>10895.318692471899</v>
      </c>
      <c r="S244">
        <v>10591.474371202499</v>
      </c>
      <c r="T244">
        <v>9455.5936538482802</v>
      </c>
      <c r="U244">
        <v>9126.5613458501393</v>
      </c>
      <c r="W244">
        <f t="shared" si="3"/>
        <v>0</v>
      </c>
    </row>
    <row r="245" spans="1:23" x14ac:dyDescent="0.35">
      <c r="A245" t="s">
        <v>495</v>
      </c>
      <c r="B245">
        <v>1462.8546998182601</v>
      </c>
      <c r="C245">
        <v>1391.45349501539</v>
      </c>
      <c r="D245">
        <v>1610.1494623810299</v>
      </c>
      <c r="E245">
        <v>1874.46828495417</v>
      </c>
      <c r="F245">
        <v>2182.0783876369801</v>
      </c>
      <c r="G245">
        <v>2183.9098892707102</v>
      </c>
      <c r="H245">
        <v>2263.1286013619701</v>
      </c>
      <c r="I245">
        <v>2644.59192126779</v>
      </c>
      <c r="J245">
        <v>2936.8062596262298</v>
      </c>
      <c r="K245">
        <v>2599.8730118142798</v>
      </c>
      <c r="L245">
        <v>3022.1765071639702</v>
      </c>
      <c r="M245">
        <v>3640.7232400497701</v>
      </c>
      <c r="N245">
        <v>3507.94065504737</v>
      </c>
      <c r="O245">
        <v>3454.8286921824902</v>
      </c>
      <c r="P245">
        <v>3398.7064833763102</v>
      </c>
      <c r="Q245">
        <v>3197.7722519439399</v>
      </c>
      <c r="R245">
        <v>3255.9286934258398</v>
      </c>
      <c r="S245">
        <v>3572.4935789483302</v>
      </c>
      <c r="T245">
        <v>3700.7442625219201</v>
      </c>
      <c r="U245">
        <v>4059.02999569444</v>
      </c>
      <c r="W245">
        <f t="shared" si="3"/>
        <v>0</v>
      </c>
    </row>
    <row r="246" spans="1:23" x14ac:dyDescent="0.35">
      <c r="A246" t="s">
        <v>497</v>
      </c>
      <c r="B246">
        <v>410.95232759310102</v>
      </c>
      <c r="C246">
        <v>406.53866855832501</v>
      </c>
      <c r="D246">
        <v>411.97234578502002</v>
      </c>
      <c r="E246">
        <v>431.27969313490502</v>
      </c>
      <c r="F246">
        <v>459.25928251386102</v>
      </c>
      <c r="G246">
        <v>492.63137929182</v>
      </c>
      <c r="H246">
        <v>485.49748740451503</v>
      </c>
      <c r="I246">
        <v>552.83952960034105</v>
      </c>
      <c r="J246">
        <v>687.39044554034797</v>
      </c>
      <c r="K246">
        <v>695.21677681204505</v>
      </c>
      <c r="L246">
        <v>743.40378472600401</v>
      </c>
      <c r="M246">
        <v>781.43701432427599</v>
      </c>
      <c r="N246">
        <v>867.86768056322796</v>
      </c>
      <c r="O246">
        <v>970.41693842504606</v>
      </c>
      <c r="P246">
        <v>1030.0929174765299</v>
      </c>
      <c r="Q246">
        <v>947.93344648790298</v>
      </c>
      <c r="R246">
        <v>966.47462235437899</v>
      </c>
      <c r="S246">
        <v>1004.84112066441</v>
      </c>
      <c r="T246">
        <v>1060.9946148942099</v>
      </c>
      <c r="U246">
        <v>1122.1218104751499</v>
      </c>
      <c r="W246">
        <f t="shared" si="3"/>
        <v>0</v>
      </c>
    </row>
    <row r="247" spans="1:23" x14ac:dyDescent="0.35">
      <c r="A247" t="s">
        <v>499</v>
      </c>
      <c r="B247">
        <v>261.86899770102599</v>
      </c>
      <c r="C247">
        <v>239.47318593277299</v>
      </c>
      <c r="D247">
        <v>245.500079364729</v>
      </c>
      <c r="E247">
        <v>254.30115537114801</v>
      </c>
      <c r="F247">
        <v>296.01430064560901</v>
      </c>
      <c r="G247">
        <v>333.73163652474398</v>
      </c>
      <c r="H247">
        <v>349.21710008669601</v>
      </c>
      <c r="I247">
        <v>403.66370355395901</v>
      </c>
      <c r="J247">
        <v>474.51791844829802</v>
      </c>
      <c r="K247">
        <v>796.53092444372896</v>
      </c>
      <c r="L247">
        <v>819.00731588597705</v>
      </c>
      <c r="M247">
        <v>829.010344932875</v>
      </c>
      <c r="N247">
        <v>786.72805279066699</v>
      </c>
      <c r="O247">
        <v>806.59552140999904</v>
      </c>
      <c r="P247">
        <v>879.72023334655705</v>
      </c>
      <c r="Q247">
        <v>843.62941581572102</v>
      </c>
      <c r="R247">
        <v>733.43125123680204</v>
      </c>
      <c r="S247">
        <v>747.19690737797896</v>
      </c>
      <c r="T247">
        <v>770.452453254239</v>
      </c>
      <c r="U247">
        <v>794.34107791710198</v>
      </c>
      <c r="W247">
        <f t="shared" si="3"/>
        <v>0</v>
      </c>
    </row>
    <row r="248" spans="1:23" x14ac:dyDescent="0.35">
      <c r="A248" t="s">
        <v>501</v>
      </c>
      <c r="B248">
        <v>635.70053507557498</v>
      </c>
      <c r="C248">
        <v>780.32117887061895</v>
      </c>
      <c r="D248">
        <v>878.61874894134496</v>
      </c>
      <c r="E248">
        <v>1047.5027904773899</v>
      </c>
      <c r="F248">
        <v>1366.0164764782301</v>
      </c>
      <c r="G248">
        <v>1826.93139114817</v>
      </c>
      <c r="H248">
        <v>2300.76970925872</v>
      </c>
      <c r="I248">
        <v>3065.6112939084201</v>
      </c>
      <c r="J248">
        <v>3887.24233680525</v>
      </c>
      <c r="K248">
        <v>2542.9954241752198</v>
      </c>
      <c r="L248">
        <v>2965.13971520617</v>
      </c>
      <c r="M248">
        <v>3569.7581208389802</v>
      </c>
      <c r="N248">
        <v>3855.41772856732</v>
      </c>
      <c r="O248">
        <v>4029.7112516254501</v>
      </c>
      <c r="P248">
        <v>3104.6432060954098</v>
      </c>
      <c r="Q248">
        <v>2124.6623187837999</v>
      </c>
      <c r="R248">
        <v>2187.73050991433</v>
      </c>
      <c r="S248">
        <v>2640.67567655839</v>
      </c>
      <c r="T248">
        <v>3096.8174022135199</v>
      </c>
      <c r="U248">
        <v>3659.0313122948701</v>
      </c>
      <c r="W248">
        <f t="shared" si="3"/>
        <v>0</v>
      </c>
    </row>
    <row r="249" spans="1:23" x14ac:dyDescent="0.35">
      <c r="A249" t="s">
        <v>503</v>
      </c>
      <c r="B249">
        <v>1878.6127748286401</v>
      </c>
      <c r="C249">
        <v>1883.3506436795701</v>
      </c>
      <c r="D249">
        <v>1883.3757855109</v>
      </c>
      <c r="E249">
        <v>2096.3535618730002</v>
      </c>
      <c r="F249">
        <v>2484.3678862361598</v>
      </c>
      <c r="G249">
        <v>2955.1536858949598</v>
      </c>
      <c r="H249">
        <v>3496.2333410984102</v>
      </c>
      <c r="I249">
        <v>4303.3829015268702</v>
      </c>
      <c r="J249">
        <v>5214.0046349083996</v>
      </c>
      <c r="K249">
        <v>5019.3064543401497</v>
      </c>
      <c r="L249">
        <v>6091.8742882145998</v>
      </c>
      <c r="M249">
        <v>7227.9300098434796</v>
      </c>
      <c r="N249">
        <v>7680.9933969633403</v>
      </c>
      <c r="O249">
        <v>8073.3076428865897</v>
      </c>
      <c r="P249">
        <v>8261.0327257934296</v>
      </c>
      <c r="Q249">
        <v>7698.2110653210502</v>
      </c>
      <c r="R249">
        <v>7632.3819225868601</v>
      </c>
      <c r="S249">
        <v>8368.5004770471005</v>
      </c>
      <c r="T249">
        <v>8906.2035439855699</v>
      </c>
      <c r="U249">
        <v>9013.7499636007105</v>
      </c>
      <c r="W249">
        <f t="shared" si="3"/>
        <v>0</v>
      </c>
    </row>
    <row r="250" spans="1:23" x14ac:dyDescent="0.35">
      <c r="A250" t="s">
        <v>505</v>
      </c>
      <c r="B250">
        <v>6875.02132792057</v>
      </c>
      <c r="C250">
        <v>6284.4559006905602</v>
      </c>
      <c r="D250">
        <v>4090.8992667832399</v>
      </c>
      <c r="E250">
        <v>3624.1980520239699</v>
      </c>
      <c r="F250">
        <v>4120.5566108595003</v>
      </c>
      <c r="G250">
        <v>5226.9378060256804</v>
      </c>
      <c r="H250">
        <v>5887.8487029848202</v>
      </c>
      <c r="I250">
        <v>7026.5114908980804</v>
      </c>
      <c r="J250">
        <v>9091.0790389041904</v>
      </c>
      <c r="K250">
        <v>9451.9324491570696</v>
      </c>
      <c r="L250">
        <v>11992.0166266335</v>
      </c>
      <c r="M250">
        <v>14236.6811883717</v>
      </c>
      <c r="N250">
        <v>15171.584662749799</v>
      </c>
      <c r="O250">
        <v>16973.674213109902</v>
      </c>
      <c r="P250">
        <v>16831.972944543599</v>
      </c>
      <c r="Q250">
        <v>15613.764272656599</v>
      </c>
      <c r="R250">
        <v>15387.144030130001</v>
      </c>
      <c r="S250">
        <v>17322.147389440401</v>
      </c>
      <c r="T250">
        <v>17277.970110549599</v>
      </c>
      <c r="U250">
        <v>16190.126957465</v>
      </c>
      <c r="W250">
        <f t="shared" si="3"/>
        <v>0</v>
      </c>
    </row>
    <row r="251" spans="1:23" x14ac:dyDescent="0.35">
      <c r="A251" t="s">
        <v>507</v>
      </c>
      <c r="B251">
        <v>36334.908777058903</v>
      </c>
      <c r="C251">
        <v>37133.242808852599</v>
      </c>
      <c r="D251">
        <v>38023.161114402101</v>
      </c>
      <c r="E251">
        <v>39496.485875138103</v>
      </c>
      <c r="F251">
        <v>41712.801067554501</v>
      </c>
      <c r="G251">
        <v>44114.747781054401</v>
      </c>
      <c r="H251">
        <v>46298.7314440927</v>
      </c>
      <c r="I251">
        <v>47975.967695803804</v>
      </c>
      <c r="J251">
        <v>48382.558449055199</v>
      </c>
      <c r="K251">
        <v>47099.980471134302</v>
      </c>
      <c r="L251">
        <v>48467.515776925902</v>
      </c>
      <c r="M251">
        <v>49886.818109492298</v>
      </c>
      <c r="N251">
        <v>51610.605278337898</v>
      </c>
      <c r="O251">
        <v>53117.667849817801</v>
      </c>
      <c r="P251">
        <v>55064.7445483427</v>
      </c>
      <c r="Q251">
        <v>56839.381774231697</v>
      </c>
      <c r="R251">
        <v>57951.584082099696</v>
      </c>
      <c r="S251">
        <v>60062.2223132211</v>
      </c>
      <c r="T251">
        <v>62996.471285260501</v>
      </c>
      <c r="U251">
        <v>65297.517508274002</v>
      </c>
      <c r="W251">
        <f t="shared" si="3"/>
        <v>0</v>
      </c>
    </row>
    <row r="252" spans="1:23" x14ac:dyDescent="0.35">
      <c r="A252" t="s">
        <v>509</v>
      </c>
      <c r="B252">
        <v>558.22680237700001</v>
      </c>
      <c r="C252">
        <v>456.70628951158301</v>
      </c>
      <c r="D252">
        <v>383.34306799074199</v>
      </c>
      <c r="E252">
        <v>396.377979026633</v>
      </c>
      <c r="F252">
        <v>465.11988694402498</v>
      </c>
      <c r="G252">
        <v>546.77685018555201</v>
      </c>
      <c r="H252">
        <v>654.28383728328504</v>
      </c>
      <c r="I252">
        <v>830.40769420432196</v>
      </c>
      <c r="J252">
        <v>1082.2860250169899</v>
      </c>
      <c r="K252">
        <v>1213.26532816388</v>
      </c>
      <c r="L252">
        <v>1634.31209539718</v>
      </c>
      <c r="M252">
        <v>1926.2929967340101</v>
      </c>
      <c r="N252">
        <v>2137.0251221180001</v>
      </c>
      <c r="O252">
        <v>2281.4109729684101</v>
      </c>
      <c r="P252">
        <v>2492.3366427746801</v>
      </c>
      <c r="Q252">
        <v>2615.0251344869998</v>
      </c>
      <c r="R252">
        <v>2567.79920656883</v>
      </c>
      <c r="S252">
        <v>1826.5669192421601</v>
      </c>
      <c r="T252">
        <v>1529.08286351335</v>
      </c>
      <c r="U252">
        <v>1724.8411344137</v>
      </c>
      <c r="W252">
        <f t="shared" si="3"/>
        <v>0</v>
      </c>
    </row>
    <row r="253" spans="1:23" x14ac:dyDescent="0.35">
      <c r="A253" t="s">
        <v>511</v>
      </c>
      <c r="B253">
        <v>3676.4396419725599</v>
      </c>
      <c r="C253">
        <v>3985.6834015746299</v>
      </c>
      <c r="D253">
        <v>4272.8608975683401</v>
      </c>
      <c r="E253">
        <v>4447.7438130854698</v>
      </c>
      <c r="F253">
        <v>4810.29850257217</v>
      </c>
      <c r="G253">
        <v>5070.5127024754302</v>
      </c>
      <c r="H253">
        <v>5625.3513902657996</v>
      </c>
      <c r="I253">
        <v>6307.2140959035296</v>
      </c>
      <c r="J253">
        <v>6415.8096173355498</v>
      </c>
      <c r="K253">
        <v>6232.7193613405298</v>
      </c>
      <c r="L253">
        <v>6292.7894870992204</v>
      </c>
      <c r="M253">
        <v>6242.1953324497699</v>
      </c>
      <c r="N253">
        <v>6390.3106315611503</v>
      </c>
      <c r="O253">
        <v>6639.60714595024</v>
      </c>
      <c r="P253">
        <v>6684.8073673291201</v>
      </c>
      <c r="Q253">
        <v>6920.8780738080404</v>
      </c>
      <c r="R253">
        <v>7075.0658203494404</v>
      </c>
      <c r="S253">
        <v>7212.9601808096204</v>
      </c>
      <c r="T253">
        <v>7361.4009618002001</v>
      </c>
      <c r="U253">
        <v>7457.5095038251402</v>
      </c>
      <c r="W253">
        <f t="shared" si="3"/>
        <v>0</v>
      </c>
    </row>
    <row r="254" spans="1:23" x14ac:dyDescent="0.35">
      <c r="A254" t="s">
        <v>513</v>
      </c>
      <c r="B254">
        <v>4842.0372015881203</v>
      </c>
      <c r="C254">
        <v>4986.6755860434996</v>
      </c>
      <c r="D254">
        <v>3700.8795926207599</v>
      </c>
      <c r="E254">
        <v>3272.6150236911799</v>
      </c>
      <c r="F254">
        <v>4325.6967558755796</v>
      </c>
      <c r="G254">
        <v>5504.97682392969</v>
      </c>
      <c r="H254">
        <v>6833.3778938019504</v>
      </c>
      <c r="I254">
        <v>8454.4667431634207</v>
      </c>
      <c r="J254">
        <v>11432.743856261601</v>
      </c>
      <c r="K254">
        <v>11765.100176325101</v>
      </c>
      <c r="L254">
        <v>13825.358088331201</v>
      </c>
      <c r="M254">
        <v>10955.3499126366</v>
      </c>
      <c r="N254">
        <v>12985.5053251065</v>
      </c>
      <c r="O254">
        <v>12456.712453539099</v>
      </c>
      <c r="P254">
        <v>16054.4905130962</v>
      </c>
      <c r="W254">
        <f t="shared" si="3"/>
        <v>5</v>
      </c>
    </row>
    <row r="255" spans="1:23" x14ac:dyDescent="0.35">
      <c r="A255" t="s">
        <v>515</v>
      </c>
      <c r="W255">
        <f t="shared" si="3"/>
        <v>20</v>
      </c>
    </row>
    <row r="256" spans="1:23" x14ac:dyDescent="0.35">
      <c r="A256" t="s">
        <v>517</v>
      </c>
      <c r="D256">
        <v>30126.255644641002</v>
      </c>
      <c r="E256">
        <v>31823.1249884799</v>
      </c>
      <c r="F256">
        <v>35024.477490849698</v>
      </c>
      <c r="G256">
        <v>40929.795120511902</v>
      </c>
      <c r="H256">
        <v>41560.9341982634</v>
      </c>
      <c r="I256">
        <v>44333.065655027298</v>
      </c>
      <c r="J256">
        <v>39207.003754647201</v>
      </c>
      <c r="K256">
        <v>38771.2743877127</v>
      </c>
      <c r="L256">
        <v>40043.190165931403</v>
      </c>
      <c r="M256">
        <v>39144.165774018402</v>
      </c>
      <c r="N256">
        <v>37849.728720503597</v>
      </c>
      <c r="O256">
        <v>34819.147754618498</v>
      </c>
      <c r="P256">
        <v>33573.097030143501</v>
      </c>
      <c r="Q256">
        <v>34797.140469780003</v>
      </c>
      <c r="R256">
        <v>35931.541251976603</v>
      </c>
      <c r="S256">
        <v>35938.024387515397</v>
      </c>
      <c r="W256">
        <f t="shared" si="3"/>
        <v>4</v>
      </c>
    </row>
    <row r="257" spans="1:23" x14ac:dyDescent="0.35">
      <c r="A257" t="s">
        <v>519</v>
      </c>
      <c r="B257">
        <v>390.09332605263302</v>
      </c>
      <c r="C257">
        <v>404.80786624284798</v>
      </c>
      <c r="D257">
        <v>430.05286713907702</v>
      </c>
      <c r="E257">
        <v>480.57979922145699</v>
      </c>
      <c r="F257">
        <v>546.90960584225104</v>
      </c>
      <c r="G257">
        <v>687.47973559223101</v>
      </c>
      <c r="H257">
        <v>784.37242227845002</v>
      </c>
      <c r="I257">
        <v>906.28419810913397</v>
      </c>
      <c r="J257">
        <v>1149.4246418462999</v>
      </c>
      <c r="K257">
        <v>1217.2685553041199</v>
      </c>
      <c r="L257">
        <v>1317.89070617836</v>
      </c>
      <c r="M257">
        <v>1525.11598800104</v>
      </c>
      <c r="N257">
        <v>1735.14127643805</v>
      </c>
      <c r="O257">
        <v>1886.67189633671</v>
      </c>
      <c r="P257">
        <v>2030.2619547331799</v>
      </c>
      <c r="Q257">
        <v>2085.10148409879</v>
      </c>
      <c r="R257">
        <v>2192.2145386656598</v>
      </c>
      <c r="S257">
        <v>2365.6216656737402</v>
      </c>
      <c r="T257">
        <v>2566.59694958511</v>
      </c>
      <c r="U257">
        <v>2715.2760364072101</v>
      </c>
      <c r="W257">
        <f t="shared" si="3"/>
        <v>0</v>
      </c>
    </row>
    <row r="258" spans="1:23" x14ac:dyDescent="0.35">
      <c r="A258" t="s">
        <v>521</v>
      </c>
      <c r="B258">
        <v>1470.57226526613</v>
      </c>
      <c r="C258">
        <v>1363.11301571423</v>
      </c>
      <c r="D258">
        <v>1354.1491223353801</v>
      </c>
      <c r="E258">
        <v>1580.5835778806099</v>
      </c>
      <c r="F258">
        <v>1788.0871669579101</v>
      </c>
      <c r="G258">
        <v>1887.2265762755901</v>
      </c>
      <c r="H258">
        <v>2049.6188556889601</v>
      </c>
      <c r="I258">
        <v>2398.6126245948799</v>
      </c>
      <c r="J258">
        <v>2705.59765800081</v>
      </c>
      <c r="K258">
        <v>2649.6181435287299</v>
      </c>
      <c r="L258">
        <v>2966.8571159867802</v>
      </c>
      <c r="M258">
        <v>3264.5370165590998</v>
      </c>
      <c r="N258">
        <v>3133.0902092034798</v>
      </c>
      <c r="O258">
        <v>3124.2330775658802</v>
      </c>
      <c r="P258">
        <v>3088.2583026550401</v>
      </c>
      <c r="Q258">
        <v>2801.9398477885802</v>
      </c>
      <c r="R258">
        <v>2889.8530362340298</v>
      </c>
      <c r="S258">
        <v>3082.35632289041</v>
      </c>
      <c r="T258">
        <v>3125.2579890064899</v>
      </c>
      <c r="U258">
        <v>3115.3586204326102</v>
      </c>
      <c r="W258">
        <f t="shared" si="3"/>
        <v>0</v>
      </c>
    </row>
    <row r="259" spans="1:23" x14ac:dyDescent="0.35">
      <c r="A259" t="s">
        <v>523</v>
      </c>
      <c r="B259">
        <v>5499.1509997050898</v>
      </c>
      <c r="C259">
        <v>5397.5805021112801</v>
      </c>
      <c r="D259">
        <v>5533.8464635755499</v>
      </c>
      <c r="E259">
        <v>6131.7583394339899</v>
      </c>
      <c r="F259">
        <v>6821.7749175735498</v>
      </c>
      <c r="G259">
        <v>7298.6224526640199</v>
      </c>
      <c r="H259">
        <v>7813.4848624413698</v>
      </c>
      <c r="I259">
        <v>8696.7020223465497</v>
      </c>
      <c r="J259">
        <v>9425.7779352442103</v>
      </c>
      <c r="K259">
        <v>8832.4629641270894</v>
      </c>
      <c r="L259">
        <v>9553.1848850685401</v>
      </c>
      <c r="M259">
        <v>10490.0494136011</v>
      </c>
      <c r="N259">
        <v>10607.439300202701</v>
      </c>
      <c r="O259">
        <v>10783.8576157634</v>
      </c>
      <c r="P259">
        <v>10952.676429884999</v>
      </c>
      <c r="Q259">
        <v>10249.0722666047</v>
      </c>
      <c r="R259">
        <v>10286.3416441792</v>
      </c>
      <c r="S259">
        <v>10827.6585821628</v>
      </c>
      <c r="T259">
        <v>11385.552869740701</v>
      </c>
      <c r="U259">
        <v>11433.2157212036</v>
      </c>
      <c r="W259">
        <f t="shared" ref="W259:W265" si="4">COUNTIF(B259:U259,"")</f>
        <v>0</v>
      </c>
    </row>
    <row r="260" spans="1:23" x14ac:dyDescent="0.35">
      <c r="A260" t="s">
        <v>525</v>
      </c>
      <c r="B260">
        <v>1542.0667358011599</v>
      </c>
      <c r="C260">
        <v>1557.01717959599</v>
      </c>
      <c r="D260">
        <v>1633.0354318879399</v>
      </c>
      <c r="E260">
        <v>1909.12217089109</v>
      </c>
      <c r="F260">
        <v>2353.54821859811</v>
      </c>
      <c r="G260">
        <v>2590.4177908748102</v>
      </c>
      <c r="H260">
        <v>2796.57024604136</v>
      </c>
      <c r="I260">
        <v>3133.6541130671999</v>
      </c>
      <c r="J260">
        <v>3379.0820928354601</v>
      </c>
      <c r="K260">
        <v>3168.17670633226</v>
      </c>
      <c r="L260">
        <v>3566.3623781257602</v>
      </c>
      <c r="M260">
        <v>3933.4593571069099</v>
      </c>
      <c r="N260">
        <v>4022.1991196481399</v>
      </c>
      <c r="O260">
        <v>4037.5093146798099</v>
      </c>
      <c r="P260">
        <v>3937.7587117641801</v>
      </c>
      <c r="Q260">
        <v>4073.6660098064199</v>
      </c>
      <c r="R260">
        <v>4109.1651349637204</v>
      </c>
      <c r="S260">
        <v>4259.7650014189003</v>
      </c>
      <c r="T260">
        <v>4188.5283461285098</v>
      </c>
      <c r="U260">
        <v>4324.0140184045704</v>
      </c>
      <c r="W260">
        <f t="shared" si="4"/>
        <v>0</v>
      </c>
    </row>
    <row r="261" spans="1:23" x14ac:dyDescent="0.35">
      <c r="A261" t="s">
        <v>527</v>
      </c>
      <c r="B261">
        <v>1087.76240120887</v>
      </c>
      <c r="C261">
        <v>1490.3610325022601</v>
      </c>
      <c r="D261">
        <v>1413.53258703188</v>
      </c>
      <c r="E261">
        <v>1638.1047392165301</v>
      </c>
      <c r="F261">
        <v>2086.5373254716201</v>
      </c>
      <c r="G261">
        <v>2147.4642710537601</v>
      </c>
      <c r="H261">
        <v>2237.1265978091801</v>
      </c>
      <c r="I261">
        <v>2685.9862218394901</v>
      </c>
      <c r="J261">
        <v>3254.8202692610498</v>
      </c>
      <c r="K261">
        <v>3209.6941085704698</v>
      </c>
      <c r="L261">
        <v>3286.55744309904</v>
      </c>
      <c r="M261">
        <v>3741.87505207304</v>
      </c>
      <c r="N261">
        <v>3596.8046546578098</v>
      </c>
      <c r="O261">
        <v>3891.2663634386599</v>
      </c>
      <c r="P261">
        <v>4080.3307172459499</v>
      </c>
      <c r="Q261">
        <v>3603.0255007313399</v>
      </c>
      <c r="R261">
        <v>3780.0036886723301</v>
      </c>
      <c r="S261">
        <v>4045.6142088075699</v>
      </c>
      <c r="T261">
        <v>4419.9143269844899</v>
      </c>
      <c r="U261">
        <v>4417.5240622333004</v>
      </c>
      <c r="W261">
        <f t="shared" si="4"/>
        <v>0</v>
      </c>
    </row>
    <row r="262" spans="1:23" x14ac:dyDescent="0.35">
      <c r="A262" t="s">
        <v>529</v>
      </c>
      <c r="B262">
        <v>554.44863342779297</v>
      </c>
      <c r="C262">
        <v>550.36024167708104</v>
      </c>
      <c r="D262">
        <v>579.85292052835803</v>
      </c>
      <c r="E262">
        <v>620.38275867209597</v>
      </c>
      <c r="F262">
        <v>709.96530613862501</v>
      </c>
      <c r="G262">
        <v>832.84448862627903</v>
      </c>
      <c r="H262">
        <v>921.41844394126599</v>
      </c>
      <c r="I262">
        <v>1017.29200069786</v>
      </c>
      <c r="J262">
        <v>1229.2468432174501</v>
      </c>
      <c r="K262">
        <v>1116.0845943035699</v>
      </c>
      <c r="L262">
        <v>1334.7848446134101</v>
      </c>
      <c r="M262">
        <v>1374.62128512758</v>
      </c>
      <c r="N262">
        <v>1446.53635351496</v>
      </c>
      <c r="O262">
        <v>1607.1523649890401</v>
      </c>
      <c r="P262">
        <v>1673.1463536947799</v>
      </c>
      <c r="Q262">
        <v>1602.03784066157</v>
      </c>
      <c r="R262">
        <v>1138.6829947107301</v>
      </c>
      <c r="S262">
        <v>960.52853373851406</v>
      </c>
      <c r="T262">
        <v>824.11762872909401</v>
      </c>
      <c r="U262">
        <v>774.33448981672097</v>
      </c>
      <c r="W262">
        <f t="shared" si="4"/>
        <v>0</v>
      </c>
    </row>
    <row r="263" spans="1:23" x14ac:dyDescent="0.35">
      <c r="A263" t="s">
        <v>531</v>
      </c>
      <c r="B263">
        <v>3032.42713820462</v>
      </c>
      <c r="C263">
        <v>2666.4749099874798</v>
      </c>
      <c r="D263">
        <v>2502.2770046533701</v>
      </c>
      <c r="E263">
        <v>3751.2828130870998</v>
      </c>
      <c r="F263">
        <v>4833.62751660714</v>
      </c>
      <c r="G263">
        <v>5383.6565425098397</v>
      </c>
      <c r="H263">
        <v>5602.0110438045804</v>
      </c>
      <c r="I263">
        <v>6095.6224388702303</v>
      </c>
      <c r="J263">
        <v>5760.8052872383196</v>
      </c>
      <c r="K263">
        <v>5862.7973402116704</v>
      </c>
      <c r="L263">
        <v>7328.6156289396604</v>
      </c>
      <c r="M263">
        <v>8007.4128463444104</v>
      </c>
      <c r="N263">
        <v>7501.4699839525001</v>
      </c>
      <c r="O263">
        <v>6832.4568909670097</v>
      </c>
      <c r="P263">
        <v>6433.1872766289398</v>
      </c>
      <c r="Q263">
        <v>5734.6336291533098</v>
      </c>
      <c r="R263">
        <v>5272.9184247541898</v>
      </c>
      <c r="S263">
        <v>6132.4798409720997</v>
      </c>
      <c r="T263">
        <v>6374.0281957594398</v>
      </c>
      <c r="U263">
        <v>6001.4008139488797</v>
      </c>
      <c r="W263">
        <f t="shared" si="4"/>
        <v>0</v>
      </c>
    </row>
    <row r="264" spans="1:23" x14ac:dyDescent="0.35">
      <c r="A264" t="s">
        <v>533</v>
      </c>
      <c r="B264">
        <v>345.68955437284802</v>
      </c>
      <c r="C264">
        <v>382.94117849531</v>
      </c>
      <c r="D264">
        <v>382.24217237571901</v>
      </c>
      <c r="E264">
        <v>435.45808332531999</v>
      </c>
      <c r="F264">
        <v>538.59150640966197</v>
      </c>
      <c r="G264">
        <v>702.74094063237499</v>
      </c>
      <c r="H264">
        <v>1047.9191874491801</v>
      </c>
      <c r="I264">
        <v>1124.2905859769201</v>
      </c>
      <c r="J264">
        <v>1394.0006084668701</v>
      </c>
      <c r="K264">
        <v>1159.9077621474501</v>
      </c>
      <c r="L264">
        <v>1489.4593058359301</v>
      </c>
      <c r="M264">
        <v>1672.9082510365199</v>
      </c>
      <c r="N264">
        <v>1763.0727333719501</v>
      </c>
      <c r="O264">
        <v>1878.90969681416</v>
      </c>
      <c r="P264">
        <v>1763.06257144391</v>
      </c>
      <c r="Q264">
        <v>1337.79558561814</v>
      </c>
      <c r="R264">
        <v>1280.57844679257</v>
      </c>
      <c r="S264">
        <v>1534.8667511121901</v>
      </c>
      <c r="T264">
        <v>1516.39066079862</v>
      </c>
      <c r="U264">
        <v>1305.0632535054399</v>
      </c>
      <c r="W264">
        <f t="shared" si="4"/>
        <v>0</v>
      </c>
    </row>
    <row r="265" spans="1:23" x14ac:dyDescent="0.35">
      <c r="A265" t="s">
        <v>535</v>
      </c>
      <c r="B265">
        <v>563.05774105357398</v>
      </c>
      <c r="C265">
        <v>568.38590919055605</v>
      </c>
      <c r="D265">
        <v>530.53057939869302</v>
      </c>
      <c r="E265">
        <v>478.00740496922799</v>
      </c>
      <c r="F265">
        <v>482.998411302845</v>
      </c>
      <c r="G265">
        <v>476.555323602915</v>
      </c>
      <c r="H265">
        <v>447.85492416554803</v>
      </c>
      <c r="I265">
        <v>431.78718826702698</v>
      </c>
      <c r="J265">
        <v>356.69334965272202</v>
      </c>
      <c r="K265">
        <v>771.59878591531503</v>
      </c>
      <c r="L265">
        <v>948.33185445925994</v>
      </c>
      <c r="M265">
        <v>1093.6540022751101</v>
      </c>
      <c r="N265">
        <v>1304.9698016741099</v>
      </c>
      <c r="O265">
        <v>1430.0008179557201</v>
      </c>
      <c r="P265">
        <v>1434.8993400227801</v>
      </c>
      <c r="Q265">
        <v>1445.0710619879801</v>
      </c>
      <c r="R265">
        <v>1464.58352903946</v>
      </c>
      <c r="S265">
        <v>1548.1700557255199</v>
      </c>
      <c r="T265">
        <v>1683.74057709465</v>
      </c>
      <c r="U265">
        <v>1463.98591018054</v>
      </c>
      <c r="W265">
        <f t="shared" si="4"/>
        <v>0</v>
      </c>
    </row>
  </sheetData>
  <conditionalFormatting sqref="W2:W265">
    <cfRule type="cellIs" dxfId="180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84"/>
  <sheetViews>
    <sheetView workbookViewId="0">
      <selection sqref="A1:XFD1048576"/>
    </sheetView>
  </sheetViews>
  <sheetFormatPr defaultRowHeight="14.5" x14ac:dyDescent="0.35"/>
  <cols>
    <col min="1" max="1" width="19.26953125" customWidth="1"/>
  </cols>
  <sheetData>
    <row r="1" spans="1:21" x14ac:dyDescent="0.35">
      <c r="A1" t="s">
        <v>3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35">
      <c r="A2" t="s">
        <v>11</v>
      </c>
      <c r="B2">
        <f>VLOOKUP($A2,'2.1'!$A$1:$U$265,COLUMN(B$1),FALSE)</f>
        <v>0</v>
      </c>
      <c r="C2">
        <f>VLOOKUP($A2,'2.1'!$A$1:$U$265,COLUMN(C$1),FALSE)</f>
        <v>0</v>
      </c>
      <c r="D2">
        <f>VLOOKUP($A2,'2.1'!$A$1:$U$265,COLUMN(D$1),FALSE)</f>
        <v>179.42661096722901</v>
      </c>
      <c r="E2">
        <f>VLOOKUP($A2,'2.1'!$A$1:$U$265,COLUMN(E$1),FALSE)</f>
        <v>190.68381429508801</v>
      </c>
      <c r="F2">
        <f>VLOOKUP($A2,'2.1'!$A$1:$U$265,COLUMN(F$1),FALSE)</f>
        <v>211.38211694265499</v>
      </c>
      <c r="G2">
        <f>VLOOKUP($A2,'2.1'!$A$1:$U$265,COLUMN(G$1),FALSE)</f>
        <v>242.03128487198501</v>
      </c>
      <c r="H2">
        <f>VLOOKUP($A2,'2.1'!$A$1:$U$265,COLUMN(H$1),FALSE)</f>
        <v>263.733691663044</v>
      </c>
      <c r="I2">
        <f>VLOOKUP($A2,'2.1'!$A$1:$U$265,COLUMN(I$1),FALSE)</f>
        <v>359.693237501395</v>
      </c>
      <c r="J2">
        <f>VLOOKUP($A2,'2.1'!$A$1:$U$265,COLUMN(J$1),FALSE)</f>
        <v>364.66074479849999</v>
      </c>
      <c r="K2">
        <f>VLOOKUP($A2,'2.1'!$A$1:$U$265,COLUMN(K$1),FALSE)</f>
        <v>438.07603440694101</v>
      </c>
      <c r="L2">
        <f>VLOOKUP($A2,'2.1'!$A$1:$U$265,COLUMN(L$1),FALSE)</f>
        <v>543.30304186393096</v>
      </c>
      <c r="M2">
        <f>VLOOKUP($A2,'2.1'!$A$1:$U$265,COLUMN(M$1),FALSE)</f>
        <v>591.162759035926</v>
      </c>
      <c r="N2">
        <f>VLOOKUP($A2,'2.1'!$A$1:$U$265,COLUMN(N$1),FALSE)</f>
        <v>641.87147915753803</v>
      </c>
      <c r="O2">
        <f>VLOOKUP($A2,'2.1'!$A$1:$U$265,COLUMN(O$1),FALSE)</f>
        <v>637.16552318702395</v>
      </c>
      <c r="P2">
        <f>VLOOKUP($A2,'2.1'!$A$1:$U$265,COLUMN(P$1),FALSE)</f>
        <v>613.85668916762302</v>
      </c>
      <c r="Q2">
        <f>VLOOKUP($A2,'2.1'!$A$1:$U$265,COLUMN(Q$1),FALSE)</f>
        <v>578.46635294170801</v>
      </c>
      <c r="R2">
        <f>VLOOKUP($A2,'2.1'!$A$1:$U$265,COLUMN(R$1),FALSE)</f>
        <v>509.21866133212598</v>
      </c>
      <c r="S2">
        <f>VLOOKUP($A2,'2.1'!$A$1:$U$265,COLUMN(S$1),FALSE)</f>
        <v>519.88477308933898</v>
      </c>
      <c r="T2">
        <f>VLOOKUP($A2,'2.1'!$A$1:$U$265,COLUMN(T$1),FALSE)</f>
        <v>493.75041811631201</v>
      </c>
      <c r="U2">
        <f>VLOOKUP($A2,'2.1'!$A$1:$U$265,COLUMN(U$1),FALSE)</f>
        <v>507.10343187198703</v>
      </c>
    </row>
    <row r="3" spans="1:21" x14ac:dyDescent="0.35">
      <c r="A3" t="s">
        <v>15</v>
      </c>
      <c r="B3">
        <f>VLOOKUP($A3,'2.1'!$A$1:$U$265,COLUMN(B$1),FALSE)</f>
        <v>1126.6833176274099</v>
      </c>
      <c r="C3">
        <f>VLOOKUP($A3,'2.1'!$A$1:$U$265,COLUMN(C$1),FALSE)</f>
        <v>1281.65939343074</v>
      </c>
      <c r="D3">
        <f>VLOOKUP($A3,'2.1'!$A$1:$U$265,COLUMN(D$1),FALSE)</f>
        <v>1425.12484888368</v>
      </c>
      <c r="E3">
        <f>VLOOKUP($A3,'2.1'!$A$1:$U$265,COLUMN(E$1),FALSE)</f>
        <v>1846.1188133191199</v>
      </c>
      <c r="F3">
        <f>VLOOKUP($A3,'2.1'!$A$1:$U$265,COLUMN(F$1),FALSE)</f>
        <v>2373.5798437199401</v>
      </c>
      <c r="G3">
        <f>VLOOKUP($A3,'2.1'!$A$1:$U$265,COLUMN(G$1),FALSE)</f>
        <v>2673.7872825311301</v>
      </c>
      <c r="H3">
        <f>VLOOKUP($A3,'2.1'!$A$1:$U$265,COLUMN(H$1),FALSE)</f>
        <v>2972.7432646217599</v>
      </c>
      <c r="I3">
        <f>VLOOKUP($A3,'2.1'!$A$1:$U$265,COLUMN(I$1),FALSE)</f>
        <v>3595.03716321514</v>
      </c>
      <c r="J3">
        <f>VLOOKUP($A3,'2.1'!$A$1:$U$265,COLUMN(J$1),FALSE)</f>
        <v>4370.5401269901404</v>
      </c>
      <c r="K3">
        <f>VLOOKUP($A3,'2.1'!$A$1:$U$265,COLUMN(K$1),FALSE)</f>
        <v>4114.1401140492198</v>
      </c>
      <c r="L3">
        <f>VLOOKUP($A3,'2.1'!$A$1:$U$265,COLUMN(L$1),FALSE)</f>
        <v>4094.3503344201999</v>
      </c>
      <c r="M3">
        <f>VLOOKUP($A3,'2.1'!$A$1:$U$265,COLUMN(M$1),FALSE)</f>
        <v>4437.1428851507699</v>
      </c>
      <c r="N3">
        <f>VLOOKUP($A3,'2.1'!$A$1:$U$265,COLUMN(N$1),FALSE)</f>
        <v>4247.6299837425204</v>
      </c>
      <c r="O3">
        <f>VLOOKUP($A3,'2.1'!$A$1:$U$265,COLUMN(O$1),FALSE)</f>
        <v>4413.0608612067599</v>
      </c>
      <c r="P3">
        <f>VLOOKUP($A3,'2.1'!$A$1:$U$265,COLUMN(P$1),FALSE)</f>
        <v>4578.6319939824998</v>
      </c>
      <c r="Q3">
        <f>VLOOKUP($A3,'2.1'!$A$1:$U$265,COLUMN(Q$1),FALSE)</f>
        <v>3952.8012152446499</v>
      </c>
      <c r="R3">
        <f>VLOOKUP($A3,'2.1'!$A$1:$U$265,COLUMN(R$1),FALSE)</f>
        <v>4124.0557259535199</v>
      </c>
      <c r="S3">
        <f>VLOOKUP($A3,'2.1'!$A$1:$U$265,COLUMN(S$1),FALSE)</f>
        <v>4531.0208055598596</v>
      </c>
      <c r="T3">
        <f>VLOOKUP($A3,'2.1'!$A$1:$U$265,COLUMN(T$1),FALSE)</f>
        <v>5284.38018438156</v>
      </c>
      <c r="U3">
        <f>VLOOKUP($A3,'2.1'!$A$1:$U$265,COLUMN(U$1),FALSE)</f>
        <v>5353.2448564014003</v>
      </c>
    </row>
    <row r="4" spans="1:21" x14ac:dyDescent="0.35">
      <c r="A4" t="s">
        <v>125</v>
      </c>
      <c r="B4">
        <f>VLOOKUP($A4,'2.1'!$A$1:$U$265,COLUMN(B$1),FALSE)</f>
        <v>1765.0221981750301</v>
      </c>
      <c r="C4">
        <f>VLOOKUP($A4,'2.1'!$A$1:$U$265,COLUMN(C$1),FALSE)</f>
        <v>1740.60701070604</v>
      </c>
      <c r="D4">
        <f>VLOOKUP($A4,'2.1'!$A$1:$U$265,COLUMN(D$1),FALSE)</f>
        <v>1781.8255458410899</v>
      </c>
      <c r="E4">
        <f>VLOOKUP($A4,'2.1'!$A$1:$U$265,COLUMN(E$1),FALSE)</f>
        <v>2103.38182192144</v>
      </c>
      <c r="F4">
        <f>VLOOKUP($A4,'2.1'!$A$1:$U$265,COLUMN(F$1),FALSE)</f>
        <v>2609.9528233141</v>
      </c>
      <c r="G4">
        <f>VLOOKUP($A4,'2.1'!$A$1:$U$265,COLUMN(G$1),FALSE)</f>
        <v>3113.0953308508401</v>
      </c>
      <c r="H4">
        <f>VLOOKUP($A4,'2.1'!$A$1:$U$265,COLUMN(H$1),FALSE)</f>
        <v>3478.7109285912102</v>
      </c>
      <c r="I4">
        <f>VLOOKUP($A4,'2.1'!$A$1:$U$265,COLUMN(I$1),FALSE)</f>
        <v>3946.6644517916998</v>
      </c>
      <c r="J4">
        <f>VLOOKUP($A4,'2.1'!$A$1:$U$265,COLUMN(J$1),FALSE)</f>
        <v>4923.8431850419101</v>
      </c>
      <c r="K4">
        <f>VLOOKUP($A4,'2.1'!$A$1:$U$265,COLUMN(K$1),FALSE)</f>
        <v>3883.1324252977402</v>
      </c>
      <c r="L4">
        <f>VLOOKUP($A4,'2.1'!$A$1:$U$265,COLUMN(L$1),FALSE)</f>
        <v>4479.3417195800503</v>
      </c>
      <c r="M4">
        <f>VLOOKUP($A4,'2.1'!$A$1:$U$265,COLUMN(M$1),FALSE)</f>
        <v>5462.2608972318303</v>
      </c>
      <c r="N4">
        <f>VLOOKUP($A4,'2.1'!$A$1:$U$265,COLUMN(N$1),FALSE)</f>
        <v>5591.2123532240403</v>
      </c>
      <c r="O4">
        <f>VLOOKUP($A4,'2.1'!$A$1:$U$265,COLUMN(O$1),FALSE)</f>
        <v>5498.7840949782303</v>
      </c>
      <c r="P4">
        <f>VLOOKUP($A4,'2.1'!$A$1:$U$265,COLUMN(P$1),FALSE)</f>
        <v>5494.3523360422996</v>
      </c>
      <c r="Q4">
        <f>VLOOKUP($A4,'2.1'!$A$1:$U$265,COLUMN(Q$1),FALSE)</f>
        <v>4187.5097274720401</v>
      </c>
      <c r="R4">
        <f>VLOOKUP($A4,'2.1'!$A$1:$U$265,COLUMN(R$1),FALSE)</f>
        <v>3945.48208133854</v>
      </c>
      <c r="S4">
        <f>VLOOKUP($A4,'2.1'!$A$1:$U$265,COLUMN(S$1),FALSE)</f>
        <v>4111.2941101326896</v>
      </c>
      <c r="T4">
        <f>VLOOKUP($A4,'2.1'!$A$1:$U$265,COLUMN(T$1),FALSE)</f>
        <v>4153.7339780591501</v>
      </c>
      <c r="U4">
        <f>VLOOKUP($A4,'2.1'!$A$1:$U$265,COLUMN(U$1),FALSE)</f>
        <v>3973.96407191565</v>
      </c>
    </row>
    <row r="5" spans="1:21" x14ac:dyDescent="0.35">
      <c r="A5" t="s">
        <v>13</v>
      </c>
      <c r="B5">
        <f>VLOOKUP($A5,'2.1'!$A$1:$U$265,COLUMN(B$1),FALSE)</f>
        <v>556.83631808655298</v>
      </c>
      <c r="C5">
        <f>VLOOKUP($A5,'2.1'!$A$1:$U$265,COLUMN(C$1),FALSE)</f>
        <v>527.33352853669101</v>
      </c>
      <c r="D5">
        <f>VLOOKUP($A5,'2.1'!$A$1:$U$265,COLUMN(D$1),FALSE)</f>
        <v>872.49449159284097</v>
      </c>
      <c r="E5">
        <f>VLOOKUP($A5,'2.1'!$A$1:$U$265,COLUMN(E$1),FALSE)</f>
        <v>982.96089929111201</v>
      </c>
      <c r="F5">
        <f>VLOOKUP($A5,'2.1'!$A$1:$U$265,COLUMN(F$1),FALSE)</f>
        <v>1255.5640447149101</v>
      </c>
      <c r="G5">
        <f>VLOOKUP($A5,'2.1'!$A$1:$U$265,COLUMN(G$1),FALSE)</f>
        <v>1902.42234554625</v>
      </c>
      <c r="H5">
        <f>VLOOKUP($A5,'2.1'!$A$1:$U$265,COLUMN(H$1),FALSE)</f>
        <v>2599.5664639760798</v>
      </c>
      <c r="I5">
        <f>VLOOKUP($A5,'2.1'!$A$1:$U$265,COLUMN(I$1),FALSE)</f>
        <v>3121.9956372623601</v>
      </c>
      <c r="J5">
        <f>VLOOKUP($A5,'2.1'!$A$1:$U$265,COLUMN(J$1),FALSE)</f>
        <v>4080.94140992346</v>
      </c>
      <c r="K5">
        <f>VLOOKUP($A5,'2.1'!$A$1:$U$265,COLUMN(K$1),FALSE)</f>
        <v>3122.78076649385</v>
      </c>
      <c r="L5">
        <f>VLOOKUP($A5,'2.1'!$A$1:$U$265,COLUMN(L$1),FALSE)</f>
        <v>3587.88379824396</v>
      </c>
      <c r="M5">
        <f>VLOOKUP($A5,'2.1'!$A$1:$U$265,COLUMN(M$1),FALSE)</f>
        <v>4615.4680280790599</v>
      </c>
      <c r="N5">
        <f>VLOOKUP($A5,'2.1'!$A$1:$U$265,COLUMN(N$1),FALSE)</f>
        <v>5100.0958080976698</v>
      </c>
      <c r="O5">
        <f>VLOOKUP($A5,'2.1'!$A$1:$U$265,COLUMN(O$1),FALSE)</f>
        <v>5254.8823379961595</v>
      </c>
      <c r="P5">
        <f>VLOOKUP($A5,'2.1'!$A$1:$U$265,COLUMN(P$1),FALSE)</f>
        <v>5408.4104955543198</v>
      </c>
      <c r="Q5">
        <f>VLOOKUP($A5,'2.1'!$A$1:$U$265,COLUMN(Q$1),FALSE)</f>
        <v>4166.97968386501</v>
      </c>
      <c r="R5">
        <f>VLOOKUP($A5,'2.1'!$A$1:$U$265,COLUMN(R$1),FALSE)</f>
        <v>3506.0728850696601</v>
      </c>
      <c r="S5">
        <f>VLOOKUP($A5,'2.1'!$A$1:$U$265,COLUMN(S$1),FALSE)</f>
        <v>4095.8129415585699</v>
      </c>
      <c r="T5">
        <f>VLOOKUP($A5,'2.1'!$A$1:$U$265,COLUMN(T$1),FALSE)</f>
        <v>3289.64666408633</v>
      </c>
      <c r="U5">
        <f>VLOOKUP($A5,'2.1'!$A$1:$U$265,COLUMN(U$1),FALSE)</f>
        <v>2790.72661520665</v>
      </c>
    </row>
    <row r="6" spans="1:21" x14ac:dyDescent="0.35">
      <c r="A6" t="s">
        <v>29</v>
      </c>
      <c r="B6">
        <f>VLOOKUP($A6,'2.1'!$A$1:$U$265,COLUMN(B$1),FALSE)</f>
        <v>10871.005714196601</v>
      </c>
      <c r="C6">
        <f>VLOOKUP($A6,'2.1'!$A$1:$U$265,COLUMN(C$1),FALSE)</f>
        <v>10367.3196068161</v>
      </c>
      <c r="D6">
        <f>VLOOKUP($A6,'2.1'!$A$1:$U$265,COLUMN(D$1),FALSE)</f>
        <v>10401.449409048901</v>
      </c>
      <c r="E6">
        <f>VLOOKUP($A6,'2.1'!$A$1:$U$265,COLUMN(E$1),FALSE)</f>
        <v>10799.4488814161</v>
      </c>
      <c r="F6">
        <f>VLOOKUP($A6,'2.1'!$A$1:$U$265,COLUMN(F$1),FALSE)</f>
        <v>11448.536516999</v>
      </c>
      <c r="G6">
        <f>VLOOKUP($A6,'2.1'!$A$1:$U$265,COLUMN(G$1),FALSE)</f>
        <v>12557.085410457999</v>
      </c>
      <c r="H6">
        <f>VLOOKUP($A6,'2.1'!$A$1:$U$265,COLUMN(H$1),FALSE)</f>
        <v>13997.665928648699</v>
      </c>
      <c r="I6">
        <f>VLOOKUP($A6,'2.1'!$A$1:$U$265,COLUMN(I$1),FALSE)</f>
        <v>15623.250651694199</v>
      </c>
      <c r="J6">
        <f>VLOOKUP($A6,'2.1'!$A$1:$U$265,COLUMN(J$1),FALSE)</f>
        <v>16043.5421662397</v>
      </c>
      <c r="K6">
        <f>VLOOKUP($A6,'2.1'!$A$1:$U$265,COLUMN(K$1),FALSE)</f>
        <v>14160.0722757203</v>
      </c>
      <c r="L6">
        <f>VLOOKUP($A6,'2.1'!$A$1:$U$265,COLUMN(L$1),FALSE)</f>
        <v>13049.2570545735</v>
      </c>
      <c r="M6">
        <f>VLOOKUP($A6,'2.1'!$A$1:$U$265,COLUMN(M$1),FALSE)</f>
        <v>12746.205024335701</v>
      </c>
      <c r="N6">
        <f>VLOOKUP($A6,'2.1'!$A$1:$U$265,COLUMN(N$1),FALSE)</f>
        <v>13272.4413293826</v>
      </c>
      <c r="O6">
        <f>VLOOKUP($A6,'2.1'!$A$1:$U$265,COLUMN(O$1),FALSE)</f>
        <v>12909.744177500599</v>
      </c>
      <c r="P6">
        <f>VLOOKUP($A6,'2.1'!$A$1:$U$265,COLUMN(P$1),FALSE)</f>
        <v>13501.5809223367</v>
      </c>
      <c r="Q6">
        <f>VLOOKUP($A6,'2.1'!$A$1:$U$265,COLUMN(Q$1),FALSE)</f>
        <v>14286.093159829299</v>
      </c>
      <c r="R6">
        <f>VLOOKUP($A6,'2.1'!$A$1:$U$265,COLUMN(R$1),FALSE)</f>
        <v>15197.6174551735</v>
      </c>
      <c r="S6">
        <f>VLOOKUP($A6,'2.1'!$A$1:$U$265,COLUMN(S$1),FALSE)</f>
        <v>15383.415188499799</v>
      </c>
      <c r="T6">
        <f>VLOOKUP($A6,'2.1'!$A$1:$U$265,COLUMN(T$1),FALSE)</f>
        <v>16672.744239576401</v>
      </c>
      <c r="U6">
        <f>VLOOKUP($A6,'2.1'!$A$1:$U$265,COLUMN(U$1),FALSE)</f>
        <v>17112.8211347326</v>
      </c>
    </row>
    <row r="7" spans="1:21" x14ac:dyDescent="0.35">
      <c r="A7" t="s">
        <v>23</v>
      </c>
      <c r="B7">
        <f>VLOOKUP($A7,'2.1'!$A$1:$U$265,COLUMN(B$1),FALSE)</f>
        <v>7708.1009960541396</v>
      </c>
      <c r="C7">
        <f>VLOOKUP($A7,'2.1'!$A$1:$U$265,COLUMN(C$1),FALSE)</f>
        <v>7208.3715665120999</v>
      </c>
      <c r="D7">
        <f>VLOOKUP($A7,'2.1'!$A$1:$U$265,COLUMN(D$1),FALSE)</f>
        <v>2593.4041504246602</v>
      </c>
      <c r="E7">
        <f>VLOOKUP($A7,'2.1'!$A$1:$U$265,COLUMN(E$1),FALSE)</f>
        <v>3349.8061244115002</v>
      </c>
      <c r="F7">
        <f>VLOOKUP($A7,'2.1'!$A$1:$U$265,COLUMN(F$1),FALSE)</f>
        <v>4277.7213506438902</v>
      </c>
      <c r="G7">
        <f>VLOOKUP($A7,'2.1'!$A$1:$U$265,COLUMN(G$1),FALSE)</f>
        <v>5109.8513252262101</v>
      </c>
      <c r="H7">
        <f>VLOOKUP($A7,'2.1'!$A$1:$U$265,COLUMN(H$1),FALSE)</f>
        <v>5919.0120370775303</v>
      </c>
      <c r="I7">
        <f>VLOOKUP($A7,'2.1'!$A$1:$U$265,COLUMN(I$1),FALSE)</f>
        <v>7245.4483172894497</v>
      </c>
      <c r="J7">
        <f>VLOOKUP($A7,'2.1'!$A$1:$U$265,COLUMN(J$1),FALSE)</f>
        <v>9020.8730980719392</v>
      </c>
      <c r="K7">
        <f>VLOOKUP($A7,'2.1'!$A$1:$U$265,COLUMN(K$1),FALSE)</f>
        <v>8225.1371762641193</v>
      </c>
      <c r="L7">
        <f>VLOOKUP($A7,'2.1'!$A$1:$U$265,COLUMN(L$1),FALSE)</f>
        <v>10385.964431955499</v>
      </c>
      <c r="M7">
        <f>VLOOKUP($A7,'2.1'!$A$1:$U$265,COLUMN(M$1),FALSE)</f>
        <v>12848.8641969705</v>
      </c>
      <c r="N7">
        <f>VLOOKUP($A7,'2.1'!$A$1:$U$265,COLUMN(N$1),FALSE)</f>
        <v>13082.664325571999</v>
      </c>
      <c r="O7">
        <f>VLOOKUP($A7,'2.1'!$A$1:$U$265,COLUMN(O$1),FALSE)</f>
        <v>13080.2547323367</v>
      </c>
      <c r="P7">
        <f>VLOOKUP($A7,'2.1'!$A$1:$U$265,COLUMN(P$1),FALSE)</f>
        <v>12334.7982453893</v>
      </c>
      <c r="Q7">
        <f>VLOOKUP($A7,'2.1'!$A$1:$U$265,COLUMN(Q$1),FALSE)</f>
        <v>13789.060424772</v>
      </c>
      <c r="R7">
        <f>VLOOKUP($A7,'2.1'!$A$1:$U$265,COLUMN(R$1),FALSE)</f>
        <v>12790.2424732447</v>
      </c>
      <c r="S7">
        <f>VLOOKUP($A7,'2.1'!$A$1:$U$265,COLUMN(S$1),FALSE)</f>
        <v>14613.041824669601</v>
      </c>
      <c r="T7">
        <f>VLOOKUP($A7,'2.1'!$A$1:$U$265,COLUMN(T$1),FALSE)</f>
        <v>11633.4980086465</v>
      </c>
      <c r="U7">
        <f>VLOOKUP($A7,'2.1'!$A$1:$U$265,COLUMN(U$1),FALSE)</f>
        <v>9912.2818085980307</v>
      </c>
    </row>
    <row r="8" spans="1:21" x14ac:dyDescent="0.35">
      <c r="A8" t="s">
        <v>25</v>
      </c>
      <c r="B8">
        <f>VLOOKUP($A8,'2.1'!$A$1:$U$265,COLUMN(B$1),FALSE)</f>
        <v>622.74213906349803</v>
      </c>
      <c r="C8">
        <f>VLOOKUP($A8,'2.1'!$A$1:$U$265,COLUMN(C$1),FALSE)</f>
        <v>694.42322774468005</v>
      </c>
      <c r="D8">
        <f>VLOOKUP($A8,'2.1'!$A$1:$U$265,COLUMN(D$1),FALSE)</f>
        <v>783.240698647042</v>
      </c>
      <c r="E8">
        <f>VLOOKUP($A8,'2.1'!$A$1:$U$265,COLUMN(E$1),FALSE)</f>
        <v>930.12732185179902</v>
      </c>
      <c r="F8">
        <f>VLOOKUP($A8,'2.1'!$A$1:$U$265,COLUMN(F$1),FALSE)</f>
        <v>1191.91901957402</v>
      </c>
      <c r="G8">
        <f>VLOOKUP($A8,'2.1'!$A$1:$U$265,COLUMN(G$1),FALSE)</f>
        <v>1643.7530293611001</v>
      </c>
      <c r="H8">
        <f>VLOOKUP($A8,'2.1'!$A$1:$U$265,COLUMN(H$1),FALSE)</f>
        <v>2158.1436971017902</v>
      </c>
      <c r="I8">
        <f>VLOOKUP($A8,'2.1'!$A$1:$U$265,COLUMN(I$1),FALSE)</f>
        <v>3139.2774989433301</v>
      </c>
      <c r="J8">
        <f>VLOOKUP($A8,'2.1'!$A$1:$U$265,COLUMN(J$1),FALSE)</f>
        <v>4010.8572425522598</v>
      </c>
      <c r="K8">
        <f>VLOOKUP($A8,'2.1'!$A$1:$U$265,COLUMN(K$1),FALSE)</f>
        <v>2994.34254448509</v>
      </c>
      <c r="L8">
        <f>VLOOKUP($A8,'2.1'!$A$1:$U$265,COLUMN(L$1),FALSE)</f>
        <v>3218.3727066056299</v>
      </c>
      <c r="M8">
        <f>VLOOKUP($A8,'2.1'!$A$1:$U$265,COLUMN(M$1),FALSE)</f>
        <v>3525.8047467115298</v>
      </c>
      <c r="N8">
        <f>VLOOKUP($A8,'2.1'!$A$1:$U$265,COLUMN(N$1),FALSE)</f>
        <v>3681.8574560430998</v>
      </c>
      <c r="O8">
        <f>VLOOKUP($A8,'2.1'!$A$1:$U$265,COLUMN(O$1),FALSE)</f>
        <v>3838.1858014838199</v>
      </c>
      <c r="P8">
        <f>VLOOKUP($A8,'2.1'!$A$1:$U$265,COLUMN(P$1),FALSE)</f>
        <v>3986.2316237671298</v>
      </c>
      <c r="Q8">
        <f>VLOOKUP($A8,'2.1'!$A$1:$U$265,COLUMN(Q$1),FALSE)</f>
        <v>3607.2966967227098</v>
      </c>
      <c r="R8">
        <f>VLOOKUP($A8,'2.1'!$A$1:$U$265,COLUMN(R$1),FALSE)</f>
        <v>3591.82927553023</v>
      </c>
      <c r="S8">
        <f>VLOOKUP($A8,'2.1'!$A$1:$U$265,COLUMN(S$1),FALSE)</f>
        <v>3914.5012684128001</v>
      </c>
      <c r="T8">
        <f>VLOOKUP($A8,'2.1'!$A$1:$U$265,COLUMN(T$1),FALSE)</f>
        <v>4220.4902767124904</v>
      </c>
      <c r="U8">
        <f>VLOOKUP($A8,'2.1'!$A$1:$U$265,COLUMN(U$1),FALSE)</f>
        <v>4622.7334932867097</v>
      </c>
    </row>
    <row r="9" spans="1:21" x14ac:dyDescent="0.35">
      <c r="A9" t="s">
        <v>31</v>
      </c>
      <c r="B9">
        <f>VLOOKUP($A9,'2.1'!$A$1:$U$265,COLUMN(B$1),FALSE)</f>
        <v>21679.247842414701</v>
      </c>
      <c r="C9">
        <f>VLOOKUP($A9,'2.1'!$A$1:$U$265,COLUMN(C$1),FALSE)</f>
        <v>19490.8611097303</v>
      </c>
      <c r="D9">
        <f>VLOOKUP($A9,'2.1'!$A$1:$U$265,COLUMN(D$1),FALSE)</f>
        <v>20082.4832672749</v>
      </c>
      <c r="E9">
        <f>VLOOKUP($A9,'2.1'!$A$1:$U$265,COLUMN(E$1),FALSE)</f>
        <v>23447.031000671701</v>
      </c>
      <c r="F9">
        <f>VLOOKUP($A9,'2.1'!$A$1:$U$265,COLUMN(F$1),FALSE)</f>
        <v>30430.676437444301</v>
      </c>
      <c r="G9">
        <f>VLOOKUP($A9,'2.1'!$A$1:$U$265,COLUMN(G$1),FALSE)</f>
        <v>33999.2428575835</v>
      </c>
      <c r="H9">
        <f>VLOOKUP($A9,'2.1'!$A$1:$U$265,COLUMN(H$1),FALSE)</f>
        <v>36044.922810848497</v>
      </c>
      <c r="I9">
        <f>VLOOKUP($A9,'2.1'!$A$1:$U$265,COLUMN(I$1),FALSE)</f>
        <v>40960.054494819902</v>
      </c>
      <c r="J9">
        <f>VLOOKUP($A9,'2.1'!$A$1:$U$265,COLUMN(J$1),FALSE)</f>
        <v>49601.656708217801</v>
      </c>
      <c r="K9">
        <f>VLOOKUP($A9,'2.1'!$A$1:$U$265,COLUMN(K$1),FALSE)</f>
        <v>42772.359166449802</v>
      </c>
      <c r="L9">
        <f>VLOOKUP($A9,'2.1'!$A$1:$U$265,COLUMN(L$1),FALSE)</f>
        <v>52022.125596187601</v>
      </c>
      <c r="M9">
        <f>VLOOKUP($A9,'2.1'!$A$1:$U$265,COLUMN(M$1),FALSE)</f>
        <v>62517.833747150296</v>
      </c>
      <c r="N9">
        <f>VLOOKUP($A9,'2.1'!$A$1:$U$265,COLUMN(N$1),FALSE)</f>
        <v>68012.147900593394</v>
      </c>
      <c r="O9">
        <f>VLOOKUP($A9,'2.1'!$A$1:$U$265,COLUMN(O$1),FALSE)</f>
        <v>68150.107041321506</v>
      </c>
      <c r="P9">
        <f>VLOOKUP($A9,'2.1'!$A$1:$U$265,COLUMN(P$1),FALSE)</f>
        <v>62510.791170564102</v>
      </c>
      <c r="Q9">
        <f>VLOOKUP($A9,'2.1'!$A$1:$U$265,COLUMN(Q$1),FALSE)</f>
        <v>56755.7217124249</v>
      </c>
      <c r="R9">
        <f>VLOOKUP($A9,'2.1'!$A$1:$U$265,COLUMN(R$1),FALSE)</f>
        <v>49971.131456128998</v>
      </c>
      <c r="S9">
        <f>VLOOKUP($A9,'2.1'!$A$1:$U$265,COLUMN(S$1),FALSE)</f>
        <v>54027.9668184568</v>
      </c>
      <c r="T9">
        <f>VLOOKUP($A9,'2.1'!$A$1:$U$265,COLUMN(T$1),FALSE)</f>
        <v>57354.964045589099</v>
      </c>
      <c r="U9">
        <f>VLOOKUP($A9,'2.1'!$A$1:$U$265,COLUMN(U$1),FALSE)</f>
        <v>55060.326100501297</v>
      </c>
    </row>
    <row r="10" spans="1:21" x14ac:dyDescent="0.35">
      <c r="A10" t="s">
        <v>33</v>
      </c>
      <c r="B10">
        <f>VLOOKUP($A10,'2.1'!$A$1:$U$265,COLUMN(B$1),FALSE)</f>
        <v>24564.458294840399</v>
      </c>
      <c r="C10">
        <f>VLOOKUP($A10,'2.1'!$A$1:$U$265,COLUMN(C$1),FALSE)</f>
        <v>24537.514262988301</v>
      </c>
      <c r="D10">
        <f>VLOOKUP($A10,'2.1'!$A$1:$U$265,COLUMN(D$1),FALSE)</f>
        <v>26401.745456435699</v>
      </c>
      <c r="E10">
        <f>VLOOKUP($A10,'2.1'!$A$1:$U$265,COLUMN(E$1),FALSE)</f>
        <v>32222.897241165501</v>
      </c>
      <c r="F10">
        <f>VLOOKUP($A10,'2.1'!$A$1:$U$265,COLUMN(F$1),FALSE)</f>
        <v>36821.521468009298</v>
      </c>
      <c r="G10">
        <f>VLOOKUP($A10,'2.1'!$A$1:$U$265,COLUMN(G$1),FALSE)</f>
        <v>38403.133877071501</v>
      </c>
      <c r="H10">
        <f>VLOOKUP($A10,'2.1'!$A$1:$U$265,COLUMN(H$1),FALSE)</f>
        <v>40635.281815972397</v>
      </c>
      <c r="I10">
        <f>VLOOKUP($A10,'2.1'!$A$1:$U$265,COLUMN(I$1),FALSE)</f>
        <v>46855.771745209502</v>
      </c>
      <c r="J10">
        <f>VLOOKUP($A10,'2.1'!$A$1:$U$265,COLUMN(J$1),FALSE)</f>
        <v>51708.765754175802</v>
      </c>
      <c r="K10">
        <f>VLOOKUP($A10,'2.1'!$A$1:$U$265,COLUMN(K$1),FALSE)</f>
        <v>47963.179402321701</v>
      </c>
      <c r="L10">
        <f>VLOOKUP($A10,'2.1'!$A$1:$U$265,COLUMN(L$1),FALSE)</f>
        <v>46858.043273371703</v>
      </c>
      <c r="M10">
        <f>VLOOKUP($A10,'2.1'!$A$1:$U$265,COLUMN(M$1),FALSE)</f>
        <v>51374.958406693397</v>
      </c>
      <c r="N10">
        <f>VLOOKUP($A10,'2.1'!$A$1:$U$265,COLUMN(N$1),FALSE)</f>
        <v>48567.695286419999</v>
      </c>
      <c r="O10">
        <f>VLOOKUP($A10,'2.1'!$A$1:$U$265,COLUMN(O$1),FALSE)</f>
        <v>50716.708706286401</v>
      </c>
      <c r="P10">
        <f>VLOOKUP($A10,'2.1'!$A$1:$U$265,COLUMN(P$1),FALSE)</f>
        <v>51717.495940551496</v>
      </c>
      <c r="Q10">
        <f>VLOOKUP($A10,'2.1'!$A$1:$U$265,COLUMN(Q$1),FALSE)</f>
        <v>44178.047377743198</v>
      </c>
      <c r="R10">
        <f>VLOOKUP($A10,'2.1'!$A$1:$U$265,COLUMN(R$1),FALSE)</f>
        <v>45276.831435169297</v>
      </c>
      <c r="S10">
        <f>VLOOKUP($A10,'2.1'!$A$1:$U$265,COLUMN(S$1),FALSE)</f>
        <v>47426.511959777301</v>
      </c>
      <c r="T10">
        <f>VLOOKUP($A10,'2.1'!$A$1:$U$265,COLUMN(T$1),FALSE)</f>
        <v>51478.285261927696</v>
      </c>
      <c r="U10">
        <f>VLOOKUP($A10,'2.1'!$A$1:$U$265,COLUMN(U$1),FALSE)</f>
        <v>50137.662776247598</v>
      </c>
    </row>
    <row r="11" spans="1:21" x14ac:dyDescent="0.35">
      <c r="A11" t="s">
        <v>35</v>
      </c>
      <c r="B11">
        <f>VLOOKUP($A11,'2.1'!$A$1:$U$265,COLUMN(B$1),FALSE)</f>
        <v>655.09743260258597</v>
      </c>
      <c r="C11">
        <f>VLOOKUP($A11,'2.1'!$A$1:$U$265,COLUMN(C$1),FALSE)</f>
        <v>703.68384343272203</v>
      </c>
      <c r="D11">
        <f>VLOOKUP($A11,'2.1'!$A$1:$U$265,COLUMN(D$1),FALSE)</f>
        <v>763.08063798535795</v>
      </c>
      <c r="E11">
        <f>VLOOKUP($A11,'2.1'!$A$1:$U$265,COLUMN(E$1),FALSE)</f>
        <v>883.64399654716999</v>
      </c>
      <c r="F11">
        <f>VLOOKUP($A11,'2.1'!$A$1:$U$265,COLUMN(F$1),FALSE)</f>
        <v>1045.0093791680499</v>
      </c>
      <c r="G11">
        <f>VLOOKUP($A11,'2.1'!$A$1:$U$265,COLUMN(G$1),FALSE)</f>
        <v>1578.40239029603</v>
      </c>
      <c r="H11">
        <f>VLOOKUP($A11,'2.1'!$A$1:$U$265,COLUMN(H$1),FALSE)</f>
        <v>2473.0818186353599</v>
      </c>
      <c r="I11">
        <f>VLOOKUP($A11,'2.1'!$A$1:$U$265,COLUMN(I$1),FALSE)</f>
        <v>3851.4378687117201</v>
      </c>
      <c r="J11">
        <f>VLOOKUP($A11,'2.1'!$A$1:$U$265,COLUMN(J$1),FALSE)</f>
        <v>5574.6038021861305</v>
      </c>
      <c r="K11">
        <f>VLOOKUP($A11,'2.1'!$A$1:$U$265,COLUMN(K$1),FALSE)</f>
        <v>4950.2947914237502</v>
      </c>
      <c r="L11">
        <f>VLOOKUP($A11,'2.1'!$A$1:$U$265,COLUMN(L$1),FALSE)</f>
        <v>5842.8057835857599</v>
      </c>
      <c r="M11">
        <f>VLOOKUP($A11,'2.1'!$A$1:$U$265,COLUMN(M$1),FALSE)</f>
        <v>7189.6912292076504</v>
      </c>
      <c r="N11">
        <f>VLOOKUP($A11,'2.1'!$A$1:$U$265,COLUMN(N$1),FALSE)</f>
        <v>7496.2946476826301</v>
      </c>
      <c r="O11">
        <f>VLOOKUP($A11,'2.1'!$A$1:$U$265,COLUMN(O$1),FALSE)</f>
        <v>7875.7569525428798</v>
      </c>
      <c r="P11">
        <f>VLOOKUP($A11,'2.1'!$A$1:$U$265,COLUMN(P$1),FALSE)</f>
        <v>7891.31314749986</v>
      </c>
      <c r="Q11">
        <f>VLOOKUP($A11,'2.1'!$A$1:$U$265,COLUMN(Q$1),FALSE)</f>
        <v>5500.3103824440796</v>
      </c>
      <c r="R11">
        <f>VLOOKUP($A11,'2.1'!$A$1:$U$265,COLUMN(R$1),FALSE)</f>
        <v>3880.7387308955599</v>
      </c>
      <c r="S11">
        <f>VLOOKUP($A11,'2.1'!$A$1:$U$265,COLUMN(S$1),FALSE)</f>
        <v>4147.0897156917099</v>
      </c>
      <c r="T11">
        <f>VLOOKUP($A11,'2.1'!$A$1:$U$265,COLUMN(T$1),FALSE)</f>
        <v>4739.8417102839303</v>
      </c>
      <c r="U11">
        <f>VLOOKUP($A11,'2.1'!$A$1:$U$265,COLUMN(U$1),FALSE)</f>
        <v>4793.5870196698897</v>
      </c>
    </row>
    <row r="12" spans="1:21" x14ac:dyDescent="0.35">
      <c r="A12" t="s">
        <v>537</v>
      </c>
      <c r="B12" t="e">
        <f>VLOOKUP($A12,'2.1'!$A$1:$U$265,COLUMN(B$1),FALSE)</f>
        <v>#N/A</v>
      </c>
      <c r="C12" t="e">
        <f>VLOOKUP($A12,'2.1'!$A$1:$U$265,COLUMN(C$1),FALSE)</f>
        <v>#N/A</v>
      </c>
      <c r="D12" t="e">
        <f>VLOOKUP($A12,'2.1'!$A$1:$U$265,COLUMN(D$1),FALSE)</f>
        <v>#N/A</v>
      </c>
      <c r="E12" t="e">
        <f>VLOOKUP($A12,'2.1'!$A$1:$U$265,COLUMN(E$1),FALSE)</f>
        <v>#N/A</v>
      </c>
      <c r="F12" t="e">
        <f>VLOOKUP($A12,'2.1'!$A$1:$U$265,COLUMN(F$1),FALSE)</f>
        <v>#N/A</v>
      </c>
      <c r="G12" t="e">
        <f>VLOOKUP($A12,'2.1'!$A$1:$U$265,COLUMN(G$1),FALSE)</f>
        <v>#N/A</v>
      </c>
      <c r="H12" t="e">
        <f>VLOOKUP($A12,'2.1'!$A$1:$U$265,COLUMN(H$1),FALSE)</f>
        <v>#N/A</v>
      </c>
      <c r="I12" t="e">
        <f>VLOOKUP($A12,'2.1'!$A$1:$U$265,COLUMN(I$1),FALSE)</f>
        <v>#N/A</v>
      </c>
      <c r="J12" t="e">
        <f>VLOOKUP($A12,'2.1'!$A$1:$U$265,COLUMN(J$1),FALSE)</f>
        <v>#N/A</v>
      </c>
      <c r="K12" t="e">
        <f>VLOOKUP($A12,'2.1'!$A$1:$U$265,COLUMN(K$1),FALSE)</f>
        <v>#N/A</v>
      </c>
      <c r="L12" t="e">
        <f>VLOOKUP($A12,'2.1'!$A$1:$U$265,COLUMN(L$1),FALSE)</f>
        <v>#N/A</v>
      </c>
      <c r="M12" t="e">
        <f>VLOOKUP($A12,'2.1'!$A$1:$U$265,COLUMN(M$1),FALSE)</f>
        <v>#N/A</v>
      </c>
      <c r="N12" t="e">
        <f>VLOOKUP($A12,'2.1'!$A$1:$U$265,COLUMN(N$1),FALSE)</f>
        <v>#N/A</v>
      </c>
      <c r="O12" t="e">
        <f>VLOOKUP($A12,'2.1'!$A$1:$U$265,COLUMN(O$1),FALSE)</f>
        <v>#N/A</v>
      </c>
      <c r="P12" t="e">
        <f>VLOOKUP($A12,'2.1'!$A$1:$U$265,COLUMN(P$1),FALSE)</f>
        <v>#N/A</v>
      </c>
      <c r="Q12" t="e">
        <f>VLOOKUP($A12,'2.1'!$A$1:$U$265,COLUMN(Q$1),FALSE)</f>
        <v>#N/A</v>
      </c>
      <c r="R12" t="e">
        <f>VLOOKUP($A12,'2.1'!$A$1:$U$265,COLUMN(R$1),FALSE)</f>
        <v>#N/A</v>
      </c>
      <c r="S12" t="e">
        <f>VLOOKUP($A12,'2.1'!$A$1:$U$265,COLUMN(S$1),FALSE)</f>
        <v>#N/A</v>
      </c>
      <c r="T12" t="e">
        <f>VLOOKUP($A12,'2.1'!$A$1:$U$265,COLUMN(T$1),FALSE)</f>
        <v>#N/A</v>
      </c>
      <c r="U12" t="e">
        <f>VLOOKUP($A12,'2.1'!$A$1:$U$265,COLUMN(U$1),FALSE)</f>
        <v>#N/A</v>
      </c>
    </row>
    <row r="13" spans="1:21" x14ac:dyDescent="0.35">
      <c r="A13" t="s">
        <v>49</v>
      </c>
      <c r="B13">
        <f>VLOOKUP($A13,'2.1'!$A$1:$U$265,COLUMN(B$1),FALSE)</f>
        <v>13636.396232036799</v>
      </c>
      <c r="C13">
        <f>VLOOKUP($A13,'2.1'!$A$1:$U$265,COLUMN(C$1),FALSE)</f>
        <v>12868.269156127</v>
      </c>
      <c r="D13">
        <f>VLOOKUP($A13,'2.1'!$A$1:$U$265,COLUMN(D$1),FALSE)</f>
        <v>13049.8032204458</v>
      </c>
      <c r="E13">
        <f>VLOOKUP($A13,'2.1'!$A$1:$U$265,COLUMN(E$1),FALSE)</f>
        <v>14222.036796574899</v>
      </c>
      <c r="F13">
        <f>VLOOKUP($A13,'2.1'!$A$1:$U$265,COLUMN(F$1),FALSE)</f>
        <v>15846.5441389804</v>
      </c>
      <c r="G13">
        <f>VLOOKUP($A13,'2.1'!$A$1:$U$265,COLUMN(G$1),FALSE)</f>
        <v>17959.255440228499</v>
      </c>
      <c r="H13">
        <f>VLOOKUP($A13,'2.1'!$A$1:$U$265,COLUMN(H$1),FALSE)</f>
        <v>19307.609663317999</v>
      </c>
      <c r="I13">
        <f>VLOOKUP($A13,'2.1'!$A$1:$U$265,COLUMN(I$1),FALSE)</f>
        <v>20976.5435328438</v>
      </c>
      <c r="J13">
        <f>VLOOKUP($A13,'2.1'!$A$1:$U$265,COLUMN(J$1),FALSE)</f>
        <v>23066.5337586893</v>
      </c>
      <c r="K13">
        <f>VLOOKUP($A13,'2.1'!$A$1:$U$265,COLUMN(K$1),FALSE)</f>
        <v>19355.904672026401</v>
      </c>
      <c r="L13">
        <f>VLOOKUP($A13,'2.1'!$A$1:$U$265,COLUMN(L$1),FALSE)</f>
        <v>20722.137289134698</v>
      </c>
      <c r="M13">
        <f>VLOOKUP($A13,'2.1'!$A$1:$U$265,COLUMN(M$1),FALSE)</f>
        <v>22514.237945814599</v>
      </c>
      <c r="N13">
        <f>VLOOKUP($A13,'2.1'!$A$1:$U$265,COLUMN(N$1),FALSE)</f>
        <v>23654.351391282798</v>
      </c>
      <c r="O13">
        <f>VLOOKUP($A13,'2.1'!$A$1:$U$265,COLUMN(O$1),FALSE)</f>
        <v>24744.296958551</v>
      </c>
      <c r="P13">
        <f>VLOOKUP($A13,'2.1'!$A$1:$U$265,COLUMN(P$1),FALSE)</f>
        <v>24989.4001204704</v>
      </c>
      <c r="Q13">
        <f>VLOOKUP($A13,'2.1'!$A$1:$U$265,COLUMN(Q$1),FALSE)</f>
        <v>22634.118645445</v>
      </c>
      <c r="R13">
        <f>VLOOKUP($A13,'2.1'!$A$1:$U$265,COLUMN(R$1),FALSE)</f>
        <v>22608.484275924999</v>
      </c>
      <c r="S13">
        <f>VLOOKUP($A13,'2.1'!$A$1:$U$265,COLUMN(S$1),FALSE)</f>
        <v>23742.985016635499</v>
      </c>
      <c r="T13">
        <f>VLOOKUP($A13,'2.1'!$A$1:$U$265,COLUMN(T$1),FALSE)</f>
        <v>23991.056676939999</v>
      </c>
      <c r="U13">
        <f>VLOOKUP($A13,'2.1'!$A$1:$U$265,COLUMN(U$1),FALSE)</f>
        <v>23503.977126672999</v>
      </c>
    </row>
    <row r="14" spans="1:21" x14ac:dyDescent="0.35">
      <c r="A14" t="s">
        <v>45</v>
      </c>
      <c r="B14">
        <f>VLOOKUP($A14,'2.1'!$A$1:$U$265,COLUMN(B$1),FALSE)</f>
        <v>418.068968311378</v>
      </c>
      <c r="C14">
        <f>VLOOKUP($A14,'2.1'!$A$1:$U$265,COLUMN(C$1),FALSE)</f>
        <v>415.03442662014697</v>
      </c>
      <c r="D14">
        <f>VLOOKUP($A14,'2.1'!$A$1:$U$265,COLUMN(D$1),FALSE)</f>
        <v>413.08025457516197</v>
      </c>
      <c r="E14">
        <f>VLOOKUP($A14,'2.1'!$A$1:$U$265,COLUMN(E$1),FALSE)</f>
        <v>446.310659190362</v>
      </c>
      <c r="F14">
        <f>VLOOKUP($A14,'2.1'!$A$1:$U$265,COLUMN(F$1),FALSE)</f>
        <v>475.29191978693501</v>
      </c>
      <c r="G14">
        <f>VLOOKUP($A14,'2.1'!$A$1:$U$265,COLUMN(G$1),FALSE)</f>
        <v>499.46194023915598</v>
      </c>
      <c r="H14">
        <f>VLOOKUP($A14,'2.1'!$A$1:$U$265,COLUMN(H$1),FALSE)</f>
        <v>509.64014287321601</v>
      </c>
      <c r="I14">
        <f>VLOOKUP($A14,'2.1'!$A$1:$U$265,COLUMN(I$1),FALSE)</f>
        <v>558.05186026670799</v>
      </c>
      <c r="J14">
        <f>VLOOKUP($A14,'2.1'!$A$1:$U$265,COLUMN(J$1),FALSE)</f>
        <v>634.98705646749397</v>
      </c>
      <c r="K14">
        <f>VLOOKUP($A14,'2.1'!$A$1:$U$265,COLUMN(K$1),FALSE)</f>
        <v>702.26441001929595</v>
      </c>
      <c r="L14">
        <f>VLOOKUP($A14,'2.1'!$A$1:$U$265,COLUMN(L$1),FALSE)</f>
        <v>781.15359355704697</v>
      </c>
      <c r="M14">
        <f>VLOOKUP($A14,'2.1'!$A$1:$U$265,COLUMN(M$1),FALSE)</f>
        <v>861.75844434905105</v>
      </c>
      <c r="N14">
        <f>VLOOKUP($A14,'2.1'!$A$1:$U$265,COLUMN(N$1),FALSE)</f>
        <v>883.10500054131296</v>
      </c>
      <c r="O14">
        <f>VLOOKUP($A14,'2.1'!$A$1:$U$265,COLUMN(O$1),FALSE)</f>
        <v>981.83987915039904</v>
      </c>
      <c r="P14">
        <f>VLOOKUP($A14,'2.1'!$A$1:$U$265,COLUMN(P$1),FALSE)</f>
        <v>1118.8536634927</v>
      </c>
      <c r="Q14">
        <f>VLOOKUP($A14,'2.1'!$A$1:$U$265,COLUMN(Q$1),FALSE)</f>
        <v>1248.45339778371</v>
      </c>
      <c r="R14">
        <f>VLOOKUP($A14,'2.1'!$A$1:$U$265,COLUMN(R$1),FALSE)</f>
        <v>1401.62062821515</v>
      </c>
      <c r="S14">
        <f>VLOOKUP($A14,'2.1'!$A$1:$U$265,COLUMN(S$1),FALSE)</f>
        <v>1563.91369862485</v>
      </c>
      <c r="T14">
        <f>VLOOKUP($A14,'2.1'!$A$1:$U$265,COLUMN(T$1),FALSE)</f>
        <v>1698.3503942812199</v>
      </c>
      <c r="U14">
        <f>VLOOKUP($A14,'2.1'!$A$1:$U$265,COLUMN(U$1),FALSE)</f>
        <v>1855.73982408046</v>
      </c>
    </row>
    <row r="15" spans="1:21" x14ac:dyDescent="0.35">
      <c r="A15" t="s">
        <v>65</v>
      </c>
      <c r="B15">
        <f>VLOOKUP($A15,'2.1'!$A$1:$U$265,COLUMN(B$1),FALSE)</f>
        <v>11268.254055945299</v>
      </c>
      <c r="C15">
        <f>VLOOKUP($A15,'2.1'!$A$1:$U$265,COLUMN(C$1),FALSE)</f>
        <v>11209.174311926599</v>
      </c>
      <c r="D15">
        <f>VLOOKUP($A15,'2.1'!$A$1:$U$265,COLUMN(D$1),FALSE)</f>
        <v>11361.433665539</v>
      </c>
      <c r="E15">
        <f>VLOOKUP($A15,'2.1'!$A$1:$U$265,COLUMN(E$1),FALSE)</f>
        <v>11699.4557629707</v>
      </c>
      <c r="F15">
        <f>VLOOKUP($A15,'2.1'!$A$1:$U$265,COLUMN(F$1),FALSE)</f>
        <v>12512.5325118786</v>
      </c>
      <c r="G15">
        <f>VLOOKUP($A15,'2.1'!$A$1:$U$265,COLUMN(G$1),FALSE)</f>
        <v>13822.591677131501</v>
      </c>
      <c r="H15">
        <f>VLOOKUP($A15,'2.1'!$A$1:$U$265,COLUMN(H$1),FALSE)</f>
        <v>15199.4579730933</v>
      </c>
      <c r="I15">
        <f>VLOOKUP($A15,'2.1'!$A$1:$U$265,COLUMN(I$1),FALSE)</f>
        <v>16770.721205597401</v>
      </c>
      <c r="J15">
        <f>VLOOKUP($A15,'2.1'!$A$1:$U$265,COLUMN(J$1),FALSE)</f>
        <v>17092.582140841401</v>
      </c>
      <c r="K15">
        <f>VLOOKUP($A15,'2.1'!$A$1:$U$265,COLUMN(K$1),FALSE)</f>
        <v>15885.579714269499</v>
      </c>
      <c r="L15">
        <f>VLOOKUP($A15,'2.1'!$A$1:$U$265,COLUMN(L$1),FALSE)</f>
        <v>16056.370976603101</v>
      </c>
      <c r="M15">
        <f>VLOOKUP($A15,'2.1'!$A$1:$U$265,COLUMN(M$1),FALSE)</f>
        <v>16458.353210571498</v>
      </c>
      <c r="N15">
        <f>VLOOKUP($A15,'2.1'!$A$1:$U$265,COLUMN(N$1),FALSE)</f>
        <v>16249.5593937258</v>
      </c>
      <c r="O15">
        <f>VLOOKUP($A15,'2.1'!$A$1:$U$265,COLUMN(O$1),FALSE)</f>
        <v>16451.163575991199</v>
      </c>
      <c r="P15">
        <f>VLOOKUP($A15,'2.1'!$A$1:$U$265,COLUMN(P$1),FALSE)</f>
        <v>16489.0722373387</v>
      </c>
      <c r="Q15">
        <f>VLOOKUP($A15,'2.1'!$A$1:$U$265,COLUMN(Q$1),FALSE)</f>
        <v>16525.073250059599</v>
      </c>
      <c r="R15">
        <f>VLOOKUP($A15,'2.1'!$A$1:$U$265,COLUMN(R$1),FALSE)</f>
        <v>16900.166552366001</v>
      </c>
      <c r="S15">
        <f>VLOOKUP($A15,'2.1'!$A$1:$U$265,COLUMN(S$1),FALSE)</f>
        <v>17391.425866339701</v>
      </c>
      <c r="T15">
        <f>VLOOKUP($A15,'2.1'!$A$1:$U$265,COLUMN(T$1),FALSE)</f>
        <v>17745.1934649963</v>
      </c>
      <c r="U15">
        <f>VLOOKUP($A15,'2.1'!$A$1:$U$265,COLUMN(U$1),FALSE)</f>
        <v>18148.244926400101</v>
      </c>
    </row>
    <row r="16" spans="1:21" x14ac:dyDescent="0.35">
      <c r="A16" t="s">
        <v>55</v>
      </c>
      <c r="B16">
        <f>VLOOKUP($A16,'2.1'!$A$1:$U$265,COLUMN(B$1),FALSE)</f>
        <v>1276.2880341</v>
      </c>
      <c r="C16">
        <f>VLOOKUP($A16,'2.1'!$A$1:$U$265,COLUMN(C$1),FALSE)</f>
        <v>1244.3731852343101</v>
      </c>
      <c r="D16">
        <f>VLOOKUP($A16,'2.1'!$A$1:$U$265,COLUMN(D$1),FALSE)</f>
        <v>1479.31458271677</v>
      </c>
      <c r="E16">
        <f>VLOOKUP($A16,'2.1'!$A$1:$U$265,COLUMN(E$1),FALSE)</f>
        <v>1819.7660592617699</v>
      </c>
      <c r="F16">
        <f>VLOOKUP($A16,'2.1'!$A$1:$U$265,COLUMN(F$1),FALSE)</f>
        <v>2378.6232860074101</v>
      </c>
      <c r="G16">
        <f>VLOOKUP($A16,'2.1'!$A$1:$U$265,COLUMN(G$1),FALSE)</f>
        <v>3125.81053502853</v>
      </c>
      <c r="H16">
        <f>VLOOKUP($A16,'2.1'!$A$1:$U$265,COLUMN(H$1),FALSE)</f>
        <v>3847.4341238215302</v>
      </c>
      <c r="I16">
        <f>VLOOKUP($A16,'2.1'!$A$1:$U$265,COLUMN(I$1),FALSE)</f>
        <v>4735.6576079399902</v>
      </c>
      <c r="J16">
        <f>VLOOKUP($A16,'2.1'!$A$1:$U$265,COLUMN(J$1),FALSE)</f>
        <v>6377.3697320123201</v>
      </c>
      <c r="K16">
        <f>VLOOKUP($A16,'2.1'!$A$1:$U$265,COLUMN(K$1),FALSE)</f>
        <v>5351.3553824327801</v>
      </c>
      <c r="L16">
        <f>VLOOKUP($A16,'2.1'!$A$1:$U$265,COLUMN(L$1),FALSE)</f>
        <v>6029.3967998293001</v>
      </c>
      <c r="M16">
        <f>VLOOKUP($A16,'2.1'!$A$1:$U$265,COLUMN(M$1),FALSE)</f>
        <v>6519.2301949889197</v>
      </c>
      <c r="N16">
        <f>VLOOKUP($A16,'2.1'!$A$1:$U$265,COLUMN(N$1),FALSE)</f>
        <v>6940.1592535973496</v>
      </c>
      <c r="O16">
        <f>VLOOKUP($A16,'2.1'!$A$1:$U$265,COLUMN(O$1),FALSE)</f>
        <v>7978.87261471076</v>
      </c>
      <c r="P16">
        <f>VLOOKUP($A16,'2.1'!$A$1:$U$265,COLUMN(P$1),FALSE)</f>
        <v>8318.5126899267507</v>
      </c>
      <c r="Q16">
        <f>VLOOKUP($A16,'2.1'!$A$1:$U$265,COLUMN(Q$1),FALSE)</f>
        <v>5949.1063069974798</v>
      </c>
      <c r="R16">
        <f>VLOOKUP($A16,'2.1'!$A$1:$U$265,COLUMN(R$1),FALSE)</f>
        <v>5022.6266433049104</v>
      </c>
      <c r="S16">
        <f>VLOOKUP($A16,'2.1'!$A$1:$U$265,COLUMN(S$1),FALSE)</f>
        <v>5761.7471202300703</v>
      </c>
      <c r="T16">
        <f>VLOOKUP($A16,'2.1'!$A$1:$U$265,COLUMN(T$1),FALSE)</f>
        <v>6330.0752464186999</v>
      </c>
      <c r="U16">
        <f>VLOOKUP($A16,'2.1'!$A$1:$U$265,COLUMN(U$1),FALSE)</f>
        <v>6663.2952928258201</v>
      </c>
    </row>
    <row r="17" spans="1:21" x14ac:dyDescent="0.35">
      <c r="A17" t="s">
        <v>39</v>
      </c>
      <c r="B17">
        <f>VLOOKUP($A17,'2.1'!$A$1:$U$265,COLUMN(B$1),FALSE)</f>
        <v>23041.5347290428</v>
      </c>
      <c r="C17">
        <f>VLOOKUP($A17,'2.1'!$A$1:$U$265,COLUMN(C$1),FALSE)</f>
        <v>22995.157524728798</v>
      </c>
      <c r="D17">
        <f>VLOOKUP($A17,'2.1'!$A$1:$U$265,COLUMN(D$1),FALSE)</f>
        <v>24887.561334183301</v>
      </c>
      <c r="E17">
        <f>VLOOKUP($A17,'2.1'!$A$1:$U$265,COLUMN(E$1),FALSE)</f>
        <v>30587.668409379599</v>
      </c>
      <c r="F17">
        <f>VLOOKUP($A17,'2.1'!$A$1:$U$265,COLUMN(F$1),FALSE)</f>
        <v>35364.3753314368</v>
      </c>
      <c r="G17">
        <f>VLOOKUP($A17,'2.1'!$A$1:$U$265,COLUMN(G$1),FALSE)</f>
        <v>36795.976881963899</v>
      </c>
      <c r="H17">
        <f>VLOOKUP($A17,'2.1'!$A$1:$U$265,COLUMN(H$1),FALSE)</f>
        <v>38672.705942976703</v>
      </c>
      <c r="I17">
        <f>VLOOKUP($A17,'2.1'!$A$1:$U$265,COLUMN(I$1),FALSE)</f>
        <v>44262.896000995403</v>
      </c>
      <c r="J17">
        <f>VLOOKUP($A17,'2.1'!$A$1:$U$265,COLUMN(J$1),FALSE)</f>
        <v>48106.892915787997</v>
      </c>
      <c r="K17">
        <f>VLOOKUP($A17,'2.1'!$A$1:$U$265,COLUMN(K$1),FALSE)</f>
        <v>44583.544807081402</v>
      </c>
      <c r="L17">
        <f>VLOOKUP($A17,'2.1'!$A$1:$U$265,COLUMN(L$1),FALSE)</f>
        <v>44141.878141573397</v>
      </c>
      <c r="M17">
        <f>VLOOKUP($A17,'2.1'!$A$1:$U$265,COLUMN(M$1),FALSE)</f>
        <v>47348.525020201603</v>
      </c>
      <c r="N17">
        <f>VLOOKUP($A17,'2.1'!$A$1:$U$265,COLUMN(N$1),FALSE)</f>
        <v>44673.115875590098</v>
      </c>
      <c r="O17">
        <f>VLOOKUP($A17,'2.1'!$A$1:$U$265,COLUMN(O$1),FALSE)</f>
        <v>46744.662544151601</v>
      </c>
      <c r="P17">
        <f>VLOOKUP($A17,'2.1'!$A$1:$U$265,COLUMN(P$1),FALSE)</f>
        <v>47700.540360117797</v>
      </c>
      <c r="Q17">
        <f>VLOOKUP($A17,'2.1'!$A$1:$U$265,COLUMN(Q$1),FALSE)</f>
        <v>40991.808138143198</v>
      </c>
      <c r="R17">
        <f>VLOOKUP($A17,'2.1'!$A$1:$U$265,COLUMN(R$1),FALSE)</f>
        <v>41984.103033560903</v>
      </c>
      <c r="S17">
        <f>VLOOKUP($A17,'2.1'!$A$1:$U$265,COLUMN(S$1),FALSE)</f>
        <v>44192.623027033304</v>
      </c>
      <c r="T17">
        <f>VLOOKUP($A17,'2.1'!$A$1:$U$265,COLUMN(T$1),FALSE)</f>
        <v>47583.074940506602</v>
      </c>
      <c r="U17">
        <f>VLOOKUP($A17,'2.1'!$A$1:$U$265,COLUMN(U$1),FALSE)</f>
        <v>46420.663766806101</v>
      </c>
    </row>
    <row r="18" spans="1:21" x14ac:dyDescent="0.35">
      <c r="A18" t="s">
        <v>57</v>
      </c>
      <c r="B18">
        <f>VLOOKUP($A18,'2.1'!$A$1:$U$265,COLUMN(B$1),FALSE)</f>
        <v>3364.3329357297398</v>
      </c>
      <c r="C18">
        <f>VLOOKUP($A18,'2.1'!$A$1:$U$265,COLUMN(C$1),FALSE)</f>
        <v>3404.4530174898</v>
      </c>
      <c r="D18">
        <f>VLOOKUP($A18,'2.1'!$A$1:$U$265,COLUMN(D$1),FALSE)</f>
        <v>3525.6385825031098</v>
      </c>
      <c r="E18">
        <f>VLOOKUP($A18,'2.1'!$A$1:$U$265,COLUMN(E$1),FALSE)</f>
        <v>3650.3665212953501</v>
      </c>
      <c r="F18">
        <f>VLOOKUP($A18,'2.1'!$A$1:$U$265,COLUMN(F$1),FALSE)</f>
        <v>3802.2958076555901</v>
      </c>
      <c r="G18">
        <f>VLOOKUP($A18,'2.1'!$A$1:$U$265,COLUMN(G$1),FALSE)</f>
        <v>3883.1923890063399</v>
      </c>
      <c r="H18">
        <f>VLOOKUP($A18,'2.1'!$A$1:$U$265,COLUMN(H$1),FALSE)</f>
        <v>4153.8947375647504</v>
      </c>
      <c r="I18">
        <f>VLOOKUP($A18,'2.1'!$A$1:$U$265,COLUMN(I$1),FALSE)</f>
        <v>4252.4872502299104</v>
      </c>
      <c r="J18">
        <f>VLOOKUP($A18,'2.1'!$A$1:$U$265,COLUMN(J$1),FALSE)</f>
        <v>4404.3308356935404</v>
      </c>
      <c r="K18">
        <f>VLOOKUP($A18,'2.1'!$A$1:$U$265,COLUMN(K$1),FALSE)</f>
        <v>4186.4899651999804</v>
      </c>
      <c r="L18">
        <f>VLOOKUP($A18,'2.1'!$A$1:$U$265,COLUMN(L$1),FALSE)</f>
        <v>4270.8643445469897</v>
      </c>
      <c r="M18">
        <f>VLOOKUP($A18,'2.1'!$A$1:$U$265,COLUMN(M$1),FALSE)</f>
        <v>4423.4897967217503</v>
      </c>
      <c r="N18">
        <f>VLOOKUP($A18,'2.1'!$A$1:$U$265,COLUMN(N$1),FALSE)</f>
        <v>4505.6213017751497</v>
      </c>
      <c r="O18">
        <f>VLOOKUP($A18,'2.1'!$A$1:$U$265,COLUMN(O$1),FALSE)</f>
        <v>4568.5029576385195</v>
      </c>
      <c r="P18">
        <f>VLOOKUP($A18,'2.1'!$A$1:$U$265,COLUMN(P$1),FALSE)</f>
        <v>4705.6026895626601</v>
      </c>
      <c r="Q18">
        <f>VLOOKUP($A18,'2.1'!$A$1:$U$265,COLUMN(Q$1),FALSE)</f>
        <v>4775.95564827821</v>
      </c>
      <c r="R18">
        <f>VLOOKUP($A18,'2.1'!$A$1:$U$265,COLUMN(R$1),FALSE)</f>
        <v>4818.4039087947904</v>
      </c>
      <c r="S18">
        <f>VLOOKUP($A18,'2.1'!$A$1:$U$265,COLUMN(S$1),FALSE)</f>
        <v>4887.5772083380998</v>
      </c>
      <c r="T18">
        <f>VLOOKUP($A18,'2.1'!$A$1:$U$265,COLUMN(T$1),FALSE)</f>
        <v>4884.7341615523001</v>
      </c>
      <c r="U18">
        <f>VLOOKUP($A18,'2.1'!$A$1:$U$265,COLUMN(U$1),FALSE)</f>
        <v>4815.1637107951001</v>
      </c>
    </row>
    <row r="19" spans="1:21" x14ac:dyDescent="0.35">
      <c r="A19" t="s">
        <v>41</v>
      </c>
      <c r="B19">
        <f>VLOOKUP($A19,'2.1'!$A$1:$U$265,COLUMN(B$1),FALSE)</f>
        <v>511.40022696311001</v>
      </c>
      <c r="C19">
        <f>VLOOKUP($A19,'2.1'!$A$1:$U$265,COLUMN(C$1),FALSE)</f>
        <v>517.61422956271599</v>
      </c>
      <c r="D19">
        <f>VLOOKUP($A19,'2.1'!$A$1:$U$265,COLUMN(D$1),FALSE)</f>
        <v>572.22879536798996</v>
      </c>
      <c r="E19">
        <f>VLOOKUP($A19,'2.1'!$A$1:$U$265,COLUMN(E$1),FALSE)</f>
        <v>709.69053315578606</v>
      </c>
      <c r="F19">
        <f>VLOOKUP($A19,'2.1'!$A$1:$U$265,COLUMN(F$1),FALSE)</f>
        <v>797.31268001466105</v>
      </c>
      <c r="G19">
        <f>VLOOKUP($A19,'2.1'!$A$1:$U$265,COLUMN(G$1),FALSE)</f>
        <v>822.45783093062505</v>
      </c>
      <c r="H19">
        <f>VLOOKUP($A19,'2.1'!$A$1:$U$265,COLUMN(H$1),FALSE)</f>
        <v>855.294039238491</v>
      </c>
      <c r="I19">
        <f>VLOOKUP($A19,'2.1'!$A$1:$U$265,COLUMN(I$1),FALSE)</f>
        <v>964.92694401556798</v>
      </c>
      <c r="J19">
        <f>VLOOKUP($A19,'2.1'!$A$1:$U$265,COLUMN(J$1),FALSE)</f>
        <v>1120.88827324575</v>
      </c>
      <c r="K19">
        <f>VLOOKUP($A19,'2.1'!$A$1:$U$265,COLUMN(K$1),FALSE)</f>
        <v>1084.39390022006</v>
      </c>
      <c r="L19">
        <f>VLOOKUP($A19,'2.1'!$A$1:$U$265,COLUMN(L$1),FALSE)</f>
        <v>1036.53395164469</v>
      </c>
      <c r="M19">
        <f>VLOOKUP($A19,'2.1'!$A$1:$U$265,COLUMN(M$1),FALSE)</f>
        <v>1130.2731318114299</v>
      </c>
      <c r="N19">
        <f>VLOOKUP($A19,'2.1'!$A$1:$U$265,COLUMN(N$1),FALSE)</f>
        <v>1145.14081099947</v>
      </c>
      <c r="O19">
        <f>VLOOKUP($A19,'2.1'!$A$1:$U$265,COLUMN(O$1),FALSE)</f>
        <v>1251.21051783537</v>
      </c>
      <c r="P19">
        <f>VLOOKUP($A19,'2.1'!$A$1:$U$265,COLUMN(P$1),FALSE)</f>
        <v>1291.4098081857701</v>
      </c>
      <c r="Q19">
        <f>VLOOKUP($A19,'2.1'!$A$1:$U$265,COLUMN(Q$1),FALSE)</f>
        <v>1076.79771601166</v>
      </c>
      <c r="R19">
        <f>VLOOKUP($A19,'2.1'!$A$1:$U$265,COLUMN(R$1),FALSE)</f>
        <v>1087.2878315225601</v>
      </c>
      <c r="S19">
        <f>VLOOKUP($A19,'2.1'!$A$1:$U$265,COLUMN(S$1),FALSE)</f>
        <v>1136.59284704681</v>
      </c>
      <c r="T19">
        <f>VLOOKUP($A19,'2.1'!$A$1:$U$265,COLUMN(T$1),FALSE)</f>
        <v>1240.82946441954</v>
      </c>
      <c r="U19">
        <f>VLOOKUP($A19,'2.1'!$A$1:$U$265,COLUMN(U$1),FALSE)</f>
        <v>1219.4326718587499</v>
      </c>
    </row>
    <row r="20" spans="1:21" x14ac:dyDescent="0.35">
      <c r="A20" t="s">
        <v>69</v>
      </c>
      <c r="B20">
        <f>VLOOKUP($A20,'2.1'!$A$1:$U$265,COLUMN(B$1),FALSE)</f>
        <v>718.18783071606799</v>
      </c>
      <c r="C20">
        <f>VLOOKUP($A20,'2.1'!$A$1:$U$265,COLUMN(C$1),FALSE)</f>
        <v>764.43660736225195</v>
      </c>
      <c r="D20">
        <f>VLOOKUP($A20,'2.1'!$A$1:$U$265,COLUMN(D$1),FALSE)</f>
        <v>845.51027978501702</v>
      </c>
      <c r="E20">
        <f>VLOOKUP($A20,'2.1'!$A$1:$U$265,COLUMN(E$1),FALSE)</f>
        <v>962.09690369960299</v>
      </c>
      <c r="F20">
        <f>VLOOKUP($A20,'2.1'!$A$1:$U$265,COLUMN(F$1),FALSE)</f>
        <v>1068.42177628385</v>
      </c>
      <c r="G20">
        <f>VLOOKUP($A20,'2.1'!$A$1:$U$265,COLUMN(G$1),FALSE)</f>
        <v>1228.4418235706601</v>
      </c>
      <c r="H20">
        <f>VLOOKUP($A20,'2.1'!$A$1:$U$265,COLUMN(H$1),FALSE)</f>
        <v>1330.9652965442001</v>
      </c>
      <c r="I20">
        <f>VLOOKUP($A20,'2.1'!$A$1:$U$265,COLUMN(I$1),FALSE)</f>
        <v>1757.18256732535</v>
      </c>
      <c r="J20">
        <f>VLOOKUP($A20,'2.1'!$A$1:$U$265,COLUMN(J$1),FALSE)</f>
        <v>1828.1492327773601</v>
      </c>
      <c r="K20">
        <f>VLOOKUP($A20,'2.1'!$A$1:$U$265,COLUMN(K$1),FALSE)</f>
        <v>1819.2134010248999</v>
      </c>
      <c r="L20">
        <f>VLOOKUP($A20,'2.1'!$A$1:$U$265,COLUMN(L$1),FALSE)</f>
        <v>2258.1831411559501</v>
      </c>
      <c r="M20">
        <f>VLOOKUP($A20,'2.1'!$A$1:$U$265,COLUMN(M$1),FALSE)</f>
        <v>2563.2575266012</v>
      </c>
      <c r="N20">
        <f>VLOOKUP($A20,'2.1'!$A$1:$U$265,COLUMN(N$1),FALSE)</f>
        <v>2538.9459003127599</v>
      </c>
      <c r="O20">
        <f>VLOOKUP($A20,'2.1'!$A$1:$U$265,COLUMN(O$1),FALSE)</f>
        <v>2472.7143085743501</v>
      </c>
      <c r="P20">
        <f>VLOOKUP($A20,'2.1'!$A$1:$U$265,COLUMN(P$1),FALSE)</f>
        <v>2652.21458893197</v>
      </c>
      <c r="Q20">
        <f>VLOOKUP($A20,'2.1'!$A$1:$U$265,COLUMN(Q$1),FALSE)</f>
        <v>2752.6642079026601</v>
      </c>
      <c r="R20">
        <f>VLOOKUP($A20,'2.1'!$A$1:$U$265,COLUMN(R$1),FALSE)</f>
        <v>2930.5629889183801</v>
      </c>
      <c r="S20">
        <f>VLOOKUP($A20,'2.1'!$A$1:$U$265,COLUMN(S$1),FALSE)</f>
        <v>3286.5747028748801</v>
      </c>
      <c r="T20">
        <f>VLOOKUP($A20,'2.1'!$A$1:$U$265,COLUMN(T$1),FALSE)</f>
        <v>3243.48603638229</v>
      </c>
      <c r="U20">
        <f>VLOOKUP($A20,'2.1'!$A$1:$U$265,COLUMN(U$1),FALSE)</f>
        <v>3316.1757135008402</v>
      </c>
    </row>
    <row r="21" spans="1:21" x14ac:dyDescent="0.35">
      <c r="A21" t="s">
        <v>538</v>
      </c>
      <c r="B21" t="e">
        <f>VLOOKUP($A21,'2.1'!$A$1:$U$265,COLUMN(B$1),FALSE)</f>
        <v>#N/A</v>
      </c>
      <c r="C21" t="e">
        <f>VLOOKUP($A21,'2.1'!$A$1:$U$265,COLUMN(C$1),FALSE)</f>
        <v>#N/A</v>
      </c>
      <c r="D21" t="e">
        <f>VLOOKUP($A21,'2.1'!$A$1:$U$265,COLUMN(D$1),FALSE)</f>
        <v>#N/A</v>
      </c>
      <c r="E21" t="e">
        <f>VLOOKUP($A21,'2.1'!$A$1:$U$265,COLUMN(E$1),FALSE)</f>
        <v>#N/A</v>
      </c>
      <c r="F21" t="e">
        <f>VLOOKUP($A21,'2.1'!$A$1:$U$265,COLUMN(F$1),FALSE)</f>
        <v>#N/A</v>
      </c>
      <c r="G21" t="e">
        <f>VLOOKUP($A21,'2.1'!$A$1:$U$265,COLUMN(G$1),FALSE)</f>
        <v>#N/A</v>
      </c>
      <c r="H21" t="e">
        <f>VLOOKUP($A21,'2.1'!$A$1:$U$265,COLUMN(H$1),FALSE)</f>
        <v>#N/A</v>
      </c>
      <c r="I21" t="e">
        <f>VLOOKUP($A21,'2.1'!$A$1:$U$265,COLUMN(I$1),FALSE)</f>
        <v>#N/A</v>
      </c>
      <c r="J21" t="e">
        <f>VLOOKUP($A21,'2.1'!$A$1:$U$265,COLUMN(J$1),FALSE)</f>
        <v>#N/A</v>
      </c>
      <c r="K21" t="e">
        <f>VLOOKUP($A21,'2.1'!$A$1:$U$265,COLUMN(K$1),FALSE)</f>
        <v>#N/A</v>
      </c>
      <c r="L21" t="e">
        <f>VLOOKUP($A21,'2.1'!$A$1:$U$265,COLUMN(L$1),FALSE)</f>
        <v>#N/A</v>
      </c>
      <c r="M21" t="e">
        <f>VLOOKUP($A21,'2.1'!$A$1:$U$265,COLUMN(M$1),FALSE)</f>
        <v>#N/A</v>
      </c>
      <c r="N21" t="e">
        <f>VLOOKUP($A21,'2.1'!$A$1:$U$265,COLUMN(N$1),FALSE)</f>
        <v>#N/A</v>
      </c>
      <c r="O21" t="e">
        <f>VLOOKUP($A21,'2.1'!$A$1:$U$265,COLUMN(O$1),FALSE)</f>
        <v>#N/A</v>
      </c>
      <c r="P21" t="e">
        <f>VLOOKUP($A21,'2.1'!$A$1:$U$265,COLUMN(P$1),FALSE)</f>
        <v>#N/A</v>
      </c>
      <c r="Q21" t="e">
        <f>VLOOKUP($A21,'2.1'!$A$1:$U$265,COLUMN(Q$1),FALSE)</f>
        <v>#N/A</v>
      </c>
      <c r="R21" t="e">
        <f>VLOOKUP($A21,'2.1'!$A$1:$U$265,COLUMN(R$1),FALSE)</f>
        <v>#N/A</v>
      </c>
      <c r="S21" t="e">
        <f>VLOOKUP($A21,'2.1'!$A$1:$U$265,COLUMN(S$1),FALSE)</f>
        <v>#N/A</v>
      </c>
      <c r="T21" t="e">
        <f>VLOOKUP($A21,'2.1'!$A$1:$U$265,COLUMN(T$1),FALSE)</f>
        <v>#N/A</v>
      </c>
      <c r="U21" t="e">
        <f>VLOOKUP($A21,'2.1'!$A$1:$U$265,COLUMN(U$1),FALSE)</f>
        <v>#N/A</v>
      </c>
    </row>
    <row r="22" spans="1:21" x14ac:dyDescent="0.35">
      <c r="A22" t="s">
        <v>53</v>
      </c>
      <c r="B22">
        <f>VLOOKUP($A22,'2.1'!$A$1:$U$265,COLUMN(B$1),FALSE)</f>
        <v>1467.77647716048</v>
      </c>
      <c r="C22">
        <f>VLOOKUP($A22,'2.1'!$A$1:$U$265,COLUMN(C$1),FALSE)</f>
        <v>1530.8148160411199</v>
      </c>
      <c r="D22">
        <f>VLOOKUP($A22,'2.1'!$A$1:$U$265,COLUMN(D$1),FALSE)</f>
        <v>1769.1998279224099</v>
      </c>
      <c r="E22">
        <f>VLOOKUP($A22,'2.1'!$A$1:$U$265,COLUMN(E$1),FALSE)</f>
        <v>2224.7458643849</v>
      </c>
      <c r="F22">
        <f>VLOOKUP($A22,'2.1'!$A$1:$U$265,COLUMN(F$1),FALSE)</f>
        <v>2814.9998948740999</v>
      </c>
      <c r="G22">
        <f>VLOOKUP($A22,'2.1'!$A$1:$U$265,COLUMN(G$1),FALSE)</f>
        <v>2980.60210893151</v>
      </c>
      <c r="H22">
        <f>VLOOKUP($A22,'2.1'!$A$1:$U$265,COLUMN(H$1),FALSE)</f>
        <v>3416.51059575811</v>
      </c>
      <c r="I22">
        <f>VLOOKUP($A22,'2.1'!$A$1:$U$265,COLUMN(I$1),FALSE)</f>
        <v>4193.3736517833004</v>
      </c>
      <c r="J22">
        <f>VLOOKUP($A22,'2.1'!$A$1:$U$265,COLUMN(J$1),FALSE)</f>
        <v>5090.9323446468698</v>
      </c>
      <c r="K22">
        <f>VLOOKUP($A22,'2.1'!$A$1:$U$265,COLUMN(K$1),FALSE)</f>
        <v>4714.7024950515997</v>
      </c>
      <c r="L22">
        <f>VLOOKUP($A22,'2.1'!$A$1:$U$265,COLUMN(L$1),FALSE)</f>
        <v>4635.51777931783</v>
      </c>
      <c r="M22">
        <f>VLOOKUP($A22,'2.1'!$A$1:$U$265,COLUMN(M$1),FALSE)</f>
        <v>5092.5519432889496</v>
      </c>
      <c r="N22">
        <f>VLOOKUP($A22,'2.1'!$A$1:$U$265,COLUMN(N$1),FALSE)</f>
        <v>4778.6360884550604</v>
      </c>
      <c r="O22">
        <f>VLOOKUP($A22,'2.1'!$A$1:$U$265,COLUMN(O$1),FALSE)</f>
        <v>5131.3945064293202</v>
      </c>
      <c r="P22">
        <f>VLOOKUP($A22,'2.1'!$A$1:$U$265,COLUMN(P$1),FALSE)</f>
        <v>5329.6350448876601</v>
      </c>
      <c r="Q22">
        <f>VLOOKUP($A22,'2.1'!$A$1:$U$265,COLUMN(Q$1),FALSE)</f>
        <v>4727.2777115747904</v>
      </c>
      <c r="R22">
        <f>VLOOKUP($A22,'2.1'!$A$1:$U$265,COLUMN(R$1),FALSE)</f>
        <v>4994.6831404509103</v>
      </c>
      <c r="S22">
        <f>VLOOKUP($A22,'2.1'!$A$1:$U$265,COLUMN(S$1),FALSE)</f>
        <v>5394.5912201767696</v>
      </c>
      <c r="T22">
        <f>VLOOKUP($A22,'2.1'!$A$1:$U$265,COLUMN(T$1),FALSE)</f>
        <v>6072.1846228530403</v>
      </c>
      <c r="U22">
        <f>VLOOKUP($A22,'2.1'!$A$1:$U$265,COLUMN(U$1),FALSE)</f>
        <v>6108.5106958133802</v>
      </c>
    </row>
    <row r="23" spans="1:21" x14ac:dyDescent="0.35">
      <c r="A23" t="s">
        <v>71</v>
      </c>
      <c r="B23">
        <f>VLOOKUP($A23,'2.1'!$A$1:$U$265,COLUMN(B$1),FALSE)</f>
        <v>3522.3086780639601</v>
      </c>
      <c r="C23">
        <f>VLOOKUP($A23,'2.1'!$A$1:$U$265,COLUMN(C$1),FALSE)</f>
        <v>3278.0082497438002</v>
      </c>
      <c r="D23">
        <f>VLOOKUP($A23,'2.1'!$A$1:$U$265,COLUMN(D$1),FALSE)</f>
        <v>3190.6154528255001</v>
      </c>
      <c r="E23">
        <f>VLOOKUP($A23,'2.1'!$A$1:$U$265,COLUMN(E$1),FALSE)</f>
        <v>4330.9449004076596</v>
      </c>
      <c r="F23">
        <f>VLOOKUP($A23,'2.1'!$A$1:$U$265,COLUMN(F$1),FALSE)</f>
        <v>5073.5376499681997</v>
      </c>
      <c r="G23">
        <f>VLOOKUP($A23,'2.1'!$A$1:$U$265,COLUMN(G$1),FALSE)</f>
        <v>5513.3279980617899</v>
      </c>
      <c r="H23">
        <f>VLOOKUP($A23,'2.1'!$A$1:$U$265,COLUMN(H$1),FALSE)</f>
        <v>5521.9996314170703</v>
      </c>
      <c r="I23">
        <f>VLOOKUP($A23,'2.1'!$A$1:$U$265,COLUMN(I$1),FALSE)</f>
        <v>5832.7339416530003</v>
      </c>
      <c r="J23">
        <f>VLOOKUP($A23,'2.1'!$A$1:$U$265,COLUMN(J$1),FALSE)</f>
        <v>5713.5349833284099</v>
      </c>
      <c r="K23">
        <f>VLOOKUP($A23,'2.1'!$A$1:$U$265,COLUMN(K$1),FALSE)</f>
        <v>5255.7684613618103</v>
      </c>
      <c r="L23">
        <f>VLOOKUP($A23,'2.1'!$A$1:$U$265,COLUMN(L$1),FALSE)</f>
        <v>6434.8157235533099</v>
      </c>
      <c r="M23">
        <f>VLOOKUP($A23,'2.1'!$A$1:$U$265,COLUMN(M$1),FALSE)</f>
        <v>7617.3251595203701</v>
      </c>
      <c r="N23">
        <f>VLOOKUP($A23,'2.1'!$A$1:$U$265,COLUMN(N$1),FALSE)</f>
        <v>7050.57347186681</v>
      </c>
      <c r="O23">
        <f>VLOOKUP($A23,'2.1'!$A$1:$U$265,COLUMN(O$1),FALSE)</f>
        <v>7224.9652811884198</v>
      </c>
      <c r="P23">
        <f>VLOOKUP($A23,'2.1'!$A$1:$U$265,COLUMN(P$1),FALSE)</f>
        <v>7780.6533838506803</v>
      </c>
      <c r="Q23">
        <f>VLOOKUP($A23,'2.1'!$A$1:$U$265,COLUMN(Q$1),FALSE)</f>
        <v>6799.8701778341301</v>
      </c>
      <c r="R23">
        <f>VLOOKUP($A23,'2.1'!$A$1:$U$265,COLUMN(R$1),FALSE)</f>
        <v>7243.87025286676</v>
      </c>
      <c r="S23">
        <f>VLOOKUP($A23,'2.1'!$A$1:$U$265,COLUMN(S$1),FALSE)</f>
        <v>7893.2325336366603</v>
      </c>
      <c r="T23">
        <f>VLOOKUP($A23,'2.1'!$A$1:$U$265,COLUMN(T$1),FALSE)</f>
        <v>8279.6017387757402</v>
      </c>
      <c r="U23">
        <f>VLOOKUP($A23,'2.1'!$A$1:$U$265,COLUMN(U$1),FALSE)</f>
        <v>7961.3251812388498</v>
      </c>
    </row>
    <row r="24" spans="1:21" x14ac:dyDescent="0.35">
      <c r="A24" t="s">
        <v>63</v>
      </c>
      <c r="B24">
        <f>VLOOKUP($A24,'2.1'!$A$1:$U$265,COLUMN(B$1),FALSE)</f>
        <v>3749.75324996168</v>
      </c>
      <c r="C24">
        <f>VLOOKUP($A24,'2.1'!$A$1:$U$265,COLUMN(C$1),FALSE)</f>
        <v>3156.7987178877302</v>
      </c>
      <c r="D24">
        <f>VLOOKUP($A24,'2.1'!$A$1:$U$265,COLUMN(D$1),FALSE)</f>
        <v>2829.2831921707698</v>
      </c>
      <c r="E24">
        <f>VLOOKUP($A24,'2.1'!$A$1:$U$265,COLUMN(E$1),FALSE)</f>
        <v>3070.91049061377</v>
      </c>
      <c r="F24">
        <f>VLOOKUP($A24,'2.1'!$A$1:$U$265,COLUMN(F$1),FALSE)</f>
        <v>3637.46238925733</v>
      </c>
      <c r="G24">
        <f>VLOOKUP($A24,'2.1'!$A$1:$U$265,COLUMN(G$1),FALSE)</f>
        <v>4790.4370877736601</v>
      </c>
      <c r="H24">
        <f>VLOOKUP($A24,'2.1'!$A$1:$U$265,COLUMN(H$1),FALSE)</f>
        <v>5886.4635883772798</v>
      </c>
      <c r="I24">
        <f>VLOOKUP($A24,'2.1'!$A$1:$U$265,COLUMN(I$1),FALSE)</f>
        <v>7348.0307935554802</v>
      </c>
      <c r="J24">
        <f>VLOOKUP($A24,'2.1'!$A$1:$U$265,COLUMN(J$1),FALSE)</f>
        <v>8831.0231169756607</v>
      </c>
      <c r="K24">
        <f>VLOOKUP($A24,'2.1'!$A$1:$U$265,COLUMN(K$1),FALSE)</f>
        <v>8597.9153515162398</v>
      </c>
      <c r="L24">
        <f>VLOOKUP($A24,'2.1'!$A$1:$U$265,COLUMN(L$1),FALSE)</f>
        <v>11286.2430162457</v>
      </c>
      <c r="M24">
        <f>VLOOKUP($A24,'2.1'!$A$1:$U$265,COLUMN(M$1),FALSE)</f>
        <v>13245.612499544801</v>
      </c>
      <c r="N24">
        <f>VLOOKUP($A24,'2.1'!$A$1:$U$265,COLUMN(N$1),FALSE)</f>
        <v>12370.024200714901</v>
      </c>
      <c r="O24">
        <f>VLOOKUP($A24,'2.1'!$A$1:$U$265,COLUMN(O$1),FALSE)</f>
        <v>12300.3248822758</v>
      </c>
      <c r="P24">
        <f>VLOOKUP($A24,'2.1'!$A$1:$U$265,COLUMN(P$1),FALSE)</f>
        <v>12112.5882059697</v>
      </c>
      <c r="Q24">
        <f>VLOOKUP($A24,'2.1'!$A$1:$U$265,COLUMN(Q$1),FALSE)</f>
        <v>8814.0009868126108</v>
      </c>
      <c r="R24">
        <f>VLOOKUP($A24,'2.1'!$A$1:$U$265,COLUMN(R$1),FALSE)</f>
        <v>8710.0966895412093</v>
      </c>
      <c r="S24">
        <f>VLOOKUP($A24,'2.1'!$A$1:$U$265,COLUMN(S$1),FALSE)</f>
        <v>9925.3862377004098</v>
      </c>
      <c r="T24">
        <f>VLOOKUP($A24,'2.1'!$A$1:$U$265,COLUMN(T$1),FALSE)</f>
        <v>9001.2342486349899</v>
      </c>
      <c r="U24">
        <f>VLOOKUP($A24,'2.1'!$A$1:$U$265,COLUMN(U$1),FALSE)</f>
        <v>8717.1862781081909</v>
      </c>
    </row>
    <row r="25" spans="1:21" x14ac:dyDescent="0.35">
      <c r="A25" t="s">
        <v>67</v>
      </c>
      <c r="B25">
        <f>VLOOKUP($A25,'2.1'!$A$1:$U$265,COLUMN(B$1),FALSE)</f>
        <v>18012.556259704699</v>
      </c>
      <c r="C25">
        <f>VLOOKUP($A25,'2.1'!$A$1:$U$265,COLUMN(C$1),FALSE)</f>
        <v>16472.148621494402</v>
      </c>
      <c r="D25">
        <f>VLOOKUP($A25,'2.1'!$A$1:$U$265,COLUMN(D$1),FALSE)</f>
        <v>16850.1511253805</v>
      </c>
      <c r="E25">
        <f>VLOOKUP($A25,'2.1'!$A$1:$U$265,COLUMN(E$1),FALSE)</f>
        <v>18560.608573070102</v>
      </c>
      <c r="F25">
        <f>VLOOKUP($A25,'2.1'!$A$1:$U$265,COLUMN(F$1),FALSE)</f>
        <v>21902.0880525832</v>
      </c>
      <c r="G25">
        <f>VLOOKUP($A25,'2.1'!$A$1:$U$265,COLUMN(G$1),FALSE)</f>
        <v>26105.279030311402</v>
      </c>
      <c r="H25">
        <f>VLOOKUP($A25,'2.1'!$A$1:$U$265,COLUMN(H$1),FALSE)</f>
        <v>30979.8791725798</v>
      </c>
      <c r="I25">
        <f>VLOOKUP($A25,'2.1'!$A$1:$U$265,COLUMN(I$1),FALSE)</f>
        <v>32663.5665921613</v>
      </c>
      <c r="J25">
        <f>VLOOKUP($A25,'2.1'!$A$1:$U$265,COLUMN(J$1),FALSE)</f>
        <v>37934.376506798399</v>
      </c>
      <c r="K25">
        <f>VLOOKUP($A25,'2.1'!$A$1:$U$265,COLUMN(K$1),FALSE)</f>
        <v>27955.7138629359</v>
      </c>
      <c r="L25">
        <f>VLOOKUP($A25,'2.1'!$A$1:$U$265,COLUMN(L$1),FALSE)</f>
        <v>35269.553107644802</v>
      </c>
      <c r="M25">
        <f>VLOOKUP($A25,'2.1'!$A$1:$U$265,COLUMN(M$1),FALSE)</f>
        <v>47055.841117180797</v>
      </c>
      <c r="N25">
        <f>VLOOKUP($A25,'2.1'!$A$1:$U$265,COLUMN(N$1),FALSE)</f>
        <v>47740.514903659699</v>
      </c>
      <c r="O25">
        <f>VLOOKUP($A25,'2.1'!$A$1:$U$265,COLUMN(O$1),FALSE)</f>
        <v>44740.085018516998</v>
      </c>
      <c r="P25">
        <f>VLOOKUP($A25,'2.1'!$A$1:$U$265,COLUMN(P$1),FALSE)</f>
        <v>41726.783972034202</v>
      </c>
      <c r="Q25">
        <f>VLOOKUP($A25,'2.1'!$A$1:$U$265,COLUMN(Q$1),FALSE)</f>
        <v>31164.562029114099</v>
      </c>
      <c r="R25">
        <f>VLOOKUP($A25,'2.1'!$A$1:$U$265,COLUMN(R$1),FALSE)</f>
        <v>27157.823410478399</v>
      </c>
      <c r="S25">
        <f>VLOOKUP($A25,'2.1'!$A$1:$U$265,COLUMN(S$1),FALSE)</f>
        <v>28572.146777650902</v>
      </c>
      <c r="T25">
        <f>VLOOKUP($A25,'2.1'!$A$1:$U$265,COLUMN(T$1),FALSE)</f>
        <v>31628.328791434898</v>
      </c>
      <c r="U25">
        <f>VLOOKUP($A25,'2.1'!$A$1:$U$265,COLUMN(U$1),FALSE)</f>
        <v>31086.7511188028</v>
      </c>
    </row>
    <row r="26" spans="1:21" x14ac:dyDescent="0.35">
      <c r="A26" t="s">
        <v>47</v>
      </c>
      <c r="B26">
        <f>VLOOKUP($A26,'2.1'!$A$1:$U$265,COLUMN(B$1),FALSE)</f>
        <v>1621.24296080247</v>
      </c>
      <c r="C26">
        <f>VLOOKUP($A26,'2.1'!$A$1:$U$265,COLUMN(C$1),FALSE)</f>
        <v>1770.9135339474601</v>
      </c>
      <c r="D26">
        <f>VLOOKUP($A26,'2.1'!$A$1:$U$265,COLUMN(D$1),FALSE)</f>
        <v>2092.9576938761102</v>
      </c>
      <c r="E26">
        <f>VLOOKUP($A26,'2.1'!$A$1:$U$265,COLUMN(E$1),FALSE)</f>
        <v>2719.49765607059</v>
      </c>
      <c r="F26">
        <f>VLOOKUP($A26,'2.1'!$A$1:$U$265,COLUMN(F$1),FALSE)</f>
        <v>3389.7070488310201</v>
      </c>
      <c r="G26">
        <f>VLOOKUP($A26,'2.1'!$A$1:$U$265,COLUMN(G$1),FALSE)</f>
        <v>3899.9076377401698</v>
      </c>
      <c r="H26">
        <f>VLOOKUP($A26,'2.1'!$A$1:$U$265,COLUMN(H$1),FALSE)</f>
        <v>4523.0508329805998</v>
      </c>
      <c r="I26">
        <f>VLOOKUP($A26,'2.1'!$A$1:$U$265,COLUMN(I$1),FALSE)</f>
        <v>5885.1043478183701</v>
      </c>
      <c r="J26">
        <f>VLOOKUP($A26,'2.1'!$A$1:$U$265,COLUMN(J$1),FALSE)</f>
        <v>7265.7354968299696</v>
      </c>
      <c r="K26">
        <f>VLOOKUP($A26,'2.1'!$A$1:$U$265,COLUMN(K$1),FALSE)</f>
        <v>6988.2333246809403</v>
      </c>
      <c r="L26">
        <f>VLOOKUP($A26,'2.1'!$A$1:$U$265,COLUMN(L$1),FALSE)</f>
        <v>6812.4063384540204</v>
      </c>
      <c r="M26">
        <f>VLOOKUP($A26,'2.1'!$A$1:$U$265,COLUMN(M$1),FALSE)</f>
        <v>7809.4250624547103</v>
      </c>
      <c r="N26">
        <f>VLOOKUP($A26,'2.1'!$A$1:$U$265,COLUMN(N$1),FALSE)</f>
        <v>7395.8498034072099</v>
      </c>
      <c r="O26">
        <f>VLOOKUP($A26,'2.1'!$A$1:$U$265,COLUMN(O$1),FALSE)</f>
        <v>7655.1297075931898</v>
      </c>
      <c r="P26">
        <f>VLOOKUP($A26,'2.1'!$A$1:$U$265,COLUMN(P$1),FALSE)</f>
        <v>7876.8664653999404</v>
      </c>
      <c r="Q26">
        <f>VLOOKUP($A26,'2.1'!$A$1:$U$265,COLUMN(Q$1),FALSE)</f>
        <v>7055.9356729124502</v>
      </c>
      <c r="R26">
        <f>VLOOKUP($A26,'2.1'!$A$1:$U$265,COLUMN(R$1),FALSE)</f>
        <v>7548.8550073753404</v>
      </c>
      <c r="S26">
        <f>VLOOKUP($A26,'2.1'!$A$1:$U$265,COLUMN(S$1),FALSE)</f>
        <v>8334.0817277533206</v>
      </c>
      <c r="T26">
        <f>VLOOKUP($A26,'2.1'!$A$1:$U$265,COLUMN(T$1),FALSE)</f>
        <v>9427.7304303988094</v>
      </c>
      <c r="U26">
        <f>VLOOKUP($A26,'2.1'!$A$1:$U$265,COLUMN(U$1),FALSE)</f>
        <v>9828.1485147813892</v>
      </c>
    </row>
    <row r="27" spans="1:21" x14ac:dyDescent="0.35">
      <c r="A27" t="s">
        <v>43</v>
      </c>
      <c r="B27">
        <f>VLOOKUP($A27,'2.1'!$A$1:$U$265,COLUMN(B$1),FALSE)</f>
        <v>254.71752910270999</v>
      </c>
      <c r="C27">
        <f>VLOOKUP($A27,'2.1'!$A$1:$U$265,COLUMN(C$1),FALSE)</f>
        <v>267.09764435180898</v>
      </c>
      <c r="D27">
        <f>VLOOKUP($A27,'2.1'!$A$1:$U$265,COLUMN(D$1),FALSE)</f>
        <v>294.66531663664603</v>
      </c>
      <c r="E27">
        <f>VLOOKUP($A27,'2.1'!$A$1:$U$265,COLUMN(E$1),FALSE)</f>
        <v>374.62744678246298</v>
      </c>
      <c r="F27">
        <f>VLOOKUP($A27,'2.1'!$A$1:$U$265,COLUMN(F$1),FALSE)</f>
        <v>418.37688503316599</v>
      </c>
      <c r="G27">
        <f>VLOOKUP($A27,'2.1'!$A$1:$U$265,COLUMN(G$1),FALSE)</f>
        <v>457.933601354882</v>
      </c>
      <c r="H27">
        <f>VLOOKUP($A27,'2.1'!$A$1:$U$265,COLUMN(H$1),FALSE)</f>
        <v>473.44976545959202</v>
      </c>
      <c r="I27">
        <f>VLOOKUP($A27,'2.1'!$A$1:$U$265,COLUMN(I$1),FALSE)</f>
        <v>535.06257979478096</v>
      </c>
      <c r="J27">
        <f>VLOOKUP($A27,'2.1'!$A$1:$U$265,COLUMN(J$1),FALSE)</f>
        <v>643.40458102303603</v>
      </c>
      <c r="K27">
        <f>VLOOKUP($A27,'2.1'!$A$1:$U$265,COLUMN(K$1),FALSE)</f>
        <v>624.175164544582</v>
      </c>
      <c r="L27">
        <f>VLOOKUP($A27,'2.1'!$A$1:$U$265,COLUMN(L$1),FALSE)</f>
        <v>647.83584645344899</v>
      </c>
      <c r="M27">
        <f>VLOOKUP($A27,'2.1'!$A$1:$U$265,COLUMN(M$1),FALSE)</f>
        <v>751.17295724769895</v>
      </c>
      <c r="N27">
        <f>VLOOKUP($A27,'2.1'!$A$1:$U$265,COLUMN(N$1),FALSE)</f>
        <v>758.00070142385698</v>
      </c>
      <c r="O27">
        <f>VLOOKUP($A27,'2.1'!$A$1:$U$265,COLUMN(O$1),FALSE)</f>
        <v>787.47017629754998</v>
      </c>
      <c r="P27">
        <f>VLOOKUP($A27,'2.1'!$A$1:$U$265,COLUMN(P$1),FALSE)</f>
        <v>792.84677843207396</v>
      </c>
      <c r="Q27">
        <f>VLOOKUP($A27,'2.1'!$A$1:$U$265,COLUMN(Q$1),FALSE)</f>
        <v>653.32697954543005</v>
      </c>
      <c r="R27">
        <f>VLOOKUP($A27,'2.1'!$A$1:$U$265,COLUMN(R$1),FALSE)</f>
        <v>688.24966275884901</v>
      </c>
      <c r="S27">
        <f>VLOOKUP($A27,'2.1'!$A$1:$U$265,COLUMN(S$1),FALSE)</f>
        <v>734.99442982689504</v>
      </c>
      <c r="T27">
        <f>VLOOKUP($A27,'2.1'!$A$1:$U$265,COLUMN(T$1),FALSE)</f>
        <v>813.09684896003796</v>
      </c>
      <c r="U27">
        <f>VLOOKUP($A27,'2.1'!$A$1:$U$265,COLUMN(U$1),FALSE)</f>
        <v>786.89563129016801</v>
      </c>
    </row>
    <row r="28" spans="1:21" x14ac:dyDescent="0.35">
      <c r="A28" t="s">
        <v>37</v>
      </c>
      <c r="B28">
        <f>VLOOKUP($A28,'2.1'!$A$1:$U$265,COLUMN(B$1),FALSE)</f>
        <v>136.46397080034001</v>
      </c>
      <c r="C28">
        <f>VLOOKUP($A28,'2.1'!$A$1:$U$265,COLUMN(C$1),FALSE)</f>
        <v>134.36344750799901</v>
      </c>
      <c r="D28">
        <f>VLOOKUP($A28,'2.1'!$A$1:$U$265,COLUMN(D$1),FALSE)</f>
        <v>123.11762796347701</v>
      </c>
      <c r="E28">
        <f>VLOOKUP($A28,'2.1'!$A$1:$U$265,COLUMN(E$1),FALSE)</f>
        <v>113.56736636938101</v>
      </c>
      <c r="F28">
        <f>VLOOKUP($A28,'2.1'!$A$1:$U$265,COLUMN(F$1),FALSE)</f>
        <v>128.33661283458201</v>
      </c>
      <c r="G28">
        <f>VLOOKUP($A28,'2.1'!$A$1:$U$265,COLUMN(G$1),FALSE)</f>
        <v>151.68146336648499</v>
      </c>
      <c r="H28">
        <f>VLOOKUP($A28,'2.1'!$A$1:$U$265,COLUMN(H$1),FALSE)</f>
        <v>167.37648450549199</v>
      </c>
      <c r="I28">
        <f>VLOOKUP($A28,'2.1'!$A$1:$U$265,COLUMN(I$1),FALSE)</f>
        <v>172.495859926837</v>
      </c>
      <c r="J28">
        <f>VLOOKUP($A28,'2.1'!$A$1:$U$265,COLUMN(J$1),FALSE)</f>
        <v>198.352900555063</v>
      </c>
      <c r="K28">
        <f>VLOOKUP($A28,'2.1'!$A$1:$U$265,COLUMN(K$1),FALSE)</f>
        <v>212.136880390025</v>
      </c>
      <c r="L28">
        <f>VLOOKUP($A28,'2.1'!$A$1:$U$265,COLUMN(L$1),FALSE)</f>
        <v>234.23564687499899</v>
      </c>
      <c r="M28">
        <f>VLOOKUP($A28,'2.1'!$A$1:$U$265,COLUMN(M$1),FALSE)</f>
        <v>249.577979366801</v>
      </c>
      <c r="N28">
        <f>VLOOKUP($A28,'2.1'!$A$1:$U$265,COLUMN(N$1),FALSE)</f>
        <v>252.35897985834399</v>
      </c>
      <c r="O28">
        <f>VLOOKUP($A28,'2.1'!$A$1:$U$265,COLUMN(O$1),FALSE)</f>
        <v>256.97600279675402</v>
      </c>
      <c r="P28">
        <f>VLOOKUP($A28,'2.1'!$A$1:$U$265,COLUMN(P$1),FALSE)</f>
        <v>274.85794791384598</v>
      </c>
      <c r="Q28">
        <f>VLOOKUP($A28,'2.1'!$A$1:$U$265,COLUMN(Q$1),FALSE)</f>
        <v>305.54977279744099</v>
      </c>
      <c r="R28">
        <f>VLOOKUP($A28,'2.1'!$A$1:$U$265,COLUMN(R$1),FALSE)</f>
        <v>282.19313040481399</v>
      </c>
      <c r="S28">
        <f>VLOOKUP($A28,'2.1'!$A$1:$U$265,COLUMN(S$1),FALSE)</f>
        <v>292.99763068441501</v>
      </c>
      <c r="T28">
        <f>VLOOKUP($A28,'2.1'!$A$1:$U$265,COLUMN(T$1),FALSE)</f>
        <v>271.75204437664797</v>
      </c>
      <c r="U28">
        <f>VLOOKUP($A28,'2.1'!$A$1:$U$265,COLUMN(U$1),FALSE)</f>
        <v>261.247472515742</v>
      </c>
    </row>
    <row r="29" spans="1:21" x14ac:dyDescent="0.35">
      <c r="A29" t="s">
        <v>99</v>
      </c>
      <c r="B29">
        <f>VLOOKUP($A29,'2.1'!$A$1:$U$265,COLUMN(B$1),FALSE)</f>
        <v>1259.3236560258799</v>
      </c>
      <c r="C29">
        <f>VLOOKUP($A29,'2.1'!$A$1:$U$265,COLUMN(C$1),FALSE)</f>
        <v>1292.2027851080099</v>
      </c>
      <c r="D29">
        <f>VLOOKUP($A29,'2.1'!$A$1:$U$265,COLUMN(D$1),FALSE)</f>
        <v>1401.90373253543</v>
      </c>
      <c r="E29">
        <f>VLOOKUP($A29,'2.1'!$A$1:$U$265,COLUMN(E$1),FALSE)</f>
        <v>1809.0899254977801</v>
      </c>
      <c r="F29">
        <f>VLOOKUP($A29,'2.1'!$A$1:$U$265,COLUMN(F$1),FALSE)</f>
        <v>2024.2752476578801</v>
      </c>
      <c r="G29">
        <f>VLOOKUP($A29,'2.1'!$A$1:$U$265,COLUMN(G$1),FALSE)</f>
        <v>2099.1574840549101</v>
      </c>
      <c r="H29">
        <f>VLOOKUP($A29,'2.1'!$A$1:$U$265,COLUMN(H$1),FALSE)</f>
        <v>2361.3851342554499</v>
      </c>
      <c r="I29">
        <f>VLOOKUP($A29,'2.1'!$A$1:$U$265,COLUMN(I$1),FALSE)</f>
        <v>3186.82689181153</v>
      </c>
      <c r="J29">
        <f>VLOOKUP($A29,'2.1'!$A$1:$U$265,COLUMN(J$1),FALSE)</f>
        <v>3721.2509487105999</v>
      </c>
      <c r="K29">
        <f>VLOOKUP($A29,'2.1'!$A$1:$U$265,COLUMN(K$1),FALSE)</f>
        <v>3517.4012454608701</v>
      </c>
      <c r="L29">
        <f>VLOOKUP($A29,'2.1'!$A$1:$U$265,COLUMN(L$1),FALSE)</f>
        <v>3378.25485950035</v>
      </c>
      <c r="M29">
        <f>VLOOKUP($A29,'2.1'!$A$1:$U$265,COLUMN(M$1),FALSE)</f>
        <v>3740.3890985062899</v>
      </c>
      <c r="N29">
        <f>VLOOKUP($A29,'2.1'!$A$1:$U$265,COLUMN(N$1),FALSE)</f>
        <v>3447.5240412172998</v>
      </c>
      <c r="O29">
        <f>VLOOKUP($A29,'2.1'!$A$1:$U$265,COLUMN(O$1),FALSE)</f>
        <v>3615.9790413109899</v>
      </c>
      <c r="P29">
        <f>VLOOKUP($A29,'2.1'!$A$1:$U$265,COLUMN(P$1),FALSE)</f>
        <v>3588.6740539538</v>
      </c>
      <c r="Q29">
        <f>VLOOKUP($A29,'2.1'!$A$1:$U$265,COLUMN(Q$1),FALSE)</f>
        <v>3043.0139843009802</v>
      </c>
      <c r="R29">
        <f>VLOOKUP($A29,'2.1'!$A$1:$U$265,COLUMN(R$1),FALSE)</f>
        <v>3130.9633855238098</v>
      </c>
      <c r="S29">
        <f>VLOOKUP($A29,'2.1'!$A$1:$U$265,COLUMN(S$1),FALSE)</f>
        <v>3292.6457545737198</v>
      </c>
      <c r="T29">
        <f>VLOOKUP($A29,'2.1'!$A$1:$U$265,COLUMN(T$1),FALSE)</f>
        <v>3617.3274887318198</v>
      </c>
      <c r="U29">
        <f>VLOOKUP($A29,'2.1'!$A$1:$U$265,COLUMN(U$1),FALSE)</f>
        <v>3603.7817930451401</v>
      </c>
    </row>
    <row r="30" spans="1:21" x14ac:dyDescent="0.35">
      <c r="A30" t="s">
        <v>251</v>
      </c>
      <c r="B30">
        <f>VLOOKUP($A30,'2.1'!$A$1:$U$265,COLUMN(B$1),FALSE)</f>
        <v>302.57716356513299</v>
      </c>
      <c r="C30">
        <f>VLOOKUP($A30,'2.1'!$A$1:$U$265,COLUMN(C$1),FALSE)</f>
        <v>321.15030130596602</v>
      </c>
      <c r="D30">
        <f>VLOOKUP($A30,'2.1'!$A$1:$U$265,COLUMN(D$1),FALSE)</f>
        <v>338.987262704572</v>
      </c>
      <c r="E30">
        <f>VLOOKUP($A30,'2.1'!$A$1:$U$265,COLUMN(E$1),FALSE)</f>
        <v>362.33570765016901</v>
      </c>
      <c r="F30">
        <f>VLOOKUP($A30,'2.1'!$A$1:$U$265,COLUMN(F$1),FALSE)</f>
        <v>408.51382634736598</v>
      </c>
      <c r="G30">
        <f>VLOOKUP($A30,'2.1'!$A$1:$U$265,COLUMN(G$1),FALSE)</f>
        <v>474.11122779009901</v>
      </c>
      <c r="H30">
        <f>VLOOKUP($A30,'2.1'!$A$1:$U$265,COLUMN(H$1),FALSE)</f>
        <v>539.75016871721596</v>
      </c>
      <c r="I30">
        <f>VLOOKUP($A30,'2.1'!$A$1:$U$265,COLUMN(I$1),FALSE)</f>
        <v>631.52484211438195</v>
      </c>
      <c r="J30">
        <f>VLOOKUP($A30,'2.1'!$A$1:$U$265,COLUMN(J$1),FALSE)</f>
        <v>745.60918066092802</v>
      </c>
      <c r="K30">
        <f>VLOOKUP($A30,'2.1'!$A$1:$U$265,COLUMN(K$1),FALSE)</f>
        <v>738.05478361750602</v>
      </c>
      <c r="L30">
        <f>VLOOKUP($A30,'2.1'!$A$1:$U$265,COLUMN(L$1),FALSE)</f>
        <v>785.50228287411301</v>
      </c>
      <c r="M30">
        <f>VLOOKUP($A30,'2.1'!$A$1:$U$265,COLUMN(M$1),FALSE)</f>
        <v>882.27549264007303</v>
      </c>
      <c r="N30">
        <f>VLOOKUP($A30,'2.1'!$A$1:$U$265,COLUMN(N$1),FALSE)</f>
        <v>950.88034599369701</v>
      </c>
      <c r="O30">
        <f>VLOOKUP($A30,'2.1'!$A$1:$U$265,COLUMN(O$1),FALSE)</f>
        <v>1013.4204006154</v>
      </c>
      <c r="P30">
        <f>VLOOKUP($A30,'2.1'!$A$1:$U$265,COLUMN(P$1),FALSE)</f>
        <v>1093.4961905079599</v>
      </c>
      <c r="Q30">
        <f>VLOOKUP($A30,'2.1'!$A$1:$U$265,COLUMN(Q$1),FALSE)</f>
        <v>1162.90491997151</v>
      </c>
      <c r="R30">
        <f>VLOOKUP($A30,'2.1'!$A$1:$U$265,COLUMN(R$1),FALSE)</f>
        <v>1269.5912573754199</v>
      </c>
      <c r="S30">
        <f>VLOOKUP($A30,'2.1'!$A$1:$U$265,COLUMN(S$1),FALSE)</f>
        <v>1385.2599796333</v>
      </c>
      <c r="T30">
        <f>VLOOKUP($A30,'2.1'!$A$1:$U$265,COLUMN(T$1),FALSE)</f>
        <v>1512.1267097284699</v>
      </c>
      <c r="U30">
        <f>VLOOKUP($A30,'2.1'!$A$1:$U$265,COLUMN(U$1),FALSE)</f>
        <v>1643.1213887653901</v>
      </c>
    </row>
    <row r="31" spans="1:21" x14ac:dyDescent="0.35">
      <c r="A31" t="s">
        <v>89</v>
      </c>
      <c r="B31">
        <f>VLOOKUP($A31,'2.1'!$A$1:$U$265,COLUMN(B$1),FALSE)</f>
        <v>649.99184540504802</v>
      </c>
      <c r="C31">
        <f>VLOOKUP($A31,'2.1'!$A$1:$U$265,COLUMN(C$1),FALSE)</f>
        <v>651.10090749805295</v>
      </c>
      <c r="D31">
        <f>VLOOKUP($A31,'2.1'!$A$1:$U$265,COLUMN(D$1),FALSE)</f>
        <v>707.887567392905</v>
      </c>
      <c r="E31">
        <f>VLOOKUP($A31,'2.1'!$A$1:$U$265,COLUMN(E$1),FALSE)</f>
        <v>865.95813754425603</v>
      </c>
      <c r="F31">
        <f>VLOOKUP($A31,'2.1'!$A$1:$U$265,COLUMN(F$1),FALSE)</f>
        <v>1009.94312043658</v>
      </c>
      <c r="G31">
        <f>VLOOKUP($A31,'2.1'!$A$1:$U$265,COLUMN(G$1),FALSE)</f>
        <v>1011.88007278296</v>
      </c>
      <c r="H31">
        <f>VLOOKUP($A31,'2.1'!$A$1:$U$265,COLUMN(H$1),FALSE)</f>
        <v>1062.1374333133599</v>
      </c>
      <c r="I31">
        <f>VLOOKUP($A31,'2.1'!$A$1:$U$265,COLUMN(I$1),FALSE)</f>
        <v>1194.0698503984099</v>
      </c>
      <c r="J31">
        <f>VLOOKUP($A31,'2.1'!$A$1:$U$265,COLUMN(J$1),FALSE)</f>
        <v>1371.7467084914001</v>
      </c>
      <c r="K31">
        <f>VLOOKUP($A31,'2.1'!$A$1:$U$265,COLUMN(K$1),FALSE)</f>
        <v>1314.70601531227</v>
      </c>
      <c r="L31">
        <f>VLOOKUP($A31,'2.1'!$A$1:$U$265,COLUMN(L$1),FALSE)</f>
        <v>1286.51557161767</v>
      </c>
      <c r="M31">
        <f>VLOOKUP($A31,'2.1'!$A$1:$U$265,COLUMN(M$1),FALSE)</f>
        <v>1405.09439231907</v>
      </c>
      <c r="N31">
        <f>VLOOKUP($A31,'2.1'!$A$1:$U$265,COLUMN(N$1),FALSE)</f>
        <v>1354.54561274707</v>
      </c>
      <c r="O31">
        <f>VLOOKUP($A31,'2.1'!$A$1:$U$265,COLUMN(O$1),FALSE)</f>
        <v>1465.6388431676901</v>
      </c>
      <c r="P31">
        <f>VLOOKUP($A31,'2.1'!$A$1:$U$265,COLUMN(P$1),FALSE)</f>
        <v>1542.62026621531</v>
      </c>
      <c r="Q31">
        <f>VLOOKUP($A31,'2.1'!$A$1:$U$265,COLUMN(Q$1),FALSE)</f>
        <v>1327.5030171149201</v>
      </c>
      <c r="R31">
        <f>VLOOKUP($A31,'2.1'!$A$1:$U$265,COLUMN(R$1),FALSE)</f>
        <v>1364.33011041997</v>
      </c>
      <c r="S31">
        <f>VLOOKUP($A31,'2.1'!$A$1:$U$265,COLUMN(S$1),FALSE)</f>
        <v>1425.10781805333</v>
      </c>
      <c r="T31">
        <f>VLOOKUP($A31,'2.1'!$A$1:$U$265,COLUMN(T$1),FALSE)</f>
        <v>1534.4937019346801</v>
      </c>
      <c r="U31">
        <f>VLOOKUP($A31,'2.1'!$A$1:$U$265,COLUMN(U$1),FALSE)</f>
        <v>1507.4502059128799</v>
      </c>
    </row>
    <row r="32" spans="1:21" x14ac:dyDescent="0.35">
      <c r="A32" t="s">
        <v>75</v>
      </c>
      <c r="B32">
        <f>VLOOKUP($A32,'2.1'!$A$1:$U$265,COLUMN(B$1),FALSE)</f>
        <v>24190.249615004501</v>
      </c>
      <c r="C32">
        <f>VLOOKUP($A32,'2.1'!$A$1:$U$265,COLUMN(C$1),FALSE)</f>
        <v>23738.180723841</v>
      </c>
      <c r="D32">
        <f>VLOOKUP($A32,'2.1'!$A$1:$U$265,COLUMN(D$1),FALSE)</f>
        <v>24169.284734471799</v>
      </c>
      <c r="E32">
        <f>VLOOKUP($A32,'2.1'!$A$1:$U$265,COLUMN(E$1),FALSE)</f>
        <v>28200.658077338201</v>
      </c>
      <c r="F32">
        <f>VLOOKUP($A32,'2.1'!$A$1:$U$265,COLUMN(F$1),FALSE)</f>
        <v>32034.307740842101</v>
      </c>
      <c r="G32">
        <f>VLOOKUP($A32,'2.1'!$A$1:$U$265,COLUMN(G$1),FALSE)</f>
        <v>36266.187123585303</v>
      </c>
      <c r="H32">
        <f>VLOOKUP($A32,'2.1'!$A$1:$U$265,COLUMN(H$1),FALSE)</f>
        <v>40385.869955476999</v>
      </c>
      <c r="I32">
        <f>VLOOKUP($A32,'2.1'!$A$1:$U$265,COLUMN(I$1),FALSE)</f>
        <v>44543.041035900402</v>
      </c>
      <c r="J32">
        <f>VLOOKUP($A32,'2.1'!$A$1:$U$265,COLUMN(J$1),FALSE)</f>
        <v>46594.450953528903</v>
      </c>
      <c r="K32">
        <f>VLOOKUP($A32,'2.1'!$A$1:$U$265,COLUMN(K$1),FALSE)</f>
        <v>40773.061528974999</v>
      </c>
      <c r="L32">
        <f>VLOOKUP($A32,'2.1'!$A$1:$U$265,COLUMN(L$1),FALSE)</f>
        <v>47448.0132198383</v>
      </c>
      <c r="M32">
        <f>VLOOKUP($A32,'2.1'!$A$1:$U$265,COLUMN(M$1),FALSE)</f>
        <v>52087.446383568</v>
      </c>
      <c r="N32">
        <f>VLOOKUP($A32,'2.1'!$A$1:$U$265,COLUMN(N$1),FALSE)</f>
        <v>52678.390123477198</v>
      </c>
      <c r="O32">
        <f>VLOOKUP($A32,'2.1'!$A$1:$U$265,COLUMN(O$1),FALSE)</f>
        <v>52652.593682827799</v>
      </c>
      <c r="P32">
        <f>VLOOKUP($A32,'2.1'!$A$1:$U$265,COLUMN(P$1),FALSE)</f>
        <v>50893.446713754704</v>
      </c>
      <c r="Q32">
        <f>VLOOKUP($A32,'2.1'!$A$1:$U$265,COLUMN(Q$1),FALSE)</f>
        <v>43585.511981775097</v>
      </c>
      <c r="R32">
        <f>VLOOKUP($A32,'2.1'!$A$1:$U$265,COLUMN(R$1),FALSE)</f>
        <v>42322.484780303799</v>
      </c>
      <c r="S32">
        <f>VLOOKUP($A32,'2.1'!$A$1:$U$265,COLUMN(S$1),FALSE)</f>
        <v>45148.552706165501</v>
      </c>
      <c r="T32">
        <f>VLOOKUP($A32,'2.1'!$A$1:$U$265,COLUMN(T$1),FALSE)</f>
        <v>46313.171371296099</v>
      </c>
      <c r="U32">
        <f>VLOOKUP($A32,'2.1'!$A$1:$U$265,COLUMN(U$1),FALSE)</f>
        <v>46194.725225516697</v>
      </c>
    </row>
    <row r="33" spans="1:21" x14ac:dyDescent="0.35">
      <c r="A33" t="s">
        <v>73</v>
      </c>
      <c r="B33">
        <f>VLOOKUP($A33,'2.1'!$A$1:$U$265,COLUMN(B$1),FALSE)</f>
        <v>251.206877406698</v>
      </c>
      <c r="C33">
        <f>VLOOKUP($A33,'2.1'!$A$1:$U$265,COLUMN(C$1),FALSE)</f>
        <v>250.35701137201801</v>
      </c>
      <c r="D33">
        <f>VLOOKUP($A33,'2.1'!$A$1:$U$265,COLUMN(D$1),FALSE)</f>
        <v>260.745527274366</v>
      </c>
      <c r="E33">
        <f>VLOOKUP($A33,'2.1'!$A$1:$U$265,COLUMN(E$1),FALSE)</f>
        <v>293.66185167943502</v>
      </c>
      <c r="F33">
        <f>VLOOKUP($A33,'2.1'!$A$1:$U$265,COLUMN(F$1),FALSE)</f>
        <v>320.737460311924</v>
      </c>
      <c r="G33">
        <f>VLOOKUP($A33,'2.1'!$A$1:$U$265,COLUMN(G$1),FALSE)</f>
        <v>331.16292419891101</v>
      </c>
      <c r="H33">
        <f>VLOOKUP($A33,'2.1'!$A$1:$U$265,COLUMN(H$1),FALSE)</f>
        <v>354.67138006786598</v>
      </c>
      <c r="I33">
        <f>VLOOKUP($A33,'2.1'!$A$1:$U$265,COLUMN(I$1),FALSE)</f>
        <v>404.37396496274101</v>
      </c>
      <c r="J33">
        <f>VLOOKUP($A33,'2.1'!$A$1:$U$265,COLUMN(J$1),FALSE)</f>
        <v>464.56142211668401</v>
      </c>
      <c r="K33">
        <f>VLOOKUP($A33,'2.1'!$A$1:$U$265,COLUMN(K$1),FALSE)</f>
        <v>474.70540866492303</v>
      </c>
      <c r="L33">
        <f>VLOOKUP($A33,'2.1'!$A$1:$U$265,COLUMN(L$1),FALSE)</f>
        <v>488.42140178156899</v>
      </c>
      <c r="M33">
        <f>VLOOKUP($A33,'2.1'!$A$1:$U$265,COLUMN(M$1),FALSE)</f>
        <v>551.75009655258305</v>
      </c>
      <c r="N33">
        <f>VLOOKUP($A33,'2.1'!$A$1:$U$265,COLUMN(N$1),FALSE)</f>
        <v>565.80069697121701</v>
      </c>
      <c r="O33">
        <f>VLOOKUP($A33,'2.1'!$A$1:$U$265,COLUMN(O$1),FALSE)</f>
        <v>380.29816764301802</v>
      </c>
      <c r="P33">
        <f>VLOOKUP($A33,'2.1'!$A$1:$U$265,COLUMN(P$1),FALSE)</f>
        <v>424.44875134363099</v>
      </c>
      <c r="Q33">
        <f>VLOOKUP($A33,'2.1'!$A$1:$U$265,COLUMN(Q$1),FALSE)</f>
        <v>377.423001679447</v>
      </c>
      <c r="R33">
        <f>VLOOKUP($A33,'2.1'!$A$1:$U$265,COLUMN(R$1),FALSE)</f>
        <v>402.19129059600402</v>
      </c>
      <c r="S33">
        <f>VLOOKUP($A33,'2.1'!$A$1:$U$265,COLUMN(S$1),FALSE)</f>
        <v>450.90024497905802</v>
      </c>
      <c r="T33">
        <f>VLOOKUP($A33,'2.1'!$A$1:$U$265,COLUMN(T$1),FALSE)</f>
        <v>475.95360987194499</v>
      </c>
      <c r="U33">
        <f>VLOOKUP($A33,'2.1'!$A$1:$U$265,COLUMN(U$1),FALSE)</f>
        <v>467.90744063633502</v>
      </c>
    </row>
    <row r="34" spans="1:21" x14ac:dyDescent="0.35">
      <c r="A34" t="s">
        <v>463</v>
      </c>
      <c r="B34">
        <f>VLOOKUP($A34,'2.1'!$A$1:$U$265,COLUMN(B$1),FALSE)</f>
        <v>165.762986567833</v>
      </c>
      <c r="C34">
        <f>VLOOKUP($A34,'2.1'!$A$1:$U$265,COLUMN(C$1),FALSE)</f>
        <v>197.14603666762801</v>
      </c>
      <c r="D34">
        <f>VLOOKUP($A34,'2.1'!$A$1:$U$265,COLUMN(D$1),FALSE)</f>
        <v>221.41636506576401</v>
      </c>
      <c r="E34">
        <f>VLOOKUP($A34,'2.1'!$A$1:$U$265,COLUMN(E$1),FALSE)</f>
        <v>292.600786538938</v>
      </c>
      <c r="F34">
        <f>VLOOKUP($A34,'2.1'!$A$1:$U$265,COLUMN(F$1),FALSE)</f>
        <v>454.336085210286</v>
      </c>
      <c r="G34">
        <f>VLOOKUP($A34,'2.1'!$A$1:$U$265,COLUMN(G$1),FALSE)</f>
        <v>658.56677736361598</v>
      </c>
      <c r="H34">
        <f>VLOOKUP($A34,'2.1'!$A$1:$U$265,COLUMN(H$1),FALSE)</f>
        <v>710.396262816236</v>
      </c>
      <c r="I34">
        <f>VLOOKUP($A34,'2.1'!$A$1:$U$265,COLUMN(I$1),FALSE)</f>
        <v>799.60425939446998</v>
      </c>
      <c r="J34">
        <f>VLOOKUP($A34,'2.1'!$A$1:$U$265,COLUMN(J$1),FALSE)</f>
        <v>929.38283499463796</v>
      </c>
      <c r="K34">
        <f>VLOOKUP($A34,'2.1'!$A$1:$U$265,COLUMN(K$1),FALSE)</f>
        <v>803.68604078799603</v>
      </c>
      <c r="L34">
        <f>VLOOKUP($A34,'2.1'!$A$1:$U$265,COLUMN(L$1),FALSE)</f>
        <v>892.56872033695402</v>
      </c>
      <c r="M34">
        <f>VLOOKUP($A34,'2.1'!$A$1:$U$265,COLUMN(M$1),FALSE)</f>
        <v>984.73589149032898</v>
      </c>
      <c r="N34">
        <f>VLOOKUP($A34,'2.1'!$A$1:$U$265,COLUMN(N$1),FALSE)</f>
        <v>967.35279748292896</v>
      </c>
      <c r="O34">
        <f>VLOOKUP($A34,'2.1'!$A$1:$U$265,COLUMN(O$1),FALSE)</f>
        <v>979.81240963815605</v>
      </c>
      <c r="P34">
        <f>VLOOKUP($A34,'2.1'!$A$1:$U$265,COLUMN(P$1),FALSE)</f>
        <v>1020.28820350586</v>
      </c>
      <c r="Q34">
        <f>VLOOKUP($A34,'2.1'!$A$1:$U$265,COLUMN(Q$1),FALSE)</f>
        <v>776.01953230803701</v>
      </c>
      <c r="R34">
        <f>VLOOKUP($A34,'2.1'!$A$1:$U$265,COLUMN(R$1),FALSE)</f>
        <v>693.44938647577396</v>
      </c>
      <c r="S34">
        <f>VLOOKUP($A34,'2.1'!$A$1:$U$265,COLUMN(S$1),FALSE)</f>
        <v>665.94835269505995</v>
      </c>
      <c r="T34">
        <f>VLOOKUP($A34,'2.1'!$A$1:$U$265,COLUMN(T$1),FALSE)</f>
        <v>726.14988110944705</v>
      </c>
      <c r="U34">
        <f>VLOOKUP($A34,'2.1'!$A$1:$U$265,COLUMN(U$1),FALSE)</f>
        <v>709.54031013853296</v>
      </c>
    </row>
    <row r="35" spans="1:21" x14ac:dyDescent="0.35">
      <c r="A35" t="s">
        <v>83</v>
      </c>
      <c r="B35">
        <f>VLOOKUP($A35,'2.1'!$A$1:$U$265,COLUMN(B$1),FALSE)</f>
        <v>5074.90162375009</v>
      </c>
      <c r="C35">
        <f>VLOOKUP($A35,'2.1'!$A$1:$U$265,COLUMN(C$1),FALSE)</f>
        <v>4574.5944206757304</v>
      </c>
      <c r="D35">
        <f>VLOOKUP($A35,'2.1'!$A$1:$U$265,COLUMN(D$1),FALSE)</f>
        <v>4446.2505048869398</v>
      </c>
      <c r="E35">
        <f>VLOOKUP($A35,'2.1'!$A$1:$U$265,COLUMN(E$1),FALSE)</f>
        <v>4772.5628196506004</v>
      </c>
      <c r="F35">
        <f>VLOOKUP($A35,'2.1'!$A$1:$U$265,COLUMN(F$1),FALSE)</f>
        <v>6194.8531069841802</v>
      </c>
      <c r="G35">
        <f>VLOOKUP($A35,'2.1'!$A$1:$U$265,COLUMN(G$1),FALSE)</f>
        <v>7598.52512108889</v>
      </c>
      <c r="H35">
        <f>VLOOKUP($A35,'2.1'!$A$1:$U$265,COLUMN(H$1),FALSE)</f>
        <v>9464.5502429060707</v>
      </c>
      <c r="I35">
        <f>VLOOKUP($A35,'2.1'!$A$1:$U$265,COLUMN(I$1),FALSE)</f>
        <v>10502.3545202737</v>
      </c>
      <c r="J35">
        <f>VLOOKUP($A35,'2.1'!$A$1:$U$265,COLUMN(J$1),FALSE)</f>
        <v>10751.479674217</v>
      </c>
      <c r="K35">
        <f>VLOOKUP($A35,'2.1'!$A$1:$U$265,COLUMN(K$1),FALSE)</f>
        <v>10208.9067622861</v>
      </c>
      <c r="L35">
        <f>VLOOKUP($A35,'2.1'!$A$1:$U$265,COLUMN(L$1),FALSE)</f>
        <v>12808.034586422</v>
      </c>
      <c r="M35">
        <f>VLOOKUP($A35,'2.1'!$A$1:$U$265,COLUMN(M$1),FALSE)</f>
        <v>14637.240235540299</v>
      </c>
      <c r="N35">
        <f>VLOOKUP($A35,'2.1'!$A$1:$U$265,COLUMN(N$1),FALSE)</f>
        <v>15351.5513257697</v>
      </c>
      <c r="O35">
        <f>VLOOKUP($A35,'2.1'!$A$1:$U$265,COLUMN(O$1),FALSE)</f>
        <v>15842.9408052125</v>
      </c>
      <c r="P35">
        <f>VLOOKUP($A35,'2.1'!$A$1:$U$265,COLUMN(P$1),FALSE)</f>
        <v>14670.996760602</v>
      </c>
      <c r="Q35">
        <f>VLOOKUP($A35,'2.1'!$A$1:$U$265,COLUMN(Q$1),FALSE)</f>
        <v>13574.171830724001</v>
      </c>
      <c r="R35">
        <f>VLOOKUP($A35,'2.1'!$A$1:$U$265,COLUMN(R$1),FALSE)</f>
        <v>13753.5944374598</v>
      </c>
      <c r="S35">
        <f>VLOOKUP($A35,'2.1'!$A$1:$U$265,COLUMN(S$1),FALSE)</f>
        <v>14999.370088551201</v>
      </c>
      <c r="T35">
        <f>VLOOKUP($A35,'2.1'!$A$1:$U$265,COLUMN(T$1),FALSE)</f>
        <v>15924.7942393064</v>
      </c>
      <c r="U35">
        <f>VLOOKUP($A35,'2.1'!$A$1:$U$265,COLUMN(U$1),FALSE)</f>
        <v>14896.4538665789</v>
      </c>
    </row>
    <row r="36" spans="1:21" x14ac:dyDescent="0.35">
      <c r="A36" t="s">
        <v>85</v>
      </c>
      <c r="B36">
        <f>VLOOKUP($A36,'2.1'!$A$1:$U$265,COLUMN(B$1),FALSE)</f>
        <v>959.37248363969104</v>
      </c>
      <c r="C36">
        <f>VLOOKUP($A36,'2.1'!$A$1:$U$265,COLUMN(C$1),FALSE)</f>
        <v>1053.1082430045201</v>
      </c>
      <c r="D36">
        <f>VLOOKUP($A36,'2.1'!$A$1:$U$265,COLUMN(D$1),FALSE)</f>
        <v>1148.5082904417</v>
      </c>
      <c r="E36">
        <f>VLOOKUP($A36,'2.1'!$A$1:$U$265,COLUMN(E$1),FALSE)</f>
        <v>1288.6432518338099</v>
      </c>
      <c r="F36">
        <f>VLOOKUP($A36,'2.1'!$A$1:$U$265,COLUMN(F$1),FALSE)</f>
        <v>1508.66809788266</v>
      </c>
      <c r="G36">
        <f>VLOOKUP($A36,'2.1'!$A$1:$U$265,COLUMN(G$1),FALSE)</f>
        <v>1753.4178292582301</v>
      </c>
      <c r="H36">
        <f>VLOOKUP($A36,'2.1'!$A$1:$U$265,COLUMN(H$1),FALSE)</f>
        <v>2099.22943460447</v>
      </c>
      <c r="I36">
        <f>VLOOKUP($A36,'2.1'!$A$1:$U$265,COLUMN(I$1),FALSE)</f>
        <v>2693.9700634052601</v>
      </c>
      <c r="J36">
        <f>VLOOKUP($A36,'2.1'!$A$1:$U$265,COLUMN(J$1),FALSE)</f>
        <v>3468.30460207434</v>
      </c>
      <c r="K36">
        <f>VLOOKUP($A36,'2.1'!$A$1:$U$265,COLUMN(K$1),FALSE)</f>
        <v>3832.2364324670202</v>
      </c>
      <c r="L36">
        <f>VLOOKUP($A36,'2.1'!$A$1:$U$265,COLUMN(L$1),FALSE)</f>
        <v>4550.4531077571</v>
      </c>
      <c r="M36">
        <f>VLOOKUP($A36,'2.1'!$A$1:$U$265,COLUMN(M$1),FALSE)</f>
        <v>5618.1322671195203</v>
      </c>
      <c r="N36">
        <f>VLOOKUP($A36,'2.1'!$A$1:$U$265,COLUMN(N$1),FALSE)</f>
        <v>6316.9183176021597</v>
      </c>
      <c r="O36">
        <f>VLOOKUP($A36,'2.1'!$A$1:$U$265,COLUMN(O$1),FALSE)</f>
        <v>7050.6462712428702</v>
      </c>
      <c r="P36">
        <f>VLOOKUP($A36,'2.1'!$A$1:$U$265,COLUMN(P$1),FALSE)</f>
        <v>7678.59948587483</v>
      </c>
      <c r="Q36">
        <f>VLOOKUP($A36,'2.1'!$A$1:$U$265,COLUMN(Q$1),FALSE)</f>
        <v>8066.9426349355699</v>
      </c>
      <c r="R36">
        <f>VLOOKUP($A36,'2.1'!$A$1:$U$265,COLUMN(R$1),FALSE)</f>
        <v>8147.9377054883898</v>
      </c>
      <c r="S36">
        <f>VLOOKUP($A36,'2.1'!$A$1:$U$265,COLUMN(S$1),FALSE)</f>
        <v>8879.4386671134598</v>
      </c>
      <c r="T36">
        <f>VLOOKUP($A36,'2.1'!$A$1:$U$265,COLUMN(T$1),FALSE)</f>
        <v>9976.67713725865</v>
      </c>
      <c r="U36">
        <f>VLOOKUP($A36,'2.1'!$A$1:$U$265,COLUMN(U$1),FALSE)</f>
        <v>10216.6303341031</v>
      </c>
    </row>
    <row r="37" spans="1:21" x14ac:dyDescent="0.35">
      <c r="A37" t="s">
        <v>95</v>
      </c>
      <c r="B37">
        <f>VLOOKUP($A37,'2.1'!$A$1:$U$265,COLUMN(B$1),FALSE)</f>
        <v>2520.4810887601602</v>
      </c>
      <c r="C37">
        <f>VLOOKUP($A37,'2.1'!$A$1:$U$265,COLUMN(C$1),FALSE)</f>
        <v>2439.6824558220501</v>
      </c>
      <c r="D37">
        <f>VLOOKUP($A37,'2.1'!$A$1:$U$265,COLUMN(D$1),FALSE)</f>
        <v>2396.6271273183602</v>
      </c>
      <c r="E37">
        <f>VLOOKUP($A37,'2.1'!$A$1:$U$265,COLUMN(E$1),FALSE)</f>
        <v>2281.40176243006</v>
      </c>
      <c r="F37">
        <f>VLOOKUP($A37,'2.1'!$A$1:$U$265,COLUMN(F$1),FALSE)</f>
        <v>2782.6231850215599</v>
      </c>
      <c r="G37">
        <f>VLOOKUP($A37,'2.1'!$A$1:$U$265,COLUMN(G$1),FALSE)</f>
        <v>3414.46515834714</v>
      </c>
      <c r="H37">
        <f>VLOOKUP($A37,'2.1'!$A$1:$U$265,COLUMN(H$1),FALSE)</f>
        <v>3741.09283661273</v>
      </c>
      <c r="I37">
        <f>VLOOKUP($A37,'2.1'!$A$1:$U$265,COLUMN(I$1),FALSE)</f>
        <v>4714.0730553050298</v>
      </c>
      <c r="J37">
        <f>VLOOKUP($A37,'2.1'!$A$1:$U$265,COLUMN(J$1),FALSE)</f>
        <v>5472.5365299242503</v>
      </c>
      <c r="K37">
        <f>VLOOKUP($A37,'2.1'!$A$1:$U$265,COLUMN(K$1),FALSE)</f>
        <v>5193.2414579507804</v>
      </c>
      <c r="L37">
        <f>VLOOKUP($A37,'2.1'!$A$1:$U$265,COLUMN(L$1),FALSE)</f>
        <v>6336.7094739846598</v>
      </c>
      <c r="M37">
        <f>VLOOKUP($A37,'2.1'!$A$1:$U$265,COLUMN(M$1),FALSE)</f>
        <v>7335.1669344760503</v>
      </c>
      <c r="N37">
        <f>VLOOKUP($A37,'2.1'!$A$1:$U$265,COLUMN(N$1),FALSE)</f>
        <v>8050.2553716704997</v>
      </c>
      <c r="O37">
        <f>VLOOKUP($A37,'2.1'!$A$1:$U$265,COLUMN(O$1),FALSE)</f>
        <v>8218.3478443147706</v>
      </c>
      <c r="P37">
        <f>VLOOKUP($A37,'2.1'!$A$1:$U$265,COLUMN(P$1),FALSE)</f>
        <v>8114.3439208516002</v>
      </c>
      <c r="Q37">
        <f>VLOOKUP($A37,'2.1'!$A$1:$U$265,COLUMN(Q$1),FALSE)</f>
        <v>6175.8760297025901</v>
      </c>
      <c r="R37">
        <f>VLOOKUP($A37,'2.1'!$A$1:$U$265,COLUMN(R$1),FALSE)</f>
        <v>5870.7779572416403</v>
      </c>
      <c r="S37">
        <f>VLOOKUP($A37,'2.1'!$A$1:$U$265,COLUMN(S$1),FALSE)</f>
        <v>6376.7067155260102</v>
      </c>
      <c r="T37">
        <f>VLOOKUP($A37,'2.1'!$A$1:$U$265,COLUMN(T$1),FALSE)</f>
        <v>6716.9115977813399</v>
      </c>
      <c r="U37">
        <f>VLOOKUP($A37,'2.1'!$A$1:$U$265,COLUMN(U$1),FALSE)</f>
        <v>6428.6762056276802</v>
      </c>
    </row>
    <row r="38" spans="1:21" x14ac:dyDescent="0.35">
      <c r="A38" t="s">
        <v>97</v>
      </c>
      <c r="B38">
        <f>VLOOKUP($A38,'2.1'!$A$1:$U$265,COLUMN(B$1),FALSE)</f>
        <v>645.81869080205604</v>
      </c>
      <c r="C38">
        <f>VLOOKUP($A38,'2.1'!$A$1:$U$265,COLUMN(C$1),FALSE)</f>
        <v>680.91414710350205</v>
      </c>
      <c r="D38">
        <f>VLOOKUP($A38,'2.1'!$A$1:$U$265,COLUMN(D$1),FALSE)</f>
        <v>747.990175965513</v>
      </c>
      <c r="E38">
        <f>VLOOKUP($A38,'2.1'!$A$1:$U$265,COLUMN(E$1),FALSE)</f>
        <v>937.71411202836396</v>
      </c>
      <c r="F38">
        <f>VLOOKUP($A38,'2.1'!$A$1:$U$265,COLUMN(F$1),FALSE)</f>
        <v>1061.0791008630899</v>
      </c>
      <c r="G38">
        <f>VLOOKUP($A38,'2.1'!$A$1:$U$265,COLUMN(G$1),FALSE)</f>
        <v>1069.0259306277801</v>
      </c>
      <c r="H38">
        <f>VLOOKUP($A38,'2.1'!$A$1:$U$265,COLUMN(H$1),FALSE)</f>
        <v>1114.9488410279901</v>
      </c>
      <c r="I38">
        <f>VLOOKUP($A38,'2.1'!$A$1:$U$265,COLUMN(I$1),FALSE)</f>
        <v>1240.1002594767001</v>
      </c>
      <c r="J38">
        <f>VLOOKUP($A38,'2.1'!$A$1:$U$265,COLUMN(J$1),FALSE)</f>
        <v>1393.2117919707</v>
      </c>
      <c r="K38">
        <f>VLOOKUP($A38,'2.1'!$A$1:$U$265,COLUMN(K$1),FALSE)</f>
        <v>1344.7284086346799</v>
      </c>
      <c r="L38">
        <f>VLOOKUP($A38,'2.1'!$A$1:$U$265,COLUMN(L$1),FALSE)</f>
        <v>1316.49884810552</v>
      </c>
      <c r="M38">
        <f>VLOOKUP($A38,'2.1'!$A$1:$U$265,COLUMN(M$1),FALSE)</f>
        <v>1447.96358713476</v>
      </c>
      <c r="N38">
        <f>VLOOKUP($A38,'2.1'!$A$1:$U$265,COLUMN(N$1),FALSE)</f>
        <v>1403.3486198370599</v>
      </c>
      <c r="O38">
        <f>VLOOKUP($A38,'2.1'!$A$1:$U$265,COLUMN(O$1),FALSE)</f>
        <v>1505.34947313614</v>
      </c>
      <c r="P38">
        <f>VLOOKUP($A38,'2.1'!$A$1:$U$265,COLUMN(P$1),FALSE)</f>
        <v>1513.8303792438001</v>
      </c>
      <c r="Q38">
        <f>VLOOKUP($A38,'2.1'!$A$1:$U$265,COLUMN(Q$1),FALSE)</f>
        <v>1242.6031895578999</v>
      </c>
      <c r="R38">
        <f>VLOOKUP($A38,'2.1'!$A$1:$U$265,COLUMN(R$1),FALSE)</f>
        <v>1273.05895265459</v>
      </c>
      <c r="S38">
        <f>VLOOKUP($A38,'2.1'!$A$1:$U$265,COLUMN(S$1),FALSE)</f>
        <v>1323.8115899650099</v>
      </c>
      <c r="T38">
        <f>VLOOKUP($A38,'2.1'!$A$1:$U$265,COLUMN(T$1),FALSE)</f>
        <v>1415.9553126353501</v>
      </c>
      <c r="U38">
        <f>VLOOKUP($A38,'2.1'!$A$1:$U$265,COLUMN(U$1),FALSE)</f>
        <v>1370.14820676715</v>
      </c>
    </row>
    <row r="39" spans="1:21" x14ac:dyDescent="0.35">
      <c r="A39" t="s">
        <v>539</v>
      </c>
      <c r="B39">
        <f>VLOOKUP($A39,'2.1'!$A$1:$U$265,COLUMN(B$1),FALSE)</f>
        <v>1029.57703685039</v>
      </c>
      <c r="C39">
        <f>VLOOKUP($A39,'2.1'!$A$1:$U$265,COLUMN(C$1),FALSE)</f>
        <v>869.09969141936801</v>
      </c>
      <c r="D39">
        <f>VLOOKUP($A39,'2.1'!$A$1:$U$265,COLUMN(D$1),FALSE)</f>
        <v>916.58499204875295</v>
      </c>
      <c r="E39">
        <f>VLOOKUP($A39,'2.1'!$A$1:$U$265,COLUMN(E$1),FALSE)</f>
        <v>1028.4131086171201</v>
      </c>
      <c r="F39">
        <f>VLOOKUP($A39,'2.1'!$A$1:$U$265,COLUMN(F$1),FALSE)</f>
        <v>1326.59668816877</v>
      </c>
      <c r="G39">
        <f>VLOOKUP($A39,'2.1'!$A$1:$U$265,COLUMN(G$1),FALSE)</f>
        <v>1835.60977809168</v>
      </c>
      <c r="H39">
        <f>VLOOKUP($A39,'2.1'!$A$1:$U$265,COLUMN(H$1),FALSE)</f>
        <v>2155.4076109163402</v>
      </c>
      <c r="I39">
        <f>VLOOKUP($A39,'2.1'!$A$1:$U$265,COLUMN(I$1),FALSE)</f>
        <v>2265.8498789622899</v>
      </c>
      <c r="J39">
        <f>VLOOKUP($A39,'2.1'!$A$1:$U$265,COLUMN(J$1),FALSE)</f>
        <v>2904.1254897548201</v>
      </c>
      <c r="K39">
        <f>VLOOKUP($A39,'2.1'!$A$1:$U$265,COLUMN(K$1),FALSE)</f>
        <v>2345.5689441062</v>
      </c>
      <c r="L39">
        <f>VLOOKUP($A39,'2.1'!$A$1:$U$265,COLUMN(L$1),FALSE)</f>
        <v>3076.5612533414201</v>
      </c>
      <c r="M39">
        <f>VLOOKUP($A39,'2.1'!$A$1:$U$265,COLUMN(M$1),FALSE)</f>
        <v>3562.2161879692198</v>
      </c>
      <c r="N39">
        <f>VLOOKUP($A39,'2.1'!$A$1:$U$265,COLUMN(N$1),FALSE)</f>
        <v>3922.8682672386699</v>
      </c>
      <c r="O39">
        <f>VLOOKUP($A39,'2.1'!$A$1:$U$265,COLUMN(O$1),FALSE)</f>
        <v>3884.8475125044602</v>
      </c>
      <c r="P39">
        <f>VLOOKUP($A39,'2.1'!$A$1:$U$265,COLUMN(P$1),FALSE)</f>
        <v>3754.1954669562001</v>
      </c>
      <c r="Q39">
        <f>VLOOKUP($A39,'2.1'!$A$1:$U$265,COLUMN(Q$1),FALSE)</f>
        <v>2461.49416964392</v>
      </c>
      <c r="R39">
        <f>VLOOKUP($A39,'2.1'!$A$1:$U$265,COLUMN(R$1),FALSE)</f>
        <v>2074.9701592854399</v>
      </c>
      <c r="S39">
        <f>VLOOKUP($A39,'2.1'!$A$1:$U$265,COLUMN(S$1),FALSE)</f>
        <v>2191.2204378931901</v>
      </c>
      <c r="T39">
        <f>VLOOKUP($A39,'2.1'!$A$1:$U$265,COLUMN(T$1),FALSE)</f>
        <v>2577.7017050415202</v>
      </c>
      <c r="U39">
        <f>VLOOKUP($A39,'2.1'!$A$1:$U$265,COLUMN(U$1),FALSE)</f>
        <v>2279.96913053355</v>
      </c>
    </row>
    <row r="40" spans="1:21" x14ac:dyDescent="0.35">
      <c r="A40" t="s">
        <v>101</v>
      </c>
      <c r="B40">
        <f>VLOOKUP($A40,'2.1'!$A$1:$U$265,COLUMN(B$1),FALSE)</f>
        <v>3772.87001153149</v>
      </c>
      <c r="C40">
        <f>VLOOKUP($A40,'2.1'!$A$1:$U$265,COLUMN(C$1),FALSE)</f>
        <v>3944.7376127877701</v>
      </c>
      <c r="D40">
        <f>VLOOKUP($A40,'2.1'!$A$1:$U$265,COLUMN(D$1),FALSE)</f>
        <v>4024.6518999485202</v>
      </c>
      <c r="E40">
        <f>VLOOKUP($A40,'2.1'!$A$1:$U$265,COLUMN(E$1),FALSE)</f>
        <v>4129.6327907250998</v>
      </c>
      <c r="F40">
        <f>VLOOKUP($A40,'2.1'!$A$1:$U$265,COLUMN(F$1),FALSE)</f>
        <v>4385.3907193055002</v>
      </c>
      <c r="G40">
        <f>VLOOKUP($A40,'2.1'!$A$1:$U$265,COLUMN(G$1),FALSE)</f>
        <v>4654.8248220098003</v>
      </c>
      <c r="H40">
        <f>VLOOKUP($A40,'2.1'!$A$1:$U$265,COLUMN(H$1),FALSE)</f>
        <v>5201.5140947006103</v>
      </c>
      <c r="I40">
        <f>VLOOKUP($A40,'2.1'!$A$1:$U$265,COLUMN(I$1),FALSE)</f>
        <v>6071.7891645155196</v>
      </c>
      <c r="J40">
        <f>VLOOKUP($A40,'2.1'!$A$1:$U$265,COLUMN(J$1),FALSE)</f>
        <v>6859.0790217833301</v>
      </c>
      <c r="K40">
        <f>VLOOKUP($A40,'2.1'!$A$1:$U$265,COLUMN(K$1),FALSE)</f>
        <v>6760.4775154135496</v>
      </c>
      <c r="L40">
        <f>VLOOKUP($A40,'2.1'!$A$1:$U$265,COLUMN(L$1),FALSE)</f>
        <v>8141.9131267546099</v>
      </c>
      <c r="M40">
        <f>VLOOKUP($A40,'2.1'!$A$1:$U$265,COLUMN(M$1),FALSE)</f>
        <v>9121.9325176318707</v>
      </c>
      <c r="N40">
        <f>VLOOKUP($A40,'2.1'!$A$1:$U$265,COLUMN(N$1),FALSE)</f>
        <v>9913.2099585236592</v>
      </c>
      <c r="O40">
        <f>VLOOKUP($A40,'2.1'!$A$1:$U$265,COLUMN(O$1),FALSE)</f>
        <v>10490.081331293301</v>
      </c>
      <c r="P40">
        <f>VLOOKUP($A40,'2.1'!$A$1:$U$265,COLUMN(P$1),FALSE)</f>
        <v>10547.151859355599</v>
      </c>
      <c r="Q40">
        <f>VLOOKUP($A40,'2.1'!$A$1:$U$265,COLUMN(Q$1),FALSE)</f>
        <v>11299.135542301099</v>
      </c>
      <c r="R40">
        <f>VLOOKUP($A40,'2.1'!$A$1:$U$265,COLUMN(R$1),FALSE)</f>
        <v>11666.4559107759</v>
      </c>
      <c r="S40">
        <f>VLOOKUP($A40,'2.1'!$A$1:$U$265,COLUMN(S$1),FALSE)</f>
        <v>11814.6265687665</v>
      </c>
      <c r="T40">
        <f>VLOOKUP($A40,'2.1'!$A$1:$U$265,COLUMN(T$1),FALSE)</f>
        <v>12112.134420645199</v>
      </c>
      <c r="U40">
        <f>VLOOKUP($A40,'2.1'!$A$1:$U$265,COLUMN(U$1),FALSE)</f>
        <v>12243.8114267607</v>
      </c>
    </row>
    <row r="41" spans="1:21" x14ac:dyDescent="0.35">
      <c r="A41" t="s">
        <v>87</v>
      </c>
      <c r="B41">
        <f>VLOOKUP($A41,'2.1'!$A$1:$U$265,COLUMN(B$1),FALSE)</f>
        <v>651.30590679106399</v>
      </c>
      <c r="C41">
        <f>VLOOKUP($A41,'2.1'!$A$1:$U$265,COLUMN(C$1),FALSE)</f>
        <v>664.70873448313</v>
      </c>
      <c r="D41">
        <f>VLOOKUP($A41,'2.1'!$A$1:$U$265,COLUMN(D$1),FALSE)</f>
        <v>719.91298429484902</v>
      </c>
      <c r="E41">
        <f>VLOOKUP($A41,'2.1'!$A$1:$U$265,COLUMN(E$1),FALSE)</f>
        <v>871.66664938146596</v>
      </c>
      <c r="F41">
        <f>VLOOKUP($A41,'2.1'!$A$1:$U$265,COLUMN(F$1),FALSE)</f>
        <v>922.855222356181</v>
      </c>
      <c r="G41">
        <f>VLOOKUP($A41,'2.1'!$A$1:$U$265,COLUMN(G$1),FALSE)</f>
        <v>931.20002557153202</v>
      </c>
      <c r="H41">
        <f>VLOOKUP($A41,'2.1'!$A$1:$U$265,COLUMN(H$1),FALSE)</f>
        <v>949.97572659052196</v>
      </c>
      <c r="I41">
        <f>VLOOKUP($A41,'2.1'!$A$1:$U$265,COLUMN(I$1),FALSE)</f>
        <v>1062.55763894147</v>
      </c>
      <c r="J41">
        <f>VLOOKUP($A41,'2.1'!$A$1:$U$265,COLUMN(J$1),FALSE)</f>
        <v>1240.6148294525699</v>
      </c>
      <c r="K41">
        <f>VLOOKUP($A41,'2.1'!$A$1:$U$265,COLUMN(K$1),FALSE)</f>
        <v>1215.1667854037</v>
      </c>
      <c r="L41">
        <f>VLOOKUP($A41,'2.1'!$A$1:$U$265,COLUMN(L$1),FALSE)</f>
        <v>1213.1126450644299</v>
      </c>
      <c r="M41">
        <f>VLOOKUP($A41,'2.1'!$A$1:$U$265,COLUMN(M$1),FALSE)</f>
        <v>1208.5830264978199</v>
      </c>
      <c r="N41">
        <f>VLOOKUP($A41,'2.1'!$A$1:$U$265,COLUMN(N$1),FALSE)</f>
        <v>1243.2734867583999</v>
      </c>
      <c r="O41">
        <f>VLOOKUP($A41,'2.1'!$A$1:$U$265,COLUMN(O$1),FALSE)</f>
        <v>1415.8717577063401</v>
      </c>
      <c r="P41">
        <f>VLOOKUP($A41,'2.1'!$A$1:$U$265,COLUMN(P$1),FALSE)</f>
        <v>1561.4636546143399</v>
      </c>
      <c r="Q41">
        <f>VLOOKUP($A41,'2.1'!$A$1:$U$265,COLUMN(Q$1),FALSE)</f>
        <v>1972.54610769746</v>
      </c>
      <c r="R41">
        <f>VLOOKUP($A41,'2.1'!$A$1:$U$265,COLUMN(R$1),FALSE)</f>
        <v>2013.3824617989101</v>
      </c>
      <c r="S41">
        <f>VLOOKUP($A41,'2.1'!$A$1:$U$265,COLUMN(S$1),FALSE)</f>
        <v>2111.02707557541</v>
      </c>
      <c r="T41">
        <f>VLOOKUP($A41,'2.1'!$A$1:$U$265,COLUMN(T$1),FALSE)</f>
        <v>2314.0506814495302</v>
      </c>
      <c r="U41">
        <f>VLOOKUP($A41,'2.1'!$A$1:$U$265,COLUMN(U$1),FALSE)</f>
        <v>2276.3332790644399</v>
      </c>
    </row>
    <row r="42" spans="1:21" x14ac:dyDescent="0.35">
      <c r="A42" t="s">
        <v>203</v>
      </c>
      <c r="B42">
        <f>VLOOKUP($A42,'2.1'!$A$1:$U$265,COLUMN(B$1),FALSE)</f>
        <v>4841.5867326948401</v>
      </c>
      <c r="C42">
        <f>VLOOKUP($A42,'2.1'!$A$1:$U$265,COLUMN(C$1),FALSE)</f>
        <v>5362.0228966222503</v>
      </c>
      <c r="D42">
        <f>VLOOKUP($A42,'2.1'!$A$1:$U$265,COLUMN(D$1),FALSE)</f>
        <v>6232.6555947107599</v>
      </c>
      <c r="E42">
        <f>VLOOKUP($A42,'2.1'!$A$1:$U$265,COLUMN(E$1),FALSE)</f>
        <v>8059.4201729064398</v>
      </c>
      <c r="F42">
        <f>VLOOKUP($A42,'2.1'!$A$1:$U$265,COLUMN(F$1),FALSE)</f>
        <v>9661.1695736641195</v>
      </c>
      <c r="G42">
        <f>VLOOKUP($A42,'2.1'!$A$1:$U$265,COLUMN(G$1),FALSE)</f>
        <v>10527.892681523301</v>
      </c>
      <c r="H42">
        <f>VLOOKUP($A42,'2.1'!$A$1:$U$265,COLUMN(H$1),FALSE)</f>
        <v>11695.944664086001</v>
      </c>
      <c r="I42">
        <f>VLOOKUP($A42,'2.1'!$A$1:$U$265,COLUMN(I$1),FALSE)</f>
        <v>13937.448387519</v>
      </c>
      <c r="J42">
        <f>VLOOKUP($A42,'2.1'!$A$1:$U$265,COLUMN(J$1),FALSE)</f>
        <v>16296.805923849801</v>
      </c>
      <c r="K42">
        <f>VLOOKUP($A42,'2.1'!$A$1:$U$265,COLUMN(K$1),FALSE)</f>
        <v>14540.6416034433</v>
      </c>
      <c r="L42">
        <f>VLOOKUP($A42,'2.1'!$A$1:$U$265,COLUMN(L$1),FALSE)</f>
        <v>13949.326497497699</v>
      </c>
      <c r="M42">
        <f>VLOOKUP($A42,'2.1'!$A$1:$U$265,COLUMN(M$1),FALSE)</f>
        <v>14609.5243524166</v>
      </c>
      <c r="N42">
        <f>VLOOKUP($A42,'2.1'!$A$1:$U$265,COLUMN(N$1),FALSE)</f>
        <v>13258.3598451041</v>
      </c>
      <c r="O42">
        <f>VLOOKUP($A42,'2.1'!$A$1:$U$265,COLUMN(O$1),FALSE)</f>
        <v>13674.417804999901</v>
      </c>
      <c r="P42">
        <f>VLOOKUP($A42,'2.1'!$A$1:$U$265,COLUMN(P$1),FALSE)</f>
        <v>13599.4097770608</v>
      </c>
      <c r="Q42">
        <f>VLOOKUP($A42,'2.1'!$A$1:$U$265,COLUMN(Q$1),FALSE)</f>
        <v>11781.7347932429</v>
      </c>
      <c r="R42">
        <f>VLOOKUP($A42,'2.1'!$A$1:$U$265,COLUMN(R$1),FALSE)</f>
        <v>12361.4838303671</v>
      </c>
      <c r="S42">
        <f>VLOOKUP($A42,'2.1'!$A$1:$U$265,COLUMN(S$1),FALSE)</f>
        <v>13451.624947915199</v>
      </c>
      <c r="T42">
        <f>VLOOKUP($A42,'2.1'!$A$1:$U$265,COLUMN(T$1),FALSE)</f>
        <v>15014.0850191716</v>
      </c>
      <c r="U42">
        <f>VLOOKUP($A42,'2.1'!$A$1:$U$265,COLUMN(U$1),FALSE)</f>
        <v>14936.100547343</v>
      </c>
    </row>
    <row r="43" spans="1:21" x14ac:dyDescent="0.35">
      <c r="A43" t="s">
        <v>105</v>
      </c>
      <c r="B43">
        <f>VLOOKUP($A43,'2.1'!$A$1:$U$265,COLUMN(B$1),FALSE)</f>
        <v>2747.0985751943799</v>
      </c>
      <c r="C43">
        <f>VLOOKUP($A43,'2.1'!$A$1:$U$265,COLUMN(C$1),FALSE)</f>
        <v>2837.7380176229199</v>
      </c>
      <c r="D43">
        <f>VLOOKUP($A43,'2.1'!$A$1:$U$265,COLUMN(D$1),FALSE)</f>
        <v>2999.24524433842</v>
      </c>
      <c r="E43">
        <f>VLOOKUP($A43,'2.1'!$A$1:$U$265,COLUMN(E$1),FALSE)</f>
        <v>3197.1337540763202</v>
      </c>
      <c r="F43">
        <f>VLOOKUP($A43,'2.1'!$A$1:$U$265,COLUMN(F$1),FALSE)</f>
        <v>3395.71205023126</v>
      </c>
      <c r="G43">
        <f>VLOOKUP($A43,'2.1'!$A$1:$U$265,COLUMN(G$1),FALSE)</f>
        <v>3786.6647954079599</v>
      </c>
      <c r="H43">
        <f>VLOOKUP($A43,'2.1'!$A$1:$U$265,COLUMN(H$1),FALSE)</f>
        <v>4683.5661553675</v>
      </c>
      <c r="I43">
        <f>VLOOKUP($A43,'2.1'!$A$1:$U$265,COLUMN(I$1),FALSE)</f>
        <v>5208.7160729392099</v>
      </c>
      <c r="J43">
        <f>VLOOKUP($A43,'2.1'!$A$1:$U$265,COLUMN(J$1),FALSE)</f>
        <v>5411.2714182496302</v>
      </c>
      <c r="K43">
        <f>VLOOKUP($A43,'2.1'!$A$1:$U$265,COLUMN(K$1),FALSE)</f>
        <v>5529.6703602097496</v>
      </c>
      <c r="L43">
        <f>VLOOKUP($A43,'2.1'!$A$1:$U$265,COLUMN(L$1),FALSE)</f>
        <v>5730.3547745948799</v>
      </c>
      <c r="M43">
        <f>VLOOKUP($A43,'2.1'!$A$1:$U$265,COLUMN(M$1),FALSE)</f>
        <v>6139.7193296590503</v>
      </c>
      <c r="N43">
        <f>VLOOKUP($A43,'2.1'!$A$1:$U$265,COLUMN(N$1),FALSE)</f>
        <v>6497.3211131356102</v>
      </c>
      <c r="O43">
        <f>VLOOKUP($A43,'2.1'!$A$1:$U$265,COLUMN(O$1),FALSE)</f>
        <v>6837.7128919267698</v>
      </c>
      <c r="P43">
        <f>VLOOKUP($A43,'2.1'!$A$1:$U$265,COLUMN(P$1),FALSE)</f>
        <v>7133.3420949434203</v>
      </c>
      <c r="Q43">
        <f>VLOOKUP($A43,'2.1'!$A$1:$U$265,COLUMN(Q$1),FALSE)</f>
        <v>7694.0119195240904</v>
      </c>
      <c r="R43">
        <f>VLOOKUP($A43,'2.1'!$A$1:$U$265,COLUMN(R$1),FALSE)</f>
        <v>8060.7958864797902</v>
      </c>
      <c r="S43">
        <f>VLOOKUP($A43,'2.1'!$A$1:$U$265,COLUMN(S$1),FALSE)</f>
        <v>8541.2106734663994</v>
      </c>
      <c r="T43">
        <f>VLOOKUP($A43,'2.1'!$A$1:$U$265,COLUMN(T$1),FALSE)</f>
        <v>8821.8188912500409</v>
      </c>
      <c r="U43">
        <f>VLOOKUP($A43,'2.1'!$A$1:$U$265,COLUMN(U$1),FALSE)</f>
        <v>0</v>
      </c>
    </row>
    <row r="44" spans="1:21" x14ac:dyDescent="0.35">
      <c r="A44" t="s">
        <v>111</v>
      </c>
      <c r="B44">
        <f>VLOOKUP($A44,'2.1'!$A$1:$U$265,COLUMN(B$1),FALSE)</f>
        <v>14388.348060991701</v>
      </c>
      <c r="C44">
        <f>VLOOKUP($A44,'2.1'!$A$1:$U$265,COLUMN(C$1),FALSE)</f>
        <v>14821.4468167502</v>
      </c>
      <c r="D44">
        <f>VLOOKUP($A44,'2.1'!$A$1:$U$265,COLUMN(D$1),FALSE)</f>
        <v>16093.214611298001</v>
      </c>
      <c r="E44">
        <f>VLOOKUP($A44,'2.1'!$A$1:$U$265,COLUMN(E$1),FALSE)</f>
        <v>20252.2389846021</v>
      </c>
      <c r="F44">
        <f>VLOOKUP($A44,'2.1'!$A$1:$U$265,COLUMN(F$1),FALSE)</f>
        <v>23792.621363224302</v>
      </c>
      <c r="G44">
        <f>VLOOKUP($A44,'2.1'!$A$1:$U$265,COLUMN(G$1),FALSE)</f>
        <v>24959.2591697881</v>
      </c>
      <c r="H44">
        <f>VLOOKUP($A44,'2.1'!$A$1:$U$265,COLUMN(H$1),FALSE)</f>
        <v>26729.323404580198</v>
      </c>
      <c r="I44">
        <f>VLOOKUP($A44,'2.1'!$A$1:$U$265,COLUMN(I$1),FALSE)</f>
        <v>31244.926223972201</v>
      </c>
      <c r="J44">
        <f>VLOOKUP($A44,'2.1'!$A$1:$U$265,COLUMN(J$1),FALSE)</f>
        <v>35397.363683790099</v>
      </c>
      <c r="K44">
        <f>VLOOKUP($A44,'2.1'!$A$1:$U$265,COLUMN(K$1),FALSE)</f>
        <v>32109.242514857899</v>
      </c>
      <c r="L44">
        <f>VLOOKUP($A44,'2.1'!$A$1:$U$265,COLUMN(L$1),FALSE)</f>
        <v>31023.638330979102</v>
      </c>
      <c r="M44">
        <f>VLOOKUP($A44,'2.1'!$A$1:$U$265,COLUMN(M$1),FALSE)</f>
        <v>32396.385743712101</v>
      </c>
      <c r="N44">
        <f>VLOOKUP($A44,'2.1'!$A$1:$U$265,COLUMN(N$1),FALSE)</f>
        <v>28912.156939040298</v>
      </c>
      <c r="O44">
        <f>VLOOKUP($A44,'2.1'!$A$1:$U$265,COLUMN(O$1),FALSE)</f>
        <v>27729.192699073501</v>
      </c>
      <c r="P44">
        <f>VLOOKUP($A44,'2.1'!$A$1:$U$265,COLUMN(P$1),FALSE)</f>
        <v>27129.626121129801</v>
      </c>
      <c r="Q44">
        <f>VLOOKUP($A44,'2.1'!$A$1:$U$265,COLUMN(Q$1),FALSE)</f>
        <v>23333.714911212901</v>
      </c>
      <c r="R44">
        <f>VLOOKUP($A44,'2.1'!$A$1:$U$265,COLUMN(R$1),FALSE)</f>
        <v>24532.5190588269</v>
      </c>
      <c r="S44">
        <f>VLOOKUP($A44,'2.1'!$A$1:$U$265,COLUMN(S$1),FALSE)</f>
        <v>26338.694344313601</v>
      </c>
      <c r="T44">
        <f>VLOOKUP($A44,'2.1'!$A$1:$U$265,COLUMN(T$1),FALSE)</f>
        <v>28689.706722579202</v>
      </c>
      <c r="U44">
        <f>VLOOKUP($A44,'2.1'!$A$1:$U$265,COLUMN(U$1),FALSE)</f>
        <v>27858.370995832702</v>
      </c>
    </row>
    <row r="45" spans="1:21" x14ac:dyDescent="0.35">
      <c r="A45" t="s">
        <v>540</v>
      </c>
      <c r="B45" t="e">
        <f>VLOOKUP($A45,'2.1'!$A$1:$U$265,COLUMN(B$1),FALSE)</f>
        <v>#N/A</v>
      </c>
      <c r="C45" t="e">
        <f>VLOOKUP($A45,'2.1'!$A$1:$U$265,COLUMN(C$1),FALSE)</f>
        <v>#N/A</v>
      </c>
      <c r="D45" t="e">
        <f>VLOOKUP($A45,'2.1'!$A$1:$U$265,COLUMN(D$1),FALSE)</f>
        <v>#N/A</v>
      </c>
      <c r="E45" t="e">
        <f>VLOOKUP($A45,'2.1'!$A$1:$U$265,COLUMN(E$1),FALSE)</f>
        <v>#N/A</v>
      </c>
      <c r="F45" t="e">
        <f>VLOOKUP($A45,'2.1'!$A$1:$U$265,COLUMN(F$1),FALSE)</f>
        <v>#N/A</v>
      </c>
      <c r="G45" t="e">
        <f>VLOOKUP($A45,'2.1'!$A$1:$U$265,COLUMN(G$1),FALSE)</f>
        <v>#N/A</v>
      </c>
      <c r="H45" t="e">
        <f>VLOOKUP($A45,'2.1'!$A$1:$U$265,COLUMN(H$1),FALSE)</f>
        <v>#N/A</v>
      </c>
      <c r="I45" t="e">
        <f>VLOOKUP($A45,'2.1'!$A$1:$U$265,COLUMN(I$1),FALSE)</f>
        <v>#N/A</v>
      </c>
      <c r="J45" t="e">
        <f>VLOOKUP($A45,'2.1'!$A$1:$U$265,COLUMN(J$1),FALSE)</f>
        <v>#N/A</v>
      </c>
      <c r="K45" t="e">
        <f>VLOOKUP($A45,'2.1'!$A$1:$U$265,COLUMN(K$1),FALSE)</f>
        <v>#N/A</v>
      </c>
      <c r="L45" t="e">
        <f>VLOOKUP($A45,'2.1'!$A$1:$U$265,COLUMN(L$1),FALSE)</f>
        <v>#N/A</v>
      </c>
      <c r="M45" t="e">
        <f>VLOOKUP($A45,'2.1'!$A$1:$U$265,COLUMN(M$1),FALSE)</f>
        <v>#N/A</v>
      </c>
      <c r="N45" t="e">
        <f>VLOOKUP($A45,'2.1'!$A$1:$U$265,COLUMN(N$1),FALSE)</f>
        <v>#N/A</v>
      </c>
      <c r="O45" t="e">
        <f>VLOOKUP($A45,'2.1'!$A$1:$U$265,COLUMN(O$1),FALSE)</f>
        <v>#N/A</v>
      </c>
      <c r="P45" t="e">
        <f>VLOOKUP($A45,'2.1'!$A$1:$U$265,COLUMN(P$1),FALSE)</f>
        <v>#N/A</v>
      </c>
      <c r="Q45" t="e">
        <f>VLOOKUP($A45,'2.1'!$A$1:$U$265,COLUMN(Q$1),FALSE)</f>
        <v>#N/A</v>
      </c>
      <c r="R45" t="e">
        <f>VLOOKUP($A45,'2.1'!$A$1:$U$265,COLUMN(R$1),FALSE)</f>
        <v>#N/A</v>
      </c>
      <c r="S45" t="e">
        <f>VLOOKUP($A45,'2.1'!$A$1:$U$265,COLUMN(S$1),FALSE)</f>
        <v>#N/A</v>
      </c>
      <c r="T45" t="e">
        <f>VLOOKUP($A45,'2.1'!$A$1:$U$265,COLUMN(T$1),FALSE)</f>
        <v>#N/A</v>
      </c>
      <c r="U45" t="e">
        <f>VLOOKUP($A45,'2.1'!$A$1:$U$265,COLUMN(U$1),FALSE)</f>
        <v>#N/A</v>
      </c>
    </row>
    <row r="46" spans="1:21" x14ac:dyDescent="0.35">
      <c r="A46" t="s">
        <v>541</v>
      </c>
      <c r="B46" t="e">
        <f>VLOOKUP($A46,'2.1'!$A$1:$U$265,COLUMN(B$1),FALSE)</f>
        <v>#N/A</v>
      </c>
      <c r="C46" t="e">
        <f>VLOOKUP($A46,'2.1'!$A$1:$U$265,COLUMN(C$1),FALSE)</f>
        <v>#N/A</v>
      </c>
      <c r="D46" t="e">
        <f>VLOOKUP($A46,'2.1'!$A$1:$U$265,COLUMN(D$1),FALSE)</f>
        <v>#N/A</v>
      </c>
      <c r="E46" t="e">
        <f>VLOOKUP($A46,'2.1'!$A$1:$U$265,COLUMN(E$1),FALSE)</f>
        <v>#N/A</v>
      </c>
      <c r="F46" t="e">
        <f>VLOOKUP($A46,'2.1'!$A$1:$U$265,COLUMN(F$1),FALSE)</f>
        <v>#N/A</v>
      </c>
      <c r="G46" t="e">
        <f>VLOOKUP($A46,'2.1'!$A$1:$U$265,COLUMN(G$1),FALSE)</f>
        <v>#N/A</v>
      </c>
      <c r="H46" t="e">
        <f>VLOOKUP($A46,'2.1'!$A$1:$U$265,COLUMN(H$1),FALSE)</f>
        <v>#N/A</v>
      </c>
      <c r="I46" t="e">
        <f>VLOOKUP($A46,'2.1'!$A$1:$U$265,COLUMN(I$1),FALSE)</f>
        <v>#N/A</v>
      </c>
      <c r="J46" t="e">
        <f>VLOOKUP($A46,'2.1'!$A$1:$U$265,COLUMN(J$1),FALSE)</f>
        <v>#N/A</v>
      </c>
      <c r="K46" t="e">
        <f>VLOOKUP($A46,'2.1'!$A$1:$U$265,COLUMN(K$1),FALSE)</f>
        <v>#N/A</v>
      </c>
      <c r="L46" t="e">
        <f>VLOOKUP($A46,'2.1'!$A$1:$U$265,COLUMN(L$1),FALSE)</f>
        <v>#N/A</v>
      </c>
      <c r="M46" t="e">
        <f>VLOOKUP($A46,'2.1'!$A$1:$U$265,COLUMN(M$1),FALSE)</f>
        <v>#N/A</v>
      </c>
      <c r="N46" t="e">
        <f>VLOOKUP($A46,'2.1'!$A$1:$U$265,COLUMN(N$1),FALSE)</f>
        <v>#N/A</v>
      </c>
      <c r="O46" t="e">
        <f>VLOOKUP($A46,'2.1'!$A$1:$U$265,COLUMN(O$1),FALSE)</f>
        <v>#N/A</v>
      </c>
      <c r="P46" t="e">
        <f>VLOOKUP($A46,'2.1'!$A$1:$U$265,COLUMN(P$1),FALSE)</f>
        <v>#N/A</v>
      </c>
      <c r="Q46" t="e">
        <f>VLOOKUP($A46,'2.1'!$A$1:$U$265,COLUMN(Q$1),FALSE)</f>
        <v>#N/A</v>
      </c>
      <c r="R46" t="e">
        <f>VLOOKUP($A46,'2.1'!$A$1:$U$265,COLUMN(R$1),FALSE)</f>
        <v>#N/A</v>
      </c>
      <c r="S46" t="e">
        <f>VLOOKUP($A46,'2.1'!$A$1:$U$265,COLUMN(S$1),FALSE)</f>
        <v>#N/A</v>
      </c>
      <c r="T46" t="e">
        <f>VLOOKUP($A46,'2.1'!$A$1:$U$265,COLUMN(T$1),FALSE)</f>
        <v>#N/A</v>
      </c>
      <c r="U46" t="e">
        <f>VLOOKUP($A46,'2.1'!$A$1:$U$265,COLUMN(U$1),FALSE)</f>
        <v>#N/A</v>
      </c>
    </row>
    <row r="47" spans="1:21" x14ac:dyDescent="0.35">
      <c r="A47" t="s">
        <v>542</v>
      </c>
      <c r="B47" t="e">
        <f>VLOOKUP($A47,'2.1'!$A$1:$U$265,COLUMN(B$1),FALSE)</f>
        <v>#N/A</v>
      </c>
      <c r="C47" t="e">
        <f>VLOOKUP($A47,'2.1'!$A$1:$U$265,COLUMN(C$1),FALSE)</f>
        <v>#N/A</v>
      </c>
      <c r="D47" t="e">
        <f>VLOOKUP($A47,'2.1'!$A$1:$U$265,COLUMN(D$1),FALSE)</f>
        <v>#N/A</v>
      </c>
      <c r="E47" t="e">
        <f>VLOOKUP($A47,'2.1'!$A$1:$U$265,COLUMN(E$1),FALSE)</f>
        <v>#N/A</v>
      </c>
      <c r="F47" t="e">
        <f>VLOOKUP($A47,'2.1'!$A$1:$U$265,COLUMN(F$1),FALSE)</f>
        <v>#N/A</v>
      </c>
      <c r="G47" t="e">
        <f>VLOOKUP($A47,'2.1'!$A$1:$U$265,COLUMN(G$1),FALSE)</f>
        <v>#N/A</v>
      </c>
      <c r="H47" t="e">
        <f>VLOOKUP($A47,'2.1'!$A$1:$U$265,COLUMN(H$1),FALSE)</f>
        <v>#N/A</v>
      </c>
      <c r="I47" t="e">
        <f>VLOOKUP($A47,'2.1'!$A$1:$U$265,COLUMN(I$1),FALSE)</f>
        <v>#N/A</v>
      </c>
      <c r="J47" t="e">
        <f>VLOOKUP($A47,'2.1'!$A$1:$U$265,COLUMN(J$1),FALSE)</f>
        <v>#N/A</v>
      </c>
      <c r="K47" t="e">
        <f>VLOOKUP($A47,'2.1'!$A$1:$U$265,COLUMN(K$1),FALSE)</f>
        <v>#N/A</v>
      </c>
      <c r="L47" t="e">
        <f>VLOOKUP($A47,'2.1'!$A$1:$U$265,COLUMN(L$1),FALSE)</f>
        <v>#N/A</v>
      </c>
      <c r="M47" t="e">
        <f>VLOOKUP($A47,'2.1'!$A$1:$U$265,COLUMN(M$1),FALSE)</f>
        <v>#N/A</v>
      </c>
      <c r="N47" t="e">
        <f>VLOOKUP($A47,'2.1'!$A$1:$U$265,COLUMN(N$1),FALSE)</f>
        <v>#N/A</v>
      </c>
      <c r="O47" t="e">
        <f>VLOOKUP($A47,'2.1'!$A$1:$U$265,COLUMN(O$1),FALSE)</f>
        <v>#N/A</v>
      </c>
      <c r="P47" t="e">
        <f>VLOOKUP($A47,'2.1'!$A$1:$U$265,COLUMN(P$1),FALSE)</f>
        <v>#N/A</v>
      </c>
      <c r="Q47" t="e">
        <f>VLOOKUP($A47,'2.1'!$A$1:$U$265,COLUMN(Q$1),FALSE)</f>
        <v>#N/A</v>
      </c>
      <c r="R47" t="e">
        <f>VLOOKUP($A47,'2.1'!$A$1:$U$265,COLUMN(R$1),FALSE)</f>
        <v>#N/A</v>
      </c>
      <c r="S47" t="e">
        <f>VLOOKUP($A47,'2.1'!$A$1:$U$265,COLUMN(S$1),FALSE)</f>
        <v>#N/A</v>
      </c>
      <c r="T47" t="e">
        <f>VLOOKUP($A47,'2.1'!$A$1:$U$265,COLUMN(T$1),FALSE)</f>
        <v>#N/A</v>
      </c>
      <c r="U47" t="e">
        <f>VLOOKUP($A47,'2.1'!$A$1:$U$265,COLUMN(U$1),FALSE)</f>
        <v>#N/A</v>
      </c>
    </row>
    <row r="48" spans="1:21" x14ac:dyDescent="0.35">
      <c r="A48" t="s">
        <v>121</v>
      </c>
      <c r="B48">
        <f>VLOOKUP($A48,'2.1'!$A$1:$U$265,COLUMN(B$1),FALSE)</f>
        <v>30743.547681635398</v>
      </c>
      <c r="C48">
        <f>VLOOKUP($A48,'2.1'!$A$1:$U$265,COLUMN(C$1),FALSE)</f>
        <v>30751.654348267999</v>
      </c>
      <c r="D48">
        <f>VLOOKUP($A48,'2.1'!$A$1:$U$265,COLUMN(D$1),FALSE)</f>
        <v>33228.693544881899</v>
      </c>
      <c r="E48">
        <f>VLOOKUP($A48,'2.1'!$A$1:$U$265,COLUMN(E$1),FALSE)</f>
        <v>40458.777398660903</v>
      </c>
      <c r="F48">
        <f>VLOOKUP($A48,'2.1'!$A$1:$U$265,COLUMN(F$1),FALSE)</f>
        <v>46511.598332430498</v>
      </c>
      <c r="G48">
        <f>VLOOKUP($A48,'2.1'!$A$1:$U$265,COLUMN(G$1),FALSE)</f>
        <v>48799.825601127501</v>
      </c>
      <c r="H48">
        <f>VLOOKUP($A48,'2.1'!$A$1:$U$265,COLUMN(H$1),FALSE)</f>
        <v>52026.999514272298</v>
      </c>
      <c r="I48">
        <f>VLOOKUP($A48,'2.1'!$A$1:$U$265,COLUMN(I$1),FALSE)</f>
        <v>58487.054967769604</v>
      </c>
      <c r="J48">
        <f>VLOOKUP($A48,'2.1'!$A$1:$U$265,COLUMN(J$1),FALSE)</f>
        <v>64322.063502084202</v>
      </c>
      <c r="K48">
        <f>VLOOKUP($A48,'2.1'!$A$1:$U$265,COLUMN(K$1),FALSE)</f>
        <v>58163.276876281503</v>
      </c>
      <c r="L48">
        <f>VLOOKUP($A48,'2.1'!$A$1:$U$265,COLUMN(L$1),FALSE)</f>
        <v>58041.398436338503</v>
      </c>
      <c r="M48">
        <f>VLOOKUP($A48,'2.1'!$A$1:$U$265,COLUMN(M$1),FALSE)</f>
        <v>61753.647131976999</v>
      </c>
      <c r="N48">
        <f>VLOOKUP($A48,'2.1'!$A$1:$U$265,COLUMN(N$1),FALSE)</f>
        <v>58507.508051785197</v>
      </c>
      <c r="O48">
        <f>VLOOKUP($A48,'2.1'!$A$1:$U$265,COLUMN(O$1),FALSE)</f>
        <v>61191.1937042028</v>
      </c>
      <c r="P48">
        <f>VLOOKUP($A48,'2.1'!$A$1:$U$265,COLUMN(P$1),FALSE)</f>
        <v>62548.984733290803</v>
      </c>
      <c r="Q48">
        <f>VLOOKUP($A48,'2.1'!$A$1:$U$265,COLUMN(Q$1),FALSE)</f>
        <v>53254.856370091598</v>
      </c>
      <c r="R48">
        <f>VLOOKUP($A48,'2.1'!$A$1:$U$265,COLUMN(R$1),FALSE)</f>
        <v>54663.998371919501</v>
      </c>
      <c r="S48">
        <f>VLOOKUP($A48,'2.1'!$A$1:$U$265,COLUMN(S$1),FALSE)</f>
        <v>57610.0981801136</v>
      </c>
      <c r="T48">
        <f>VLOOKUP($A48,'2.1'!$A$1:$U$265,COLUMN(T$1),FALSE)</f>
        <v>61598.536704393598</v>
      </c>
      <c r="U48">
        <f>VLOOKUP($A48,'2.1'!$A$1:$U$265,COLUMN(U$1),FALSE)</f>
        <v>60170.342636506903</v>
      </c>
    </row>
    <row r="49" spans="1:21" x14ac:dyDescent="0.35">
      <c r="A49" t="s">
        <v>117</v>
      </c>
      <c r="B49">
        <f>VLOOKUP($A49,'2.1'!$A$1:$U$265,COLUMN(B$1),FALSE)</f>
        <v>768.17607674711996</v>
      </c>
      <c r="C49">
        <f>VLOOKUP($A49,'2.1'!$A$1:$U$265,COLUMN(C$1),FALSE)</f>
        <v>780.90822264232202</v>
      </c>
      <c r="D49">
        <f>VLOOKUP($A49,'2.1'!$A$1:$U$265,COLUMN(D$1),FALSE)</f>
        <v>791.38947816751204</v>
      </c>
      <c r="E49">
        <f>VLOOKUP($A49,'2.1'!$A$1:$U$265,COLUMN(E$1),FALSE)</f>
        <v>818.86662978308004</v>
      </c>
      <c r="F49">
        <f>VLOOKUP($A49,'2.1'!$A$1:$U$265,COLUMN(F$1),FALSE)</f>
        <v>863.23161234145698</v>
      </c>
      <c r="G49">
        <f>VLOOKUP($A49,'2.1'!$A$1:$U$265,COLUMN(G$1),FALSE)</f>
        <v>904.72974887656596</v>
      </c>
      <c r="H49">
        <f>VLOOKUP($A49,'2.1'!$A$1:$U$265,COLUMN(H$1),FALSE)</f>
        <v>967.668622919565</v>
      </c>
      <c r="I49">
        <f>VLOOKUP($A49,'2.1'!$A$1:$U$265,COLUMN(I$1),FALSE)</f>
        <v>1052.7256519738401</v>
      </c>
      <c r="J49">
        <f>VLOOKUP($A49,'2.1'!$A$1:$U$265,COLUMN(J$1),FALSE)</f>
        <v>1223.8568609209799</v>
      </c>
      <c r="K49">
        <f>VLOOKUP($A49,'2.1'!$A$1:$U$265,COLUMN(K$1),FALSE)</f>
        <v>1267.31280083416</v>
      </c>
      <c r="L49">
        <f>VLOOKUP($A49,'2.1'!$A$1:$U$265,COLUMN(L$1),FALSE)</f>
        <v>1343.2687299443701</v>
      </c>
      <c r="M49">
        <f>VLOOKUP($A49,'2.1'!$A$1:$U$265,COLUMN(M$1),FALSE)</f>
        <v>1451.54297984389</v>
      </c>
      <c r="N49">
        <f>VLOOKUP($A49,'2.1'!$A$1:$U$265,COLUMN(N$1),FALSE)</f>
        <v>1559.2406506822599</v>
      </c>
      <c r="O49">
        <f>VLOOKUP($A49,'2.1'!$A$1:$U$265,COLUMN(O$1),FALSE)</f>
        <v>2312.7288033035302</v>
      </c>
      <c r="P49">
        <f>VLOOKUP($A49,'2.1'!$A$1:$U$265,COLUMN(P$1),FALSE)</f>
        <v>2464.3278411936099</v>
      </c>
      <c r="Q49">
        <f>VLOOKUP($A49,'2.1'!$A$1:$U$265,COLUMN(Q$1),FALSE)</f>
        <v>2658.9787526018099</v>
      </c>
      <c r="R49">
        <f>VLOOKUP($A49,'2.1'!$A$1:$U$265,COLUMN(R$1),FALSE)</f>
        <v>2802.1970511570698</v>
      </c>
      <c r="S49">
        <f>VLOOKUP($A49,'2.1'!$A$1:$U$265,COLUMN(S$1),FALSE)</f>
        <v>2914.38385631251</v>
      </c>
      <c r="T49">
        <f>VLOOKUP($A49,'2.1'!$A$1:$U$265,COLUMN(T$1),FALSE)</f>
        <v>3141.8892187389301</v>
      </c>
      <c r="U49">
        <f>VLOOKUP($A49,'2.1'!$A$1:$U$265,COLUMN(U$1),FALSE)</f>
        <v>3414.9248696877899</v>
      </c>
    </row>
    <row r="50" spans="1:21" x14ac:dyDescent="0.35">
      <c r="A50" t="s">
        <v>123</v>
      </c>
      <c r="B50">
        <f>VLOOKUP($A50,'2.1'!$A$1:$U$265,COLUMN(B$1),FALSE)</f>
        <v>2869.1058607235</v>
      </c>
      <c r="C50">
        <f>VLOOKUP($A50,'2.1'!$A$1:$U$265,COLUMN(C$1),FALSE)</f>
        <v>2977.4338177907798</v>
      </c>
      <c r="D50">
        <f>VLOOKUP($A50,'2.1'!$A$1:$U$265,COLUMN(D$1),FALSE)</f>
        <v>3110.3250903656199</v>
      </c>
      <c r="E50">
        <f>VLOOKUP($A50,'2.1'!$A$1:$U$265,COLUMN(E$1),FALSE)</f>
        <v>2418.3504216894498</v>
      </c>
      <c r="F50">
        <f>VLOOKUP($A50,'2.1'!$A$1:$U$265,COLUMN(F$1),FALSE)</f>
        <v>2487.3290611806601</v>
      </c>
      <c r="G50">
        <f>VLOOKUP($A50,'2.1'!$A$1:$U$265,COLUMN(G$1),FALSE)</f>
        <v>3932.7865678674898</v>
      </c>
      <c r="H50">
        <f>VLOOKUP($A50,'2.1'!$A$1:$U$265,COLUMN(H$1),FALSE)</f>
        <v>4109.03136285855</v>
      </c>
      <c r="I50">
        <f>VLOOKUP($A50,'2.1'!$A$1:$U$265,COLUMN(I$1),FALSE)</f>
        <v>4707.7925317757199</v>
      </c>
      <c r="J50">
        <f>VLOOKUP($A50,'2.1'!$A$1:$U$265,COLUMN(J$1),FALSE)</f>
        <v>5087.9853645516896</v>
      </c>
      <c r="K50">
        <f>VLOOKUP($A50,'2.1'!$A$1:$U$265,COLUMN(K$1),FALSE)</f>
        <v>5039.4025958215298</v>
      </c>
      <c r="L50">
        <f>VLOOKUP($A50,'2.1'!$A$1:$U$265,COLUMN(L$1),FALSE)</f>
        <v>5555.3897219561104</v>
      </c>
      <c r="M50">
        <f>VLOOKUP($A50,'2.1'!$A$1:$U$265,COLUMN(M$1),FALSE)</f>
        <v>5913.4320721130898</v>
      </c>
      <c r="N50">
        <f>VLOOKUP($A50,'2.1'!$A$1:$U$265,COLUMN(N$1),FALSE)</f>
        <v>6110.3696523619601</v>
      </c>
      <c r="O50">
        <f>VLOOKUP($A50,'2.1'!$A$1:$U$265,COLUMN(O$1),FALSE)</f>
        <v>6238.1336082527696</v>
      </c>
      <c r="P50">
        <f>VLOOKUP($A50,'2.1'!$A$1:$U$265,COLUMN(P$1),FALSE)</f>
        <v>6608.8281018076896</v>
      </c>
      <c r="Q50">
        <f>VLOOKUP($A50,'2.1'!$A$1:$U$265,COLUMN(Q$1),FALSE)</f>
        <v>6921.51722848184</v>
      </c>
      <c r="R50">
        <f>VLOOKUP($A50,'2.1'!$A$1:$U$265,COLUMN(R$1),FALSE)</f>
        <v>7280.8801092333597</v>
      </c>
      <c r="S50">
        <f>VLOOKUP($A50,'2.1'!$A$1:$U$265,COLUMN(S$1),FALSE)</f>
        <v>7609.3387995222702</v>
      </c>
      <c r="T50">
        <f>VLOOKUP($A50,'2.1'!$A$1:$U$265,COLUMN(T$1),FALSE)</f>
        <v>8050.63044036673</v>
      </c>
      <c r="U50">
        <f>VLOOKUP($A50,'2.1'!$A$1:$U$265,COLUMN(U$1),FALSE)</f>
        <v>8282.1163593532401</v>
      </c>
    </row>
    <row r="51" spans="1:21" x14ac:dyDescent="0.35">
      <c r="A51" t="s">
        <v>137</v>
      </c>
      <c r="B51">
        <f>VLOOKUP($A51,'2.1'!$A$1:$U$265,COLUMN(B$1),FALSE)</f>
        <v>1445.2793244290101</v>
      </c>
      <c r="C51">
        <f>VLOOKUP($A51,'2.1'!$A$1:$U$265,COLUMN(C$1),FALSE)</f>
        <v>1894.61516893932</v>
      </c>
      <c r="D51">
        <f>VLOOKUP($A51,'2.1'!$A$1:$U$265,COLUMN(D$1),FALSE)</f>
        <v>2172.1018772447001</v>
      </c>
      <c r="E51">
        <f>VLOOKUP($A51,'2.1'!$A$1:$U$265,COLUMN(E$1),FALSE)</f>
        <v>2425.8518417571499</v>
      </c>
      <c r="F51">
        <f>VLOOKUP($A51,'2.1'!$A$1:$U$265,COLUMN(F$1),FALSE)</f>
        <v>2691.2780806196502</v>
      </c>
      <c r="G51">
        <f>VLOOKUP($A51,'2.1'!$A$1:$U$265,COLUMN(G$1),FALSE)</f>
        <v>3002.1368672747499</v>
      </c>
      <c r="H51">
        <f>VLOOKUP($A51,'2.1'!$A$1:$U$265,COLUMN(H$1),FALSE)</f>
        <v>3328.8829723976501</v>
      </c>
      <c r="I51">
        <f>VLOOKUP($A51,'2.1'!$A$1:$U$265,COLUMN(I$1),FALSE)</f>
        <v>3567.8364378220599</v>
      </c>
      <c r="J51">
        <f>VLOOKUP($A51,'2.1'!$A$1:$U$265,COLUMN(J$1),FALSE)</f>
        <v>4249.0192621097603</v>
      </c>
      <c r="K51">
        <f>VLOOKUP($A51,'2.1'!$A$1:$U$265,COLUMN(K$1),FALSE)</f>
        <v>4231.6157976784698</v>
      </c>
      <c r="L51">
        <f>VLOOKUP($A51,'2.1'!$A$1:$U$265,COLUMN(L$1),FALSE)</f>
        <v>4633.5903583990403</v>
      </c>
      <c r="M51">
        <f>VLOOKUP($A51,'2.1'!$A$1:$U$265,COLUMN(M$1),FALSE)</f>
        <v>5200.55579014874</v>
      </c>
      <c r="N51">
        <f>VLOOKUP($A51,'2.1'!$A$1:$U$265,COLUMN(N$1),FALSE)</f>
        <v>5682.0450065535297</v>
      </c>
      <c r="O51">
        <f>VLOOKUP($A51,'2.1'!$A$1:$U$265,COLUMN(O$1),FALSE)</f>
        <v>6056.3308269681002</v>
      </c>
      <c r="P51">
        <f>VLOOKUP($A51,'2.1'!$A$1:$U$265,COLUMN(P$1),FALSE)</f>
        <v>6377.0915301421701</v>
      </c>
      <c r="Q51">
        <f>VLOOKUP($A51,'2.1'!$A$1:$U$265,COLUMN(Q$1),FALSE)</f>
        <v>6124.4916426207201</v>
      </c>
      <c r="R51">
        <f>VLOOKUP($A51,'2.1'!$A$1:$U$265,COLUMN(R$1),FALSE)</f>
        <v>6060.0933290441599</v>
      </c>
      <c r="S51">
        <f>VLOOKUP($A51,'2.1'!$A$1:$U$265,COLUMN(S$1),FALSE)</f>
        <v>6213.5012764992098</v>
      </c>
      <c r="T51">
        <f>VLOOKUP($A51,'2.1'!$A$1:$U$265,COLUMN(T$1),FALSE)</f>
        <v>6295.9353986807901</v>
      </c>
      <c r="U51">
        <f>VLOOKUP($A51,'2.1'!$A$1:$U$265,COLUMN(U$1),FALSE)</f>
        <v>6183.8238248217303</v>
      </c>
    </row>
    <row r="52" spans="1:21" x14ac:dyDescent="0.35">
      <c r="A52" t="s">
        <v>543</v>
      </c>
      <c r="B52">
        <f>VLOOKUP($A52,'2.1'!$A$1:$U$265,COLUMN(B$1),FALSE)</f>
        <v>1450.4762424329799</v>
      </c>
      <c r="C52">
        <f>VLOOKUP($A52,'2.1'!$A$1:$U$265,COLUMN(C$1),FALSE)</f>
        <v>1378.20340298422</v>
      </c>
      <c r="D52">
        <f>VLOOKUP($A52,'2.1'!$A$1:$U$265,COLUMN(D$1),FALSE)</f>
        <v>1191.1032552044501</v>
      </c>
      <c r="E52">
        <f>VLOOKUP($A52,'2.1'!$A$1:$U$265,COLUMN(E$1),FALSE)</f>
        <v>1102.4682750534</v>
      </c>
      <c r="F52">
        <f>VLOOKUP($A52,'2.1'!$A$1:$U$265,COLUMN(F$1),FALSE)</f>
        <v>1062.1580919339799</v>
      </c>
      <c r="G52">
        <f>VLOOKUP($A52,'2.1'!$A$1:$U$265,COLUMN(G$1),FALSE)</f>
        <v>1186.3934231895801</v>
      </c>
      <c r="H52">
        <f>VLOOKUP($A52,'2.1'!$A$1:$U$265,COLUMN(H$1),FALSE)</f>
        <v>1397.43681729491</v>
      </c>
      <c r="I52">
        <f>VLOOKUP($A52,'2.1'!$A$1:$U$265,COLUMN(I$1),FALSE)</f>
        <v>1667.3179554302101</v>
      </c>
      <c r="J52">
        <f>VLOOKUP($A52,'2.1'!$A$1:$U$265,COLUMN(J$1),FALSE)</f>
        <v>2044.52785549853</v>
      </c>
      <c r="K52">
        <f>VLOOKUP($A52,'2.1'!$A$1:$U$265,COLUMN(K$1),FALSE)</f>
        <v>2331.2685815110599</v>
      </c>
      <c r="L52">
        <f>VLOOKUP($A52,'2.1'!$A$1:$U$265,COLUMN(L$1),FALSE)</f>
        <v>2645.9690465192498</v>
      </c>
      <c r="M52">
        <f>VLOOKUP($A52,'2.1'!$A$1:$U$265,COLUMN(M$1),FALSE)</f>
        <v>2791.8107989556802</v>
      </c>
      <c r="N52">
        <f>VLOOKUP($A52,'2.1'!$A$1:$U$265,COLUMN(N$1),FALSE)</f>
        <v>3229.6856303037998</v>
      </c>
      <c r="O52">
        <f>VLOOKUP($A52,'2.1'!$A$1:$U$265,COLUMN(O$1),FALSE)</f>
        <v>3262.6580293424799</v>
      </c>
      <c r="P52">
        <f>VLOOKUP($A52,'2.1'!$A$1:$U$265,COLUMN(P$1),FALSE)</f>
        <v>3379.5585095107499</v>
      </c>
      <c r="Q52">
        <f>VLOOKUP($A52,'2.1'!$A$1:$U$265,COLUMN(Q$1),FALSE)</f>
        <v>3562.9327350684898</v>
      </c>
      <c r="R52">
        <f>VLOOKUP($A52,'2.1'!$A$1:$U$265,COLUMN(R$1),FALSE)</f>
        <v>3519.8732025425902</v>
      </c>
      <c r="S52">
        <f>VLOOKUP($A52,'2.1'!$A$1:$U$265,COLUMN(S$1),FALSE)</f>
        <v>2444.2903111509399</v>
      </c>
      <c r="T52">
        <f>VLOOKUP($A52,'2.1'!$A$1:$U$265,COLUMN(T$1),FALSE)</f>
        <v>2537.1253654903999</v>
      </c>
      <c r="U52">
        <f>VLOOKUP($A52,'2.1'!$A$1:$U$265,COLUMN(U$1),FALSE)</f>
        <v>3019.2058286175602</v>
      </c>
    </row>
    <row r="53" spans="1:21" x14ac:dyDescent="0.35">
      <c r="A53" t="s">
        <v>427</v>
      </c>
      <c r="B53">
        <f>VLOOKUP($A53,'2.1'!$A$1:$U$265,COLUMN(B$1),FALSE)</f>
        <v>2001.5380092446701</v>
      </c>
      <c r="C53">
        <f>VLOOKUP($A53,'2.1'!$A$1:$U$265,COLUMN(C$1),FALSE)</f>
        <v>2072.2998424499701</v>
      </c>
      <c r="D53">
        <f>VLOOKUP($A53,'2.1'!$A$1:$U$265,COLUMN(D$1),FALSE)</f>
        <v>2124.1028886291801</v>
      </c>
      <c r="E53">
        <f>VLOOKUP($A53,'2.1'!$A$1:$U$265,COLUMN(E$1),FALSE)</f>
        <v>2209.4965079694498</v>
      </c>
      <c r="F53">
        <f>VLOOKUP($A53,'2.1'!$A$1:$U$265,COLUMN(F$1),FALSE)</f>
        <v>2278.4318429057298</v>
      </c>
      <c r="G53">
        <f>VLOOKUP($A53,'2.1'!$A$1:$U$265,COLUMN(G$1),FALSE)</f>
        <v>2428.5695118886401</v>
      </c>
      <c r="H53">
        <f>VLOOKUP($A53,'2.1'!$A$1:$U$265,COLUMN(H$1),FALSE)</f>
        <v>2631.82041514301</v>
      </c>
      <c r="I53">
        <f>VLOOKUP($A53,'2.1'!$A$1:$U$265,COLUMN(I$1),FALSE)</f>
        <v>2786.1579217171802</v>
      </c>
      <c r="J53">
        <f>VLOOKUP($A53,'2.1'!$A$1:$U$265,COLUMN(J$1),FALSE)</f>
        <v>2933.3956753717198</v>
      </c>
      <c r="K53">
        <f>VLOOKUP($A53,'2.1'!$A$1:$U$265,COLUMN(K$1),FALSE)</f>
        <v>2858.4796301727602</v>
      </c>
      <c r="L53">
        <f>VLOOKUP($A53,'2.1'!$A$1:$U$265,COLUMN(L$1),FALSE)</f>
        <v>2983.22977097694</v>
      </c>
      <c r="M53">
        <f>VLOOKUP($A53,'2.1'!$A$1:$U$265,COLUMN(M$1),FALSE)</f>
        <v>3266.0120620207399</v>
      </c>
      <c r="N53">
        <f>VLOOKUP($A53,'2.1'!$A$1:$U$265,COLUMN(N$1),FALSE)</f>
        <v>3428.4071797616002</v>
      </c>
      <c r="O53">
        <f>VLOOKUP($A53,'2.1'!$A$1:$U$265,COLUMN(O$1),FALSE)</f>
        <v>3509.5314926261599</v>
      </c>
      <c r="P53">
        <f>VLOOKUP($A53,'2.1'!$A$1:$U$265,COLUMN(P$1),FALSE)</f>
        <v>3589.04219262897</v>
      </c>
      <c r="Q53">
        <f>VLOOKUP($A53,'2.1'!$A$1:$U$265,COLUMN(Q$1),FALSE)</f>
        <v>3705.57794598177</v>
      </c>
      <c r="R53">
        <f>VLOOKUP($A53,'2.1'!$A$1:$U$265,COLUMN(R$1),FALSE)</f>
        <v>3805.9936662847299</v>
      </c>
      <c r="S53">
        <f>VLOOKUP($A53,'2.1'!$A$1:$U$265,COLUMN(S$1),FALSE)</f>
        <v>3910.2571929590599</v>
      </c>
      <c r="T53">
        <f>VLOOKUP($A53,'2.1'!$A$1:$U$265,COLUMN(T$1),FALSE)</f>
        <v>4067.6594488115402</v>
      </c>
      <c r="U53">
        <f>VLOOKUP($A53,'2.1'!$A$1:$U$265,COLUMN(U$1),FALSE)</f>
        <v>4187.2500311068998</v>
      </c>
    </row>
    <row r="54" spans="1:21" x14ac:dyDescent="0.35">
      <c r="A54" t="s">
        <v>181</v>
      </c>
      <c r="B54">
        <f>VLOOKUP($A54,'2.1'!$A$1:$U$265,COLUMN(B$1),FALSE)</f>
        <v>1725.5547376752399</v>
      </c>
      <c r="C54">
        <f>VLOOKUP($A54,'2.1'!$A$1:$U$265,COLUMN(C$1),FALSE)</f>
        <v>2313.1512888607899</v>
      </c>
      <c r="D54">
        <f>VLOOKUP($A54,'2.1'!$A$1:$U$265,COLUMN(D$1),FALSE)</f>
        <v>2744.2081555340201</v>
      </c>
      <c r="E54">
        <f>VLOOKUP($A54,'2.1'!$A$1:$U$265,COLUMN(E$1),FALSE)</f>
        <v>3618.57609412069</v>
      </c>
      <c r="F54">
        <f>VLOOKUP($A54,'2.1'!$A$1:$U$265,COLUMN(F$1),FALSE)</f>
        <v>6152.1312376017304</v>
      </c>
      <c r="G54">
        <f>VLOOKUP($A54,'2.1'!$A$1:$U$265,COLUMN(G$1),FALSE)</f>
        <v>10963.289362941299</v>
      </c>
      <c r="H54">
        <f>VLOOKUP($A54,'2.1'!$A$1:$U$265,COLUMN(H$1),FALSE)</f>
        <v>12857.3360461499</v>
      </c>
      <c r="I54">
        <f>VLOOKUP($A54,'2.1'!$A$1:$U$265,COLUMN(I$1),FALSE)</f>
        <v>15908.3918313632</v>
      </c>
      <c r="J54">
        <f>VLOOKUP($A54,'2.1'!$A$1:$U$265,COLUMN(J$1),FALSE)</f>
        <v>22942.583449096699</v>
      </c>
      <c r="K54">
        <f>VLOOKUP($A54,'2.1'!$A$1:$U$265,COLUMN(K$1),FALSE)</f>
        <v>16667.9368247067</v>
      </c>
      <c r="L54">
        <f>VLOOKUP($A54,'2.1'!$A$1:$U$265,COLUMN(L$1),FALSE)</f>
        <v>17288.8595992193</v>
      </c>
      <c r="M54">
        <f>VLOOKUP($A54,'2.1'!$A$1:$U$265,COLUMN(M$1),FALSE)</f>
        <v>21641.870519212702</v>
      </c>
      <c r="N54">
        <f>VLOOKUP($A54,'2.1'!$A$1:$U$265,COLUMN(N$1),FALSE)</f>
        <v>21711.153229854201</v>
      </c>
      <c r="O54">
        <f>VLOOKUP($A54,'2.1'!$A$1:$U$265,COLUMN(O$1),FALSE)</f>
        <v>20390.7193153023</v>
      </c>
      <c r="P54">
        <f>VLOOKUP($A54,'2.1'!$A$1:$U$265,COLUMN(P$1),FALSE)</f>
        <v>19394.029992997199</v>
      </c>
      <c r="Q54">
        <f>VLOOKUP($A54,'2.1'!$A$1:$U$265,COLUMN(Q$1),FALSE)</f>
        <v>11283.46560612</v>
      </c>
      <c r="R54">
        <f>VLOOKUP($A54,'2.1'!$A$1:$U$265,COLUMN(R$1),FALSE)</f>
        <v>9250.3319530822591</v>
      </c>
      <c r="S54">
        <f>VLOOKUP($A54,'2.1'!$A$1:$U$265,COLUMN(S$1),FALSE)</f>
        <v>9667.9122517304604</v>
      </c>
      <c r="T54">
        <f>VLOOKUP($A54,'2.1'!$A$1:$U$265,COLUMN(T$1),FALSE)</f>
        <v>10144.1958108456</v>
      </c>
      <c r="U54">
        <f>VLOOKUP($A54,'2.1'!$A$1:$U$265,COLUMN(U$1),FALSE)</f>
        <v>8131.9238881091196</v>
      </c>
    </row>
    <row r="55" spans="1:21" x14ac:dyDescent="0.35">
      <c r="A55" t="s">
        <v>143</v>
      </c>
      <c r="B55">
        <f>VLOOKUP($A55,'2.1'!$A$1:$U$265,COLUMN(B$1),FALSE)</f>
        <v>308.13378356477</v>
      </c>
      <c r="C55">
        <f>VLOOKUP($A55,'2.1'!$A$1:$U$265,COLUMN(C$1),FALSE)</f>
        <v>316.82382001456301</v>
      </c>
      <c r="D55">
        <f>VLOOKUP($A55,'2.1'!$A$1:$U$265,COLUMN(D$1),FALSE)</f>
        <v>293.955790897214</v>
      </c>
      <c r="E55">
        <f>VLOOKUP($A55,'2.1'!$A$1:$U$265,COLUMN(E$1),FALSE)</f>
        <v>334.58544290262103</v>
      </c>
      <c r="F55">
        <f>VLOOKUP($A55,'2.1'!$A$1:$U$265,COLUMN(F$1),FALSE)</f>
        <v>407.76997651657501</v>
      </c>
      <c r="G55">
        <f>VLOOKUP($A55,'2.1'!$A$1:$U$265,COLUMN(G$1),FALSE)</f>
        <v>388.59512263104801</v>
      </c>
      <c r="H55">
        <f>VLOOKUP($A55,'2.1'!$A$1:$U$265,COLUMN(H$1),FALSE)</f>
        <v>415.03659944205299</v>
      </c>
      <c r="I55">
        <f>VLOOKUP($A55,'2.1'!$A$1:$U$265,COLUMN(I$1),FALSE)</f>
        <v>439.832690498933</v>
      </c>
      <c r="J55">
        <f>VLOOKUP($A55,'2.1'!$A$1:$U$265,COLUMN(J$1),FALSE)</f>
        <v>450.63284030614</v>
      </c>
      <c r="K55">
        <f>VLOOKUP($A55,'2.1'!$A$1:$U$265,COLUMN(K$1),FALSE)</f>
        <v>595.10998718541202</v>
      </c>
      <c r="L55">
        <f>VLOOKUP($A55,'2.1'!$A$1:$U$265,COLUMN(L$1),FALSE)</f>
        <v>501.355633266246</v>
      </c>
      <c r="M55">
        <f>VLOOKUP($A55,'2.1'!$A$1:$U$265,COLUMN(M$1),FALSE)</f>
        <v>642.50765906369395</v>
      </c>
      <c r="N55">
        <f>VLOOKUP($A55,'2.1'!$A$1:$U$265,COLUMN(N$1),FALSE)</f>
        <v>0</v>
      </c>
      <c r="O55">
        <f>VLOOKUP($A55,'2.1'!$A$1:$U$265,COLUMN(O$1),FALSE)</f>
        <v>0</v>
      </c>
      <c r="P55">
        <f>VLOOKUP($A55,'2.1'!$A$1:$U$265,COLUMN(P$1),FALSE)</f>
        <v>0</v>
      </c>
      <c r="Q55">
        <f>VLOOKUP($A55,'2.1'!$A$1:$U$265,COLUMN(Q$1),FALSE)</f>
        <v>0</v>
      </c>
      <c r="R55">
        <f>VLOOKUP($A55,'2.1'!$A$1:$U$265,COLUMN(R$1),FALSE)</f>
        <v>0</v>
      </c>
      <c r="S55">
        <f>VLOOKUP($A55,'2.1'!$A$1:$U$265,COLUMN(S$1),FALSE)</f>
        <v>0</v>
      </c>
      <c r="T55">
        <f>VLOOKUP($A55,'2.1'!$A$1:$U$265,COLUMN(T$1),FALSE)</f>
        <v>0</v>
      </c>
      <c r="U55">
        <f>VLOOKUP($A55,'2.1'!$A$1:$U$265,COLUMN(U$1),FALSE)</f>
        <v>0</v>
      </c>
    </row>
    <row r="56" spans="1:21" x14ac:dyDescent="0.35">
      <c r="A56" t="s">
        <v>147</v>
      </c>
      <c r="B56">
        <f>VLOOKUP($A56,'2.1'!$A$1:$U$265,COLUMN(B$1),FALSE)</f>
        <v>4075.9706385107102</v>
      </c>
      <c r="C56">
        <f>VLOOKUP($A56,'2.1'!$A$1:$U$265,COLUMN(C$1),FALSE)</f>
        <v>4509.1782020361698</v>
      </c>
      <c r="D56">
        <f>VLOOKUP($A56,'2.1'!$A$1:$U$265,COLUMN(D$1),FALSE)</f>
        <v>5344.8779350230998</v>
      </c>
      <c r="E56">
        <f>VLOOKUP($A56,'2.1'!$A$1:$U$265,COLUMN(E$1),FALSE)</f>
        <v>7206.1665624875804</v>
      </c>
      <c r="F56">
        <f>VLOOKUP($A56,'2.1'!$A$1:$U$265,COLUMN(F$1),FALSE)</f>
        <v>8912.9921951693195</v>
      </c>
      <c r="G56">
        <f>VLOOKUP($A56,'2.1'!$A$1:$U$265,COLUMN(G$1),FALSE)</f>
        <v>10406.396692326</v>
      </c>
      <c r="H56">
        <f>VLOOKUP($A56,'2.1'!$A$1:$U$265,COLUMN(H$1),FALSE)</f>
        <v>12631.5680518102</v>
      </c>
      <c r="I56">
        <f>VLOOKUP($A56,'2.1'!$A$1:$U$265,COLUMN(I$1),FALSE)</f>
        <v>16741.939226659601</v>
      </c>
      <c r="J56">
        <f>VLOOKUP($A56,'2.1'!$A$1:$U$265,COLUMN(J$1),FALSE)</f>
        <v>18227.119530447599</v>
      </c>
      <c r="K56">
        <f>VLOOKUP($A56,'2.1'!$A$1:$U$265,COLUMN(K$1),FALSE)</f>
        <v>14794.971104954901</v>
      </c>
      <c r="L56">
        <f>VLOOKUP($A56,'2.1'!$A$1:$U$265,COLUMN(L$1),FALSE)</f>
        <v>14790.820923470101</v>
      </c>
      <c r="M56">
        <f>VLOOKUP($A56,'2.1'!$A$1:$U$265,COLUMN(M$1),FALSE)</f>
        <v>17621.547962894401</v>
      </c>
      <c r="N56">
        <f>VLOOKUP($A56,'2.1'!$A$1:$U$265,COLUMN(N$1),FALSE)</f>
        <v>17534.421349912998</v>
      </c>
      <c r="O56">
        <f>VLOOKUP($A56,'2.1'!$A$1:$U$265,COLUMN(O$1),FALSE)</f>
        <v>19174.100326150899</v>
      </c>
      <c r="P56">
        <f>VLOOKUP($A56,'2.1'!$A$1:$U$265,COLUMN(P$1),FALSE)</f>
        <v>20367.103161316001</v>
      </c>
      <c r="Q56">
        <f>VLOOKUP($A56,'2.1'!$A$1:$U$265,COLUMN(Q$1),FALSE)</f>
        <v>17522.230186252</v>
      </c>
      <c r="R56">
        <f>VLOOKUP($A56,'2.1'!$A$1:$U$265,COLUMN(R$1),FALSE)</f>
        <v>18437.252820717302</v>
      </c>
      <c r="S56">
        <f>VLOOKUP($A56,'2.1'!$A$1:$U$265,COLUMN(S$1),FALSE)</f>
        <v>20458.4607286705</v>
      </c>
      <c r="T56">
        <f>VLOOKUP($A56,'2.1'!$A$1:$U$265,COLUMN(T$1),FALSE)</f>
        <v>23170.7073775514</v>
      </c>
      <c r="U56">
        <f>VLOOKUP($A56,'2.1'!$A$1:$U$265,COLUMN(U$1),FALSE)</f>
        <v>23723.306112848</v>
      </c>
    </row>
    <row r="57" spans="1:21" x14ac:dyDescent="0.35">
      <c r="A57" t="s">
        <v>453</v>
      </c>
      <c r="B57">
        <f>VLOOKUP($A57,'2.1'!$A$1:$U$265,COLUMN(B$1),FALSE)</f>
        <v>1728.70533953017</v>
      </c>
      <c r="C57">
        <f>VLOOKUP($A57,'2.1'!$A$1:$U$265,COLUMN(C$1),FALSE)</f>
        <v>1521.7676198184299</v>
      </c>
      <c r="D57">
        <f>VLOOKUP($A57,'2.1'!$A$1:$U$265,COLUMN(D$1),FALSE)</f>
        <v>1405.44185636161</v>
      </c>
      <c r="E57">
        <f>VLOOKUP($A57,'2.1'!$A$1:$U$265,COLUMN(E$1),FALSE)</f>
        <v>2148.6199354273799</v>
      </c>
      <c r="F57">
        <f>VLOOKUP($A57,'2.1'!$A$1:$U$265,COLUMN(F$1),FALSE)</f>
        <v>2699.1334018643802</v>
      </c>
      <c r="G57">
        <f>VLOOKUP($A57,'2.1'!$A$1:$U$265,COLUMN(G$1),FALSE)</f>
        <v>3083.8262324474799</v>
      </c>
      <c r="H57">
        <f>VLOOKUP($A57,'2.1'!$A$1:$U$265,COLUMN(H$1),FALSE)</f>
        <v>3176.7003378024801</v>
      </c>
      <c r="I57">
        <f>VLOOKUP($A57,'2.1'!$A$1:$U$265,COLUMN(I$1),FALSE)</f>
        <v>3327.4418745642201</v>
      </c>
      <c r="J57">
        <f>VLOOKUP($A57,'2.1'!$A$1:$U$265,COLUMN(J$1),FALSE)</f>
        <v>3137.3961151871499</v>
      </c>
      <c r="K57">
        <f>VLOOKUP($A57,'2.1'!$A$1:$U$265,COLUMN(K$1),FALSE)</f>
        <v>3385.8429259111499</v>
      </c>
      <c r="L57">
        <f>VLOOKUP($A57,'2.1'!$A$1:$U$265,COLUMN(L$1),FALSE)</f>
        <v>4168.5051770671898</v>
      </c>
      <c r="M57">
        <f>VLOOKUP($A57,'2.1'!$A$1:$U$265,COLUMN(M$1),FALSE)</f>
        <v>4496.60037883323</v>
      </c>
      <c r="N57">
        <f>VLOOKUP($A57,'2.1'!$A$1:$U$265,COLUMN(N$1),FALSE)</f>
        <v>4527.6689876416103</v>
      </c>
      <c r="O57">
        <f>VLOOKUP($A57,'2.1'!$A$1:$U$265,COLUMN(O$1),FALSE)</f>
        <v>4230.3440556778996</v>
      </c>
      <c r="P57">
        <f>VLOOKUP($A57,'2.1'!$A$1:$U$265,COLUMN(P$1),FALSE)</f>
        <v>4038.5572283991801</v>
      </c>
      <c r="Q57">
        <f>VLOOKUP($A57,'2.1'!$A$1:$U$265,COLUMN(Q$1),FALSE)</f>
        <v>3679.7997994888401</v>
      </c>
      <c r="R57">
        <f>VLOOKUP($A57,'2.1'!$A$1:$U$265,COLUMN(R$1),FALSE)</f>
        <v>3425.5595094068799</v>
      </c>
      <c r="S57">
        <f>VLOOKUP($A57,'2.1'!$A$1:$U$265,COLUMN(S$1),FALSE)</f>
        <v>3914.6132524517502</v>
      </c>
      <c r="T57">
        <f>VLOOKUP($A57,'2.1'!$A$1:$U$265,COLUMN(T$1),FALSE)</f>
        <v>4106.1971526456</v>
      </c>
      <c r="U57">
        <f>VLOOKUP($A57,'2.1'!$A$1:$U$265,COLUMN(U$1),FALSE)</f>
        <v>3894.6798068542698</v>
      </c>
    </row>
    <row r="58" spans="1:21" x14ac:dyDescent="0.35">
      <c r="A58" t="s">
        <v>149</v>
      </c>
      <c r="B58">
        <f>VLOOKUP($A58,'2.1'!$A$1:$U$265,COLUMN(B$1),FALSE)</f>
        <v>124.460800271762</v>
      </c>
      <c r="C58">
        <f>VLOOKUP($A58,'2.1'!$A$1:$U$265,COLUMN(C$1),FALSE)</f>
        <v>120.765781959083</v>
      </c>
      <c r="D58">
        <f>VLOOKUP($A58,'2.1'!$A$1:$U$265,COLUMN(D$1),FALSE)</f>
        <v>111.927223529279</v>
      </c>
      <c r="E58">
        <f>VLOOKUP($A58,'2.1'!$A$1:$U$265,COLUMN(E$1),FALSE)</f>
        <v>119.490390988672</v>
      </c>
      <c r="F58">
        <f>VLOOKUP($A58,'2.1'!$A$1:$U$265,COLUMN(F$1),FALSE)</f>
        <v>136.466255552783</v>
      </c>
      <c r="G58">
        <f>VLOOKUP($A58,'2.1'!$A$1:$U$265,COLUMN(G$1),FALSE)</f>
        <v>162.432726500352</v>
      </c>
      <c r="H58">
        <f>VLOOKUP($A58,'2.1'!$A$1:$U$265,COLUMN(H$1),FALSE)</f>
        <v>194.687430455118</v>
      </c>
      <c r="I58">
        <f>VLOOKUP($A58,'2.1'!$A$1:$U$265,COLUMN(I$1),FALSE)</f>
        <v>244.286037152722</v>
      </c>
      <c r="J58">
        <f>VLOOKUP($A58,'2.1'!$A$1:$U$265,COLUMN(J$1),FALSE)</f>
        <v>326.43682669893099</v>
      </c>
      <c r="K58">
        <f>VLOOKUP($A58,'2.1'!$A$1:$U$265,COLUMN(K$1),FALSE)</f>
        <v>380.56904786288499</v>
      </c>
      <c r="L58">
        <f>VLOOKUP($A58,'2.1'!$A$1:$U$265,COLUMN(L$1),FALSE)</f>
        <v>341.55411490517901</v>
      </c>
      <c r="M58">
        <f>VLOOKUP($A58,'2.1'!$A$1:$U$265,COLUMN(M$1),FALSE)</f>
        <v>354.47957584134701</v>
      </c>
      <c r="N58">
        <f>VLOOKUP($A58,'2.1'!$A$1:$U$265,COLUMN(N$1),FALSE)</f>
        <v>467.07792724171799</v>
      </c>
      <c r="O58">
        <f>VLOOKUP($A58,'2.1'!$A$1:$U$265,COLUMN(O$1),FALSE)</f>
        <v>499.53157205990698</v>
      </c>
      <c r="P58">
        <f>VLOOKUP($A58,'2.1'!$A$1:$U$265,COLUMN(P$1),FALSE)</f>
        <v>566.92646646198398</v>
      </c>
      <c r="Q58">
        <f>VLOOKUP($A58,'2.1'!$A$1:$U$265,COLUMN(Q$1),FALSE)</f>
        <v>640.54189131368196</v>
      </c>
      <c r="R58">
        <f>VLOOKUP($A58,'2.1'!$A$1:$U$265,COLUMN(R$1),FALSE)</f>
        <v>717.12459293328504</v>
      </c>
      <c r="S58">
        <f>VLOOKUP($A58,'2.1'!$A$1:$U$265,COLUMN(S$1),FALSE)</f>
        <v>768.52230757938605</v>
      </c>
      <c r="T58">
        <f>VLOOKUP($A58,'2.1'!$A$1:$U$265,COLUMN(T$1),FALSE)</f>
        <v>771.52381386447598</v>
      </c>
      <c r="U58">
        <f>VLOOKUP($A58,'2.1'!$A$1:$U$265,COLUMN(U$1),FALSE)</f>
        <v>855.76086228083796</v>
      </c>
    </row>
    <row r="59" spans="1:21" x14ac:dyDescent="0.35">
      <c r="A59" t="s">
        <v>157</v>
      </c>
      <c r="B59">
        <f>VLOOKUP($A59,'2.1'!$A$1:$U$265,COLUMN(B$1),FALSE)</f>
        <v>2076.5687843164901</v>
      </c>
      <c r="C59">
        <f>VLOOKUP($A59,'2.1'!$A$1:$U$265,COLUMN(C$1),FALSE)</f>
        <v>2039.6256972117701</v>
      </c>
      <c r="D59">
        <f>VLOOKUP($A59,'2.1'!$A$1:$U$265,COLUMN(D$1),FALSE)</f>
        <v>2260.2583983847499</v>
      </c>
      <c r="E59">
        <f>VLOOKUP($A59,'2.1'!$A$1:$U$265,COLUMN(E$1),FALSE)</f>
        <v>2837.89224620811</v>
      </c>
      <c r="F59">
        <f>VLOOKUP($A59,'2.1'!$A$1:$U$265,COLUMN(F$1),FALSE)</f>
        <v>3334.9316666979198</v>
      </c>
      <c r="G59">
        <f>VLOOKUP($A59,'2.1'!$A$1:$U$265,COLUMN(G$1),FALSE)</f>
        <v>3659.5793287084198</v>
      </c>
      <c r="H59">
        <f>VLOOKUP($A59,'2.1'!$A$1:$U$265,COLUMN(H$1),FALSE)</f>
        <v>3747.8607160745501</v>
      </c>
      <c r="I59">
        <f>VLOOKUP($A59,'2.1'!$A$1:$U$265,COLUMN(I$1),FALSE)</f>
        <v>4072.1015698432898</v>
      </c>
      <c r="J59">
        <f>VLOOKUP($A59,'2.1'!$A$1:$U$265,COLUMN(J$1),FALSE)</f>
        <v>4167.6702847165398</v>
      </c>
      <c r="K59">
        <f>VLOOKUP($A59,'2.1'!$A$1:$U$265,COLUMN(K$1),FALSE)</f>
        <v>3362.8165551403199</v>
      </c>
      <c r="L59">
        <f>VLOOKUP($A59,'2.1'!$A$1:$U$265,COLUMN(L$1),FALSE)</f>
        <v>3652.52743714193</v>
      </c>
      <c r="M59">
        <f>VLOOKUP($A59,'2.1'!$A$1:$U$265,COLUMN(M$1),FALSE)</f>
        <v>4371.4575101241098</v>
      </c>
      <c r="N59">
        <f>VLOOKUP($A59,'2.1'!$A$1:$U$265,COLUMN(N$1),FALSE)</f>
        <v>4591.5557840295596</v>
      </c>
      <c r="O59">
        <f>VLOOKUP($A59,'2.1'!$A$1:$U$265,COLUMN(O$1),FALSE)</f>
        <v>4840.6937161580199</v>
      </c>
      <c r="P59">
        <f>VLOOKUP($A59,'2.1'!$A$1:$U$265,COLUMN(P$1),FALSE)</f>
        <v>5605.5703563548996</v>
      </c>
      <c r="Q59">
        <f>VLOOKUP($A59,'2.1'!$A$1:$U$265,COLUMN(Q$1),FALSE)</f>
        <v>5390.7452579281198</v>
      </c>
      <c r="R59">
        <f>VLOOKUP($A59,'2.1'!$A$1:$U$265,COLUMN(R$1),FALSE)</f>
        <v>5651.3180548270202</v>
      </c>
      <c r="S59">
        <f>VLOOKUP($A59,'2.1'!$A$1:$U$265,COLUMN(S$1),FALSE)</f>
        <v>6101.0308386649804</v>
      </c>
      <c r="T59">
        <f>VLOOKUP($A59,'2.1'!$A$1:$U$265,COLUMN(T$1),FALSE)</f>
        <v>6317.4878527697001</v>
      </c>
      <c r="U59">
        <f>VLOOKUP($A59,'2.1'!$A$1:$U$265,COLUMN(U$1),FALSE)</f>
        <v>6175.8887203210397</v>
      </c>
    </row>
    <row r="60" spans="1:21" x14ac:dyDescent="0.35">
      <c r="A60" t="s">
        <v>155</v>
      </c>
      <c r="B60">
        <f>VLOOKUP($A60,'2.1'!$A$1:$U$265,COLUMN(B$1),FALSE)</f>
        <v>24285.466820516202</v>
      </c>
      <c r="C60">
        <f>VLOOKUP($A60,'2.1'!$A$1:$U$265,COLUMN(C$1),FALSE)</f>
        <v>24946.189189140401</v>
      </c>
      <c r="D60">
        <f>VLOOKUP($A60,'2.1'!$A$1:$U$265,COLUMN(D$1),FALSE)</f>
        <v>26869.6749036293</v>
      </c>
      <c r="E60">
        <f>VLOOKUP($A60,'2.1'!$A$1:$U$265,COLUMN(E$1),FALSE)</f>
        <v>32855.132628780302</v>
      </c>
      <c r="F60">
        <f>VLOOKUP($A60,'2.1'!$A$1:$U$265,COLUMN(F$1),FALSE)</f>
        <v>37702.8453762641</v>
      </c>
      <c r="G60">
        <f>VLOOKUP($A60,'2.1'!$A$1:$U$265,COLUMN(G$1),FALSE)</f>
        <v>39040.2888825052</v>
      </c>
      <c r="H60">
        <f>VLOOKUP($A60,'2.1'!$A$1:$U$265,COLUMN(H$1),FALSE)</f>
        <v>41188.093699730198</v>
      </c>
      <c r="I60">
        <f>VLOOKUP($A60,'2.1'!$A$1:$U$265,COLUMN(I$1),FALSE)</f>
        <v>48414.845092972202</v>
      </c>
      <c r="J60">
        <f>VLOOKUP($A60,'2.1'!$A$1:$U$265,COLUMN(J$1),FALSE)</f>
        <v>53554.038922467298</v>
      </c>
      <c r="K60">
        <f>VLOOKUP($A60,'2.1'!$A$1:$U$265,COLUMN(K$1),FALSE)</f>
        <v>47293.992833504199</v>
      </c>
      <c r="L60">
        <f>VLOOKUP($A60,'2.1'!$A$1:$U$265,COLUMN(L$1),FALSE)</f>
        <v>46459.973254854303</v>
      </c>
      <c r="M60">
        <f>VLOOKUP($A60,'2.1'!$A$1:$U$265,COLUMN(M$1),FALSE)</f>
        <v>51081.997670312703</v>
      </c>
      <c r="N60">
        <f>VLOOKUP($A60,'2.1'!$A$1:$U$265,COLUMN(N$1),FALSE)</f>
        <v>47710.790216941503</v>
      </c>
      <c r="O60">
        <f>VLOOKUP($A60,'2.1'!$A$1:$U$265,COLUMN(O$1),FALSE)</f>
        <v>49878.043244453598</v>
      </c>
      <c r="P60">
        <f>VLOOKUP($A60,'2.1'!$A$1:$U$265,COLUMN(P$1),FALSE)</f>
        <v>50260.2998588958</v>
      </c>
      <c r="Q60">
        <f>VLOOKUP($A60,'2.1'!$A$1:$U$265,COLUMN(Q$1),FALSE)</f>
        <v>42784.698361643197</v>
      </c>
      <c r="R60">
        <f>VLOOKUP($A60,'2.1'!$A$1:$U$265,COLUMN(R$1),FALSE)</f>
        <v>43784.283962209804</v>
      </c>
      <c r="S60">
        <f>VLOOKUP($A60,'2.1'!$A$1:$U$265,COLUMN(S$1),FALSE)</f>
        <v>46336.663253012703</v>
      </c>
      <c r="T60">
        <f>VLOOKUP($A60,'2.1'!$A$1:$U$265,COLUMN(T$1),FALSE)</f>
        <v>50030.877310650103</v>
      </c>
      <c r="U60">
        <f>VLOOKUP($A60,'2.1'!$A$1:$U$265,COLUMN(U$1),FALSE)</f>
        <v>48782.7884755091</v>
      </c>
    </row>
    <row r="61" spans="1:21" x14ac:dyDescent="0.35">
      <c r="A61" t="s">
        <v>159</v>
      </c>
      <c r="B61">
        <f>VLOOKUP($A61,'2.1'!$A$1:$U$265,COLUMN(B$1),FALSE)</f>
        <v>22364.0293943406</v>
      </c>
      <c r="C61">
        <f>VLOOKUP($A61,'2.1'!$A$1:$U$265,COLUMN(C$1),FALSE)</f>
        <v>22433.555714194499</v>
      </c>
      <c r="D61">
        <f>VLOOKUP($A61,'2.1'!$A$1:$U$265,COLUMN(D$1),FALSE)</f>
        <v>24177.3351674642</v>
      </c>
      <c r="E61">
        <f>VLOOKUP($A61,'2.1'!$A$1:$U$265,COLUMN(E$1),FALSE)</f>
        <v>29568.385949668002</v>
      </c>
      <c r="F61">
        <f>VLOOKUP($A61,'2.1'!$A$1:$U$265,COLUMN(F$1),FALSE)</f>
        <v>33741.265146917503</v>
      </c>
      <c r="G61">
        <f>VLOOKUP($A61,'2.1'!$A$1:$U$265,COLUMN(G$1),FALSE)</f>
        <v>34760.187766386603</v>
      </c>
      <c r="H61">
        <f>VLOOKUP($A61,'2.1'!$A$1:$U$265,COLUMN(H$1),FALSE)</f>
        <v>36443.623441441101</v>
      </c>
      <c r="I61">
        <f>VLOOKUP($A61,'2.1'!$A$1:$U$265,COLUMN(I$1),FALSE)</f>
        <v>41508.4339850416</v>
      </c>
      <c r="J61">
        <f>VLOOKUP($A61,'2.1'!$A$1:$U$265,COLUMN(J$1),FALSE)</f>
        <v>45334.114435824602</v>
      </c>
      <c r="K61">
        <f>VLOOKUP($A61,'2.1'!$A$1:$U$265,COLUMN(K$1),FALSE)</f>
        <v>41575.418748373697</v>
      </c>
      <c r="L61">
        <f>VLOOKUP($A61,'2.1'!$A$1:$U$265,COLUMN(L$1),FALSE)</f>
        <v>40638.334004260003</v>
      </c>
      <c r="M61">
        <f>VLOOKUP($A61,'2.1'!$A$1:$U$265,COLUMN(M$1),FALSE)</f>
        <v>43790.732048201899</v>
      </c>
      <c r="N61">
        <f>VLOOKUP($A61,'2.1'!$A$1:$U$265,COLUMN(N$1),FALSE)</f>
        <v>40874.7035053457</v>
      </c>
      <c r="O61">
        <f>VLOOKUP($A61,'2.1'!$A$1:$U$265,COLUMN(O$1),FALSE)</f>
        <v>42592.934094334203</v>
      </c>
      <c r="P61">
        <f>VLOOKUP($A61,'2.1'!$A$1:$U$265,COLUMN(P$1),FALSE)</f>
        <v>43011.263102841702</v>
      </c>
      <c r="Q61">
        <f>VLOOKUP($A61,'2.1'!$A$1:$U$265,COLUMN(Q$1),FALSE)</f>
        <v>36638.184929157003</v>
      </c>
      <c r="R61">
        <f>VLOOKUP($A61,'2.1'!$A$1:$U$265,COLUMN(R$1),FALSE)</f>
        <v>37037.374186121902</v>
      </c>
      <c r="S61">
        <f>VLOOKUP($A61,'2.1'!$A$1:$U$265,COLUMN(S$1),FALSE)</f>
        <v>38812.161034168203</v>
      </c>
      <c r="T61">
        <f>VLOOKUP($A61,'2.1'!$A$1:$U$265,COLUMN(T$1),FALSE)</f>
        <v>41631.0907389044</v>
      </c>
      <c r="U61">
        <f>VLOOKUP($A61,'2.1'!$A$1:$U$265,COLUMN(U$1),FALSE)</f>
        <v>40493.928572045603</v>
      </c>
    </row>
    <row r="62" spans="1:21" x14ac:dyDescent="0.35">
      <c r="A62" t="s">
        <v>165</v>
      </c>
      <c r="B62">
        <f>VLOOKUP($A62,'2.1'!$A$1:$U$265,COLUMN(B$1),FALSE)</f>
        <v>4125.7166635171297</v>
      </c>
      <c r="C62">
        <f>VLOOKUP($A62,'2.1'!$A$1:$U$265,COLUMN(C$1),FALSE)</f>
        <v>3993.0472067647602</v>
      </c>
      <c r="D62">
        <f>VLOOKUP($A62,'2.1'!$A$1:$U$265,COLUMN(D$1),FALSE)</f>
        <v>4141.4182925319001</v>
      </c>
      <c r="E62">
        <f>VLOOKUP($A62,'2.1'!$A$1:$U$265,COLUMN(E$1),FALSE)</f>
        <v>4933.4360067669804</v>
      </c>
      <c r="F62">
        <f>VLOOKUP($A62,'2.1'!$A$1:$U$265,COLUMN(F$1),FALSE)</f>
        <v>5739.5835261073298</v>
      </c>
      <c r="G62">
        <f>VLOOKUP($A62,'2.1'!$A$1:$U$265,COLUMN(G$1),FALSE)</f>
        <v>6891.3668762396001</v>
      </c>
      <c r="H62">
        <f>VLOOKUP($A62,'2.1'!$A$1:$U$265,COLUMN(H$1),FALSE)</f>
        <v>7221.3294815315603</v>
      </c>
      <c r="I62">
        <f>VLOOKUP($A62,'2.1'!$A$1:$U$265,COLUMN(I$1),FALSE)</f>
        <v>8458.2517398083401</v>
      </c>
      <c r="J62">
        <f>VLOOKUP($A62,'2.1'!$A$1:$U$265,COLUMN(J$1),FALSE)</f>
        <v>10254.158452055801</v>
      </c>
      <c r="K62">
        <f>VLOOKUP($A62,'2.1'!$A$1:$U$265,COLUMN(K$1),FALSE)</f>
        <v>7721.0041892807703</v>
      </c>
      <c r="L62">
        <f>VLOOKUP($A62,'2.1'!$A$1:$U$265,COLUMN(L$1),FALSE)</f>
        <v>8849.3552997150691</v>
      </c>
      <c r="M62">
        <f>VLOOKUP($A62,'2.1'!$A$1:$U$265,COLUMN(M$1),FALSE)</f>
        <v>10809.646450590901</v>
      </c>
      <c r="N62">
        <f>VLOOKUP($A62,'2.1'!$A$1:$U$265,COLUMN(N$1),FALSE)</f>
        <v>9813.4777028244007</v>
      </c>
      <c r="O62">
        <f>VLOOKUP($A62,'2.1'!$A$1:$U$265,COLUMN(O$1),FALSE)</f>
        <v>9683.5762902867391</v>
      </c>
      <c r="P62">
        <f>VLOOKUP($A62,'2.1'!$A$1:$U$265,COLUMN(P$1),FALSE)</f>
        <v>9663.4292397764093</v>
      </c>
      <c r="Q62">
        <f>VLOOKUP($A62,'2.1'!$A$1:$U$265,COLUMN(Q$1),FALSE)</f>
        <v>7384.7158700318296</v>
      </c>
      <c r="R62">
        <f>VLOOKUP($A62,'2.1'!$A$1:$U$265,COLUMN(R$1),FALSE)</f>
        <v>6984.4510187339501</v>
      </c>
      <c r="S62">
        <f>VLOOKUP($A62,'2.1'!$A$1:$U$265,COLUMN(S$1),FALSE)</f>
        <v>7230.3963926842598</v>
      </c>
      <c r="T62">
        <f>VLOOKUP($A62,'2.1'!$A$1:$U$265,COLUMN(T$1),FALSE)</f>
        <v>7956.6278155868604</v>
      </c>
      <c r="U62">
        <f>VLOOKUP($A62,'2.1'!$A$1:$U$265,COLUMN(U$1),FALSE)</f>
        <v>7767.0134044078804</v>
      </c>
    </row>
    <row r="63" spans="1:21" x14ac:dyDescent="0.35">
      <c r="A63" t="s">
        <v>544</v>
      </c>
      <c r="B63">
        <f>VLOOKUP($A63,'2.1'!$A$1:$U$265,COLUMN(B$1),FALSE)</f>
        <v>594.15164298866705</v>
      </c>
      <c r="C63">
        <f>VLOOKUP($A63,'2.1'!$A$1:$U$265,COLUMN(C$1),FALSE)</f>
        <v>505.42014966136202</v>
      </c>
      <c r="D63">
        <f>VLOOKUP($A63,'2.1'!$A$1:$U$265,COLUMN(D$1),FALSE)</f>
        <v>411.77248040376998</v>
      </c>
      <c r="E63">
        <f>VLOOKUP($A63,'2.1'!$A$1:$U$265,COLUMN(E$1),FALSE)</f>
        <v>335.90621695050402</v>
      </c>
      <c r="F63">
        <f>VLOOKUP($A63,'2.1'!$A$1:$U$265,COLUMN(F$1),FALSE)</f>
        <v>642.75492984273001</v>
      </c>
      <c r="G63">
        <f>VLOOKUP($A63,'2.1'!$A$1:$U$265,COLUMN(G$1),FALSE)</f>
        <v>665.72194065367205</v>
      </c>
      <c r="H63">
        <f>VLOOKUP($A63,'2.1'!$A$1:$U$265,COLUMN(H$1),FALSE)</f>
        <v>662.36246097695596</v>
      </c>
      <c r="I63">
        <f>VLOOKUP($A63,'2.1'!$A$1:$U$265,COLUMN(I$1),FALSE)</f>
        <v>780.38009914809697</v>
      </c>
      <c r="J63">
        <f>VLOOKUP($A63,'2.1'!$A$1:$U$265,COLUMN(J$1),FALSE)</f>
        <v>924.51151643002697</v>
      </c>
      <c r="K63">
        <f>VLOOKUP($A63,'2.1'!$A$1:$U$265,COLUMN(K$1),FALSE)</f>
        <v>833.28040272409601</v>
      </c>
      <c r="L63">
        <f>VLOOKUP($A63,'2.1'!$A$1:$U$265,COLUMN(L$1),FALSE)</f>
        <v>860.63787368812496</v>
      </c>
      <c r="M63">
        <f>VLOOKUP($A63,'2.1'!$A$1:$U$265,COLUMN(M$1),FALSE)</f>
        <v>762.76105413115897</v>
      </c>
      <c r="N63">
        <f>VLOOKUP($A63,'2.1'!$A$1:$U$265,COLUMN(N$1),FALSE)</f>
        <v>742.78113779662704</v>
      </c>
      <c r="O63">
        <f>VLOOKUP($A63,'2.1'!$A$1:$U$265,COLUMN(O$1),FALSE)</f>
        <v>700.51497196066805</v>
      </c>
      <c r="P63">
        <f>VLOOKUP($A63,'2.1'!$A$1:$U$265,COLUMN(P$1),FALSE)</f>
        <v>607.42840411500401</v>
      </c>
      <c r="Q63">
        <f>VLOOKUP($A63,'2.1'!$A$1:$U$265,COLUMN(Q$1),FALSE)</f>
        <v>660.72357124432199</v>
      </c>
      <c r="R63">
        <f>VLOOKUP($A63,'2.1'!$A$1:$U$265,COLUMN(R$1),FALSE)</f>
        <v>690.77888604293798</v>
      </c>
      <c r="S63">
        <f>VLOOKUP($A63,'2.1'!$A$1:$U$265,COLUMN(S$1),FALSE)</f>
        <v>679.75691396582795</v>
      </c>
      <c r="T63">
        <f>VLOOKUP($A63,'2.1'!$A$1:$U$265,COLUMN(T$1),FALSE)</f>
        <v>732.717513775219</v>
      </c>
      <c r="U63">
        <f>VLOOKUP($A63,'2.1'!$A$1:$U$265,COLUMN(U$1),FALSE)</f>
        <v>777.81193208400805</v>
      </c>
    </row>
    <row r="64" spans="1:21" x14ac:dyDescent="0.35">
      <c r="A64" t="s">
        <v>169</v>
      </c>
      <c r="B64">
        <f>VLOOKUP($A64,'2.1'!$A$1:$U$265,COLUMN(B$1),FALSE)</f>
        <v>749.90852361159102</v>
      </c>
      <c r="C64">
        <f>VLOOKUP($A64,'2.1'!$A$1:$U$265,COLUMN(C$1),FALSE)</f>
        <v>801.99041388837304</v>
      </c>
      <c r="D64">
        <f>VLOOKUP($A64,'2.1'!$A$1:$U$265,COLUMN(D$1),FALSE)</f>
        <v>853.51645371331801</v>
      </c>
      <c r="E64">
        <f>VLOOKUP($A64,'2.1'!$A$1:$U$265,COLUMN(E$1),FALSE)</f>
        <v>1010.0079801313</v>
      </c>
      <c r="F64">
        <f>VLOOKUP($A64,'2.1'!$A$1:$U$265,COLUMN(F$1),FALSE)</f>
        <v>1305.0474855720799</v>
      </c>
      <c r="G64">
        <f>VLOOKUP($A64,'2.1'!$A$1:$U$265,COLUMN(G$1),FALSE)</f>
        <v>1642.7609375639499</v>
      </c>
      <c r="H64">
        <f>VLOOKUP($A64,'2.1'!$A$1:$U$265,COLUMN(H$1),FALSE)</f>
        <v>1996.0571292766399</v>
      </c>
      <c r="I64">
        <f>VLOOKUP($A64,'2.1'!$A$1:$U$265,COLUMN(I$1),FALSE)</f>
        <v>2635.3538820296299</v>
      </c>
      <c r="J64">
        <f>VLOOKUP($A64,'2.1'!$A$1:$U$265,COLUMN(J$1),FALSE)</f>
        <v>3324.7358790541098</v>
      </c>
      <c r="K64">
        <f>VLOOKUP($A64,'2.1'!$A$1:$U$265,COLUMN(K$1),FALSE)</f>
        <v>2822.66743023352</v>
      </c>
      <c r="L64">
        <f>VLOOKUP($A64,'2.1'!$A$1:$U$265,COLUMN(L$1),FALSE)</f>
        <v>3233.2959434742102</v>
      </c>
      <c r="M64">
        <f>VLOOKUP($A64,'2.1'!$A$1:$U$265,COLUMN(M$1),FALSE)</f>
        <v>4021.7433061728598</v>
      </c>
      <c r="N64">
        <f>VLOOKUP($A64,'2.1'!$A$1:$U$265,COLUMN(N$1),FALSE)</f>
        <v>4421.8182422801301</v>
      </c>
      <c r="O64">
        <f>VLOOKUP($A64,'2.1'!$A$1:$U$265,COLUMN(O$1),FALSE)</f>
        <v>4623.7457247341899</v>
      </c>
      <c r="P64">
        <f>VLOOKUP($A64,'2.1'!$A$1:$U$265,COLUMN(P$1),FALSE)</f>
        <v>4739.1883384642097</v>
      </c>
      <c r="Q64">
        <f>VLOOKUP($A64,'2.1'!$A$1:$U$265,COLUMN(Q$1),FALSE)</f>
        <v>4014.1859441932902</v>
      </c>
      <c r="R64">
        <f>VLOOKUP($A64,'2.1'!$A$1:$U$265,COLUMN(R$1),FALSE)</f>
        <v>4062.1698875737902</v>
      </c>
      <c r="S64">
        <f>VLOOKUP($A64,'2.1'!$A$1:$U$265,COLUMN(S$1),FALSE)</f>
        <v>4357.0009355462798</v>
      </c>
      <c r="T64">
        <f>VLOOKUP($A64,'2.1'!$A$1:$U$265,COLUMN(T$1),FALSE)</f>
        <v>4722.78778321766</v>
      </c>
      <c r="U64">
        <f>VLOOKUP($A64,'2.1'!$A$1:$U$265,COLUMN(U$1),FALSE)</f>
        <v>4697.7045759469001</v>
      </c>
    </row>
    <row r="65" spans="1:21" x14ac:dyDescent="0.35">
      <c r="A65" t="s">
        <v>115</v>
      </c>
      <c r="B65">
        <f>VLOOKUP($A65,'2.1'!$A$1:$U$265,COLUMN(B$1),FALSE)</f>
        <v>23635.929220397698</v>
      </c>
      <c r="C65">
        <f>VLOOKUP($A65,'2.1'!$A$1:$U$265,COLUMN(C$1),FALSE)</f>
        <v>23607.882855392199</v>
      </c>
      <c r="D65">
        <f>VLOOKUP($A65,'2.1'!$A$1:$U$265,COLUMN(D$1),FALSE)</f>
        <v>25077.7290759602</v>
      </c>
      <c r="E65">
        <f>VLOOKUP($A65,'2.1'!$A$1:$U$265,COLUMN(E$1),FALSE)</f>
        <v>30243.576529697901</v>
      </c>
      <c r="F65">
        <f>VLOOKUP($A65,'2.1'!$A$1:$U$265,COLUMN(F$1),FALSE)</f>
        <v>34044.053634124801</v>
      </c>
      <c r="G65">
        <f>VLOOKUP($A65,'2.1'!$A$1:$U$265,COLUMN(G$1),FALSE)</f>
        <v>34507.368814233203</v>
      </c>
      <c r="H65">
        <f>VLOOKUP($A65,'2.1'!$A$1:$U$265,COLUMN(H$1),FALSE)</f>
        <v>36323.447742182201</v>
      </c>
      <c r="I65">
        <f>VLOOKUP($A65,'2.1'!$A$1:$U$265,COLUMN(I$1),FALSE)</f>
        <v>41587.212898426398</v>
      </c>
      <c r="J65">
        <f>VLOOKUP($A65,'2.1'!$A$1:$U$265,COLUMN(J$1),FALSE)</f>
        <v>45427.151677488997</v>
      </c>
      <c r="K65">
        <f>VLOOKUP($A65,'2.1'!$A$1:$U$265,COLUMN(K$1),FALSE)</f>
        <v>41485.9016495139</v>
      </c>
      <c r="L65">
        <f>VLOOKUP($A65,'2.1'!$A$1:$U$265,COLUMN(L$1),FALSE)</f>
        <v>41531.934197868897</v>
      </c>
      <c r="M65">
        <f>VLOOKUP($A65,'2.1'!$A$1:$U$265,COLUMN(M$1),FALSE)</f>
        <v>46644.776027968001</v>
      </c>
      <c r="N65">
        <f>VLOOKUP($A65,'2.1'!$A$1:$U$265,COLUMN(N$1),FALSE)</f>
        <v>43858.363055107598</v>
      </c>
      <c r="O65">
        <f>VLOOKUP($A65,'2.1'!$A$1:$U$265,COLUMN(O$1),FALSE)</f>
        <v>46285.764068840697</v>
      </c>
      <c r="P65">
        <f>VLOOKUP($A65,'2.1'!$A$1:$U$265,COLUMN(P$1),FALSE)</f>
        <v>47959.993273759901</v>
      </c>
      <c r="Q65">
        <f>VLOOKUP($A65,'2.1'!$A$1:$U$265,COLUMN(Q$1),FALSE)</f>
        <v>41086.729673725298</v>
      </c>
      <c r="R65">
        <f>VLOOKUP($A65,'2.1'!$A$1:$U$265,COLUMN(R$1),FALSE)</f>
        <v>42107.517270307399</v>
      </c>
      <c r="S65">
        <f>VLOOKUP($A65,'2.1'!$A$1:$U$265,COLUMN(S$1),FALSE)</f>
        <v>44552.819371907797</v>
      </c>
      <c r="T65">
        <f>VLOOKUP($A65,'2.1'!$A$1:$U$265,COLUMN(T$1),FALSE)</f>
        <v>47810.507670634797</v>
      </c>
      <c r="U65">
        <f>VLOOKUP($A65,'2.1'!$A$1:$U$265,COLUMN(U$1),FALSE)</f>
        <v>46445.249101250804</v>
      </c>
    </row>
    <row r="66" spans="1:21" x14ac:dyDescent="0.35">
      <c r="A66" t="s">
        <v>171</v>
      </c>
      <c r="B66">
        <f>VLOOKUP($A66,'2.1'!$A$1:$U$265,COLUMN(B$1),FALSE)</f>
        <v>258.47095948786</v>
      </c>
      <c r="C66">
        <f>VLOOKUP($A66,'2.1'!$A$1:$U$265,COLUMN(C$1),FALSE)</f>
        <v>269.01499838081702</v>
      </c>
      <c r="D66">
        <f>VLOOKUP($A66,'2.1'!$A$1:$U$265,COLUMN(D$1),FALSE)</f>
        <v>304.564560762479</v>
      </c>
      <c r="E66">
        <f>VLOOKUP($A66,'2.1'!$A$1:$U$265,COLUMN(E$1),FALSE)</f>
        <v>367.82152164834002</v>
      </c>
      <c r="F66">
        <f>VLOOKUP($A66,'2.1'!$A$1:$U$265,COLUMN(F$1),FALSE)</f>
        <v>417.50816486176501</v>
      </c>
      <c r="G66">
        <f>VLOOKUP($A66,'2.1'!$A$1:$U$265,COLUMN(G$1),FALSE)</f>
        <v>492.54419164423399</v>
      </c>
      <c r="H66">
        <f>VLOOKUP($A66,'2.1'!$A$1:$U$265,COLUMN(H$1),FALSE)</f>
        <v>913.39393093929095</v>
      </c>
      <c r="I66">
        <f>VLOOKUP($A66,'2.1'!$A$1:$U$265,COLUMN(I$1),FALSE)</f>
        <v>1081.1663182626901</v>
      </c>
      <c r="J66">
        <f>VLOOKUP($A66,'2.1'!$A$1:$U$265,COLUMN(J$1),FALSE)</f>
        <v>1217.06479703935</v>
      </c>
      <c r="K66">
        <f>VLOOKUP($A66,'2.1'!$A$1:$U$265,COLUMN(K$1),FALSE)</f>
        <v>1077.6621920808</v>
      </c>
      <c r="L66">
        <f>VLOOKUP($A66,'2.1'!$A$1:$U$265,COLUMN(L$1),FALSE)</f>
        <v>1299.3449494603899</v>
      </c>
      <c r="M66">
        <f>VLOOKUP($A66,'2.1'!$A$1:$U$265,COLUMN(M$1),FALSE)</f>
        <v>1549.46290192946</v>
      </c>
      <c r="N66">
        <f>VLOOKUP($A66,'2.1'!$A$1:$U$265,COLUMN(N$1),FALSE)</f>
        <v>1587.56123719997</v>
      </c>
      <c r="O66">
        <f>VLOOKUP($A66,'2.1'!$A$1:$U$265,COLUMN(O$1),FALSE)</f>
        <v>2345.3929057488499</v>
      </c>
      <c r="P66">
        <f>VLOOKUP($A66,'2.1'!$A$1:$U$265,COLUMN(P$1),FALSE)</f>
        <v>1971.03334675411</v>
      </c>
      <c r="Q66">
        <f>VLOOKUP($A66,'2.1'!$A$1:$U$265,COLUMN(Q$1),FALSE)</f>
        <v>1743.8509964087</v>
      </c>
      <c r="R66">
        <f>VLOOKUP($A66,'2.1'!$A$1:$U$265,COLUMN(R$1),FALSE)</f>
        <v>1931.38947036943</v>
      </c>
      <c r="S66">
        <f>VLOOKUP($A66,'2.1'!$A$1:$U$265,COLUMN(S$1),FALSE)</f>
        <v>2025.9324238675099</v>
      </c>
      <c r="T66">
        <f>VLOOKUP($A66,'2.1'!$A$1:$U$265,COLUMN(T$1),FALSE)</f>
        <v>2202.31216442504</v>
      </c>
      <c r="U66">
        <f>VLOOKUP($A66,'2.1'!$A$1:$U$265,COLUMN(U$1),FALSE)</f>
        <v>2202.1155673806502</v>
      </c>
    </row>
    <row r="67" spans="1:21" x14ac:dyDescent="0.35">
      <c r="A67" t="s">
        <v>183</v>
      </c>
      <c r="B67">
        <f>VLOOKUP($A67,'2.1'!$A$1:$U$265,COLUMN(B$1),FALSE)</f>
        <v>12042.9537140472</v>
      </c>
      <c r="C67">
        <f>VLOOKUP($A67,'2.1'!$A$1:$U$265,COLUMN(C$1),FALSE)</f>
        <v>12538.178869027601</v>
      </c>
      <c r="D67">
        <f>VLOOKUP($A67,'2.1'!$A$1:$U$265,COLUMN(D$1),FALSE)</f>
        <v>14110.313365211099</v>
      </c>
      <c r="E67">
        <f>VLOOKUP($A67,'2.1'!$A$1:$U$265,COLUMN(E$1),FALSE)</f>
        <v>18477.578360286199</v>
      </c>
      <c r="F67">
        <f>VLOOKUP($A67,'2.1'!$A$1:$U$265,COLUMN(F$1),FALSE)</f>
        <v>21955.104136494101</v>
      </c>
      <c r="G67">
        <f>VLOOKUP($A67,'2.1'!$A$1:$U$265,COLUMN(G$1),FALSE)</f>
        <v>22551.735766736499</v>
      </c>
      <c r="H67">
        <f>VLOOKUP($A67,'2.1'!$A$1:$U$265,COLUMN(H$1),FALSE)</f>
        <v>24801.1577837357</v>
      </c>
      <c r="I67">
        <f>VLOOKUP($A67,'2.1'!$A$1:$U$265,COLUMN(I$1),FALSE)</f>
        <v>28827.326392687799</v>
      </c>
      <c r="J67">
        <f>VLOOKUP($A67,'2.1'!$A$1:$U$265,COLUMN(J$1),FALSE)</f>
        <v>31997.282024103901</v>
      </c>
      <c r="K67">
        <f>VLOOKUP($A67,'2.1'!$A$1:$U$265,COLUMN(K$1),FALSE)</f>
        <v>29710.970232488002</v>
      </c>
      <c r="L67">
        <f>VLOOKUP($A67,'2.1'!$A$1:$U$265,COLUMN(L$1),FALSE)</f>
        <v>26917.758954907698</v>
      </c>
      <c r="M67">
        <f>VLOOKUP($A67,'2.1'!$A$1:$U$265,COLUMN(M$1),FALSE)</f>
        <v>25916.2934913805</v>
      </c>
      <c r="N67">
        <f>VLOOKUP($A67,'2.1'!$A$1:$U$265,COLUMN(N$1),FALSE)</f>
        <v>22242.681946404002</v>
      </c>
      <c r="O67">
        <f>VLOOKUP($A67,'2.1'!$A$1:$U$265,COLUMN(O$1),FALSE)</f>
        <v>21874.819467840702</v>
      </c>
      <c r="P67">
        <f>VLOOKUP($A67,'2.1'!$A$1:$U$265,COLUMN(P$1),FALSE)</f>
        <v>21760.979750770399</v>
      </c>
      <c r="Q67">
        <f>VLOOKUP($A67,'2.1'!$A$1:$U$265,COLUMN(Q$1),FALSE)</f>
        <v>18167.773727165601</v>
      </c>
      <c r="R67">
        <f>VLOOKUP($A67,'2.1'!$A$1:$U$265,COLUMN(R$1),FALSE)</f>
        <v>18116.459653128499</v>
      </c>
      <c r="S67">
        <f>VLOOKUP($A67,'2.1'!$A$1:$U$265,COLUMN(S$1),FALSE)</f>
        <v>18930.218627659699</v>
      </c>
      <c r="T67">
        <f>VLOOKUP($A67,'2.1'!$A$1:$U$265,COLUMN(T$1),FALSE)</f>
        <v>20324.304991781199</v>
      </c>
      <c r="U67">
        <f>VLOOKUP($A67,'2.1'!$A$1:$U$265,COLUMN(U$1),FALSE)</f>
        <v>19582.535979493601</v>
      </c>
    </row>
    <row r="68" spans="1:21" x14ac:dyDescent="0.35">
      <c r="A68" t="s">
        <v>185</v>
      </c>
      <c r="B68">
        <f>VLOOKUP($A68,'2.1'!$A$1:$U$265,COLUMN(B$1),FALSE)</f>
        <v>5057.1739652676697</v>
      </c>
      <c r="C68">
        <f>VLOOKUP($A68,'2.1'!$A$1:$U$265,COLUMN(C$1),FALSE)</f>
        <v>5040.6704683356302</v>
      </c>
      <c r="D68">
        <f>VLOOKUP($A68,'2.1'!$A$1:$U$265,COLUMN(D$1),FALSE)</f>
        <v>5213.8962688492802</v>
      </c>
      <c r="E68">
        <f>VLOOKUP($A68,'2.1'!$A$1:$U$265,COLUMN(E$1),FALSE)</f>
        <v>5682.5961002587101</v>
      </c>
      <c r="F68">
        <f>VLOOKUP($A68,'2.1'!$A$1:$U$265,COLUMN(F$1),FALSE)</f>
        <v>5741.5986333348601</v>
      </c>
      <c r="G68">
        <f>VLOOKUP($A68,'2.1'!$A$1:$U$265,COLUMN(G$1),FALSE)</f>
        <v>6645.7950483518698</v>
      </c>
      <c r="H68">
        <f>VLOOKUP($A68,'2.1'!$A$1:$U$265,COLUMN(H$1),FALSE)</f>
        <v>6658.5408466990002</v>
      </c>
      <c r="I68">
        <f>VLOOKUP($A68,'2.1'!$A$1:$U$265,COLUMN(I$1),FALSE)</f>
        <v>7212.5068218708302</v>
      </c>
      <c r="J68">
        <f>VLOOKUP($A68,'2.1'!$A$1:$U$265,COLUMN(J$1),FALSE)</f>
        <v>7832.4233522704899</v>
      </c>
      <c r="K68">
        <f>VLOOKUP($A68,'2.1'!$A$1:$U$265,COLUMN(K$1),FALSE)</f>
        <v>7290.6971004126699</v>
      </c>
      <c r="L68">
        <f>VLOOKUP($A68,'2.1'!$A$1:$U$265,COLUMN(L$1),FALSE)</f>
        <v>7257.7566223231897</v>
      </c>
      <c r="M68">
        <f>VLOOKUP($A68,'2.1'!$A$1:$U$265,COLUMN(M$1),FALSE)</f>
        <v>7291.0588966433797</v>
      </c>
      <c r="N68">
        <f>VLOOKUP($A68,'2.1'!$A$1:$U$265,COLUMN(N$1),FALSE)</f>
        <v>7444.5047675973001</v>
      </c>
      <c r="O68">
        <f>VLOOKUP($A68,'2.1'!$A$1:$U$265,COLUMN(O$1),FALSE)</f>
        <v>7789.7763807997699</v>
      </c>
      <c r="P68">
        <f>VLOOKUP($A68,'2.1'!$A$1:$U$265,COLUMN(P$1),FALSE)</f>
        <v>8369.8867551322091</v>
      </c>
      <c r="Q68">
        <f>VLOOKUP($A68,'2.1'!$A$1:$U$265,COLUMN(Q$1),FALSE)</f>
        <v>9096.8706459541208</v>
      </c>
      <c r="R68">
        <f>VLOOKUP($A68,'2.1'!$A$1:$U$265,COLUMN(R$1),FALSE)</f>
        <v>9628.3474866201304</v>
      </c>
      <c r="S68">
        <f>VLOOKUP($A68,'2.1'!$A$1:$U$265,COLUMN(S$1),FALSE)</f>
        <v>10152.8328118872</v>
      </c>
      <c r="T68">
        <f>VLOOKUP($A68,'2.1'!$A$1:$U$265,COLUMN(T$1),FALSE)</f>
        <v>10485.907157179599</v>
      </c>
      <c r="U68">
        <f>VLOOKUP($A68,'2.1'!$A$1:$U$265,COLUMN(U$1),FALSE)</f>
        <v>10808.6721222084</v>
      </c>
    </row>
    <row r="69" spans="1:21" x14ac:dyDescent="0.35">
      <c r="A69" t="s">
        <v>189</v>
      </c>
      <c r="B69">
        <f>VLOOKUP($A69,'2.1'!$A$1:$U$265,COLUMN(B$1),FALSE)</f>
        <v>1664.2989582704499</v>
      </c>
      <c r="C69">
        <f>VLOOKUP($A69,'2.1'!$A$1:$U$265,COLUMN(C$1),FALSE)</f>
        <v>1575.42855740399</v>
      </c>
      <c r="D69">
        <f>VLOOKUP($A69,'2.1'!$A$1:$U$265,COLUMN(D$1),FALSE)</f>
        <v>1710.34146844776</v>
      </c>
      <c r="E69">
        <f>VLOOKUP($A69,'2.1'!$A$1:$U$265,COLUMN(E$1),FALSE)</f>
        <v>1765.35167674537</v>
      </c>
      <c r="F69">
        <f>VLOOKUP($A69,'2.1'!$A$1:$U$265,COLUMN(F$1),FALSE)</f>
        <v>1889.69182366014</v>
      </c>
      <c r="G69">
        <f>VLOOKUP($A69,'2.1'!$A$1:$U$265,COLUMN(G$1),FALSE)</f>
        <v>2101.54181782248</v>
      </c>
      <c r="H69">
        <f>VLOOKUP($A69,'2.1'!$A$1:$U$265,COLUMN(H$1),FALSE)</f>
        <v>2287.9357153063002</v>
      </c>
      <c r="I69">
        <f>VLOOKUP($A69,'2.1'!$A$1:$U$265,COLUMN(I$1),FALSE)</f>
        <v>2531.2060801226999</v>
      </c>
      <c r="J69">
        <f>VLOOKUP($A69,'2.1'!$A$1:$U$265,COLUMN(J$1),FALSE)</f>
        <v>2848.5031597140901</v>
      </c>
      <c r="K69">
        <f>VLOOKUP($A69,'2.1'!$A$1:$U$265,COLUMN(K$1),FALSE)</f>
        <v>2695.2212644719898</v>
      </c>
      <c r="L69">
        <f>VLOOKUP($A69,'2.1'!$A$1:$U$265,COLUMN(L$1),FALSE)</f>
        <v>2898.9422147044802</v>
      </c>
      <c r="M69">
        <f>VLOOKUP($A69,'2.1'!$A$1:$U$265,COLUMN(M$1),FALSE)</f>
        <v>3281.6675017603302</v>
      </c>
      <c r="N69">
        <f>VLOOKUP($A69,'2.1'!$A$1:$U$265,COLUMN(N$1),FALSE)</f>
        <v>3408.7849164023601</v>
      </c>
      <c r="O69">
        <f>VLOOKUP($A69,'2.1'!$A$1:$U$265,COLUMN(O$1),FALSE)</f>
        <v>3522.77369775434</v>
      </c>
      <c r="P69">
        <f>VLOOKUP($A69,'2.1'!$A$1:$U$265,COLUMN(P$1),FALSE)</f>
        <v>3779.6423192314301</v>
      </c>
      <c r="Q69">
        <f>VLOOKUP($A69,'2.1'!$A$1:$U$265,COLUMN(Q$1),FALSE)</f>
        <v>3994.63691288475</v>
      </c>
      <c r="R69">
        <f>VLOOKUP($A69,'2.1'!$A$1:$U$265,COLUMN(R$1),FALSE)</f>
        <v>4173.3016661947404</v>
      </c>
      <c r="S69">
        <f>VLOOKUP($A69,'2.1'!$A$1:$U$265,COLUMN(S$1),FALSE)</f>
        <v>4451.45098144235</v>
      </c>
      <c r="T69">
        <f>VLOOKUP($A69,'2.1'!$A$1:$U$265,COLUMN(T$1),FALSE)</f>
        <v>4472.8923708257698</v>
      </c>
      <c r="U69">
        <f>VLOOKUP($A69,'2.1'!$A$1:$U$265,COLUMN(U$1),FALSE)</f>
        <v>4619.98525821971</v>
      </c>
    </row>
    <row r="70" spans="1:21" x14ac:dyDescent="0.35">
      <c r="A70" t="s">
        <v>175</v>
      </c>
      <c r="B70">
        <f>VLOOKUP($A70,'2.1'!$A$1:$U$265,COLUMN(B$1),FALSE)</f>
        <v>363.48247899906801</v>
      </c>
      <c r="C70">
        <f>VLOOKUP($A70,'2.1'!$A$1:$U$265,COLUMN(C$1),FALSE)</f>
        <v>336.15406059602202</v>
      </c>
      <c r="D70">
        <f>VLOOKUP($A70,'2.1'!$A$1:$U$265,COLUMN(D$1),FALSE)</f>
        <v>343.60275126348802</v>
      </c>
      <c r="E70">
        <f>VLOOKUP($A70,'2.1'!$A$1:$U$265,COLUMN(E$1),FALSE)</f>
        <v>393.73986978173099</v>
      </c>
      <c r="F70">
        <f>VLOOKUP($A70,'2.1'!$A$1:$U$265,COLUMN(F$1),FALSE)</f>
        <v>407.30033708713898</v>
      </c>
      <c r="G70">
        <f>VLOOKUP($A70,'2.1'!$A$1:$U$265,COLUMN(G$1),FALSE)</f>
        <v>322.41568160552703</v>
      </c>
      <c r="H70">
        <f>VLOOKUP($A70,'2.1'!$A$1:$U$265,COLUMN(H$1),FALSE)</f>
        <v>453.40351845416302</v>
      </c>
      <c r="I70">
        <f>VLOOKUP($A70,'2.1'!$A$1:$U$265,COLUMN(I$1),FALSE)</f>
        <v>659.99272295454602</v>
      </c>
      <c r="J70">
        <f>VLOOKUP($A70,'2.1'!$A$1:$U$265,COLUMN(J$1),FALSE)</f>
        <v>715.09682041100996</v>
      </c>
      <c r="K70">
        <f>VLOOKUP($A70,'2.1'!$A$1:$U$265,COLUMN(K$1),FALSE)</f>
        <v>674.08555024505699</v>
      </c>
      <c r="L70">
        <f>VLOOKUP($A70,'2.1'!$A$1:$U$265,COLUMN(L$1),FALSE)</f>
        <v>672.42440256244299</v>
      </c>
      <c r="M70">
        <f>VLOOKUP($A70,'2.1'!$A$1:$U$265,COLUMN(M$1),FALSE)</f>
        <v>651.13536353304698</v>
      </c>
      <c r="N70">
        <f>VLOOKUP($A70,'2.1'!$A$1:$U$265,COLUMN(N$1),FALSE)</f>
        <v>717.050737885584</v>
      </c>
      <c r="O70">
        <f>VLOOKUP($A70,'2.1'!$A$1:$U$265,COLUMN(O$1),FALSE)</f>
        <v>769.003943268326</v>
      </c>
      <c r="P70">
        <f>VLOOKUP($A70,'2.1'!$A$1:$U$265,COLUMN(P$1),FALSE)</f>
        <v>787.23807021997004</v>
      </c>
      <c r="Q70">
        <f>VLOOKUP($A70,'2.1'!$A$1:$U$265,COLUMN(Q$1),FALSE)</f>
        <v>769.25601374601604</v>
      </c>
      <c r="R70">
        <f>VLOOKUP($A70,'2.1'!$A$1:$U$265,COLUMN(R$1),FALSE)</f>
        <v>732.291075213299</v>
      </c>
      <c r="S70">
        <f>VLOOKUP($A70,'2.1'!$A$1:$U$265,COLUMN(S$1),FALSE)</f>
        <v>855.57363987736699</v>
      </c>
      <c r="T70">
        <f>VLOOKUP($A70,'2.1'!$A$1:$U$265,COLUMN(T$1),FALSE)</f>
        <v>878.59961325050097</v>
      </c>
      <c r="U70">
        <f>VLOOKUP($A70,'2.1'!$A$1:$U$265,COLUMN(U$1),FALSE)</f>
        <v>962.83990858777804</v>
      </c>
    </row>
    <row r="71" spans="1:21" x14ac:dyDescent="0.35">
      <c r="A71" t="s">
        <v>179</v>
      </c>
      <c r="B71">
        <f>VLOOKUP($A71,'2.1'!$A$1:$U$265,COLUMN(B$1),FALSE)</f>
        <v>308.14411929370902</v>
      </c>
      <c r="C71">
        <f>VLOOKUP($A71,'2.1'!$A$1:$U$265,COLUMN(C$1),FALSE)</f>
        <v>319.95718861661197</v>
      </c>
      <c r="D71">
        <f>VLOOKUP($A71,'2.1'!$A$1:$U$265,COLUMN(D$1),FALSE)</f>
        <v>333.05884483354902</v>
      </c>
      <c r="E71">
        <f>VLOOKUP($A71,'2.1'!$A$1:$U$265,COLUMN(E$1),FALSE)</f>
        <v>372.053875509514</v>
      </c>
      <c r="F71">
        <f>VLOOKUP($A71,'2.1'!$A$1:$U$265,COLUMN(F$1),FALSE)</f>
        <v>405.07511837334198</v>
      </c>
      <c r="G71">
        <f>VLOOKUP($A71,'2.1'!$A$1:$U$265,COLUMN(G$1),FALSE)</f>
        <v>436.475544782741</v>
      </c>
      <c r="H71">
        <f>VLOOKUP($A71,'2.1'!$A$1:$U$265,COLUMN(H$1),FALSE)</f>
        <v>430.004252419306</v>
      </c>
      <c r="I71">
        <f>VLOOKUP($A71,'2.1'!$A$1:$U$265,COLUMN(I$1),FALSE)</f>
        <v>493.722692768596</v>
      </c>
      <c r="J71">
        <f>VLOOKUP($A71,'2.1'!$A$1:$U$265,COLUMN(J$1),FALSE)</f>
        <v>599.99523719098795</v>
      </c>
      <c r="K71">
        <f>VLOOKUP($A71,'2.1'!$A$1:$U$265,COLUMN(K$1),FALSE)</f>
        <v>559.41419387326403</v>
      </c>
      <c r="L71">
        <f>VLOOKUP($A71,'2.1'!$A$1:$U$265,COLUMN(L$1),FALSE)</f>
        <v>558.17613450815804</v>
      </c>
      <c r="M71">
        <f>VLOOKUP($A71,'2.1'!$A$1:$U$265,COLUMN(M$1),FALSE)</f>
        <v>703.66371867053499</v>
      </c>
      <c r="N71">
        <f>VLOOKUP($A71,'2.1'!$A$1:$U$265,COLUMN(N$1),FALSE)</f>
        <v>616.37643211354305</v>
      </c>
      <c r="O71">
        <f>VLOOKUP($A71,'2.1'!$A$1:$U$265,COLUMN(O$1),FALSE)</f>
        <v>634.66280923979605</v>
      </c>
      <c r="P71">
        <f>VLOOKUP($A71,'2.1'!$A$1:$U$265,COLUMN(P$1),FALSE)</f>
        <v>623.31088163091101</v>
      </c>
      <c r="Q71">
        <f>VLOOKUP($A71,'2.1'!$A$1:$U$265,COLUMN(Q$1),FALSE)</f>
        <v>603.40111824669304</v>
      </c>
      <c r="R71">
        <f>VLOOKUP($A71,'2.1'!$A$1:$U$265,COLUMN(R$1),FALSE)</f>
        <v>661.45672538723102</v>
      </c>
      <c r="S71">
        <f>VLOOKUP($A71,'2.1'!$A$1:$U$265,COLUMN(S$1),FALSE)</f>
        <v>738.54994489078194</v>
      </c>
      <c r="T71">
        <f>VLOOKUP($A71,'2.1'!$A$1:$U$265,COLUMN(T$1),FALSE)</f>
        <v>778.34991021004305</v>
      </c>
      <c r="U71">
        <f>VLOOKUP($A71,'2.1'!$A$1:$U$265,COLUMN(U$1),FALSE)</f>
        <v>697.29492685678599</v>
      </c>
    </row>
    <row r="72" spans="1:21" x14ac:dyDescent="0.35">
      <c r="A72" t="s">
        <v>193</v>
      </c>
      <c r="B72">
        <f>VLOOKUP($A72,'2.1'!$A$1:$U$265,COLUMN(B$1),FALSE)</f>
        <v>954.40415249126102</v>
      </c>
      <c r="C72">
        <f>VLOOKUP($A72,'2.1'!$A$1:$U$265,COLUMN(C$1),FALSE)</f>
        <v>955.66538061190704</v>
      </c>
      <c r="D72">
        <f>VLOOKUP($A72,'2.1'!$A$1:$U$265,COLUMN(D$1),FALSE)</f>
        <v>974.94919328204196</v>
      </c>
      <c r="E72">
        <f>VLOOKUP($A72,'2.1'!$A$1:$U$265,COLUMN(E$1),FALSE)</f>
        <v>997.21003457667405</v>
      </c>
      <c r="F72">
        <f>VLOOKUP($A72,'2.1'!$A$1:$U$265,COLUMN(F$1),FALSE)</f>
        <v>1056.42388561094</v>
      </c>
      <c r="G72">
        <f>VLOOKUP($A72,'2.1'!$A$1:$U$265,COLUMN(G$1),FALSE)</f>
        <v>1105.4964536488201</v>
      </c>
      <c r="H72">
        <f>VLOOKUP($A72,'2.1'!$A$1:$U$265,COLUMN(H$1),FALSE)</f>
        <v>3188.6389809945499</v>
      </c>
      <c r="I72">
        <f>VLOOKUP($A72,'2.1'!$A$1:$U$265,COLUMN(I$1),FALSE)</f>
        <v>3658.4916738566999</v>
      </c>
      <c r="J72">
        <f>VLOOKUP($A72,'2.1'!$A$1:$U$265,COLUMN(J$1),FALSE)</f>
        <v>4050.7773648404</v>
      </c>
      <c r="K72">
        <f>VLOOKUP($A72,'2.1'!$A$1:$U$265,COLUMN(K$1),FALSE)</f>
        <v>4233.7644201058602</v>
      </c>
      <c r="L72">
        <f>VLOOKUP($A72,'2.1'!$A$1:$U$265,COLUMN(L$1),FALSE)</f>
        <v>4580.6624623757498</v>
      </c>
      <c r="M72">
        <f>VLOOKUP($A72,'2.1'!$A$1:$U$265,COLUMN(M$1),FALSE)</f>
        <v>4908.5735417639198</v>
      </c>
      <c r="N72">
        <f>VLOOKUP($A72,'2.1'!$A$1:$U$265,COLUMN(N$1),FALSE)</f>
        <v>5378.7336439658002</v>
      </c>
      <c r="O72">
        <f>VLOOKUP($A72,'2.1'!$A$1:$U$265,COLUMN(O$1),FALSE)</f>
        <v>5489.1138407614299</v>
      </c>
      <c r="P72">
        <f>VLOOKUP($A72,'2.1'!$A$1:$U$265,COLUMN(P$1),FALSE)</f>
        <v>5407.0899628323004</v>
      </c>
      <c r="Q72">
        <f>VLOOKUP($A72,'2.1'!$A$1:$U$265,COLUMN(Q$1),FALSE)</f>
        <v>5576.8333373423902</v>
      </c>
      <c r="R72">
        <f>VLOOKUP($A72,'2.1'!$A$1:$U$265,COLUMN(R$1),FALSE)</f>
        <v>5811.3753219116998</v>
      </c>
      <c r="S72">
        <f>VLOOKUP($A72,'2.1'!$A$1:$U$265,COLUMN(S$1),FALSE)</f>
        <v>6124.9299672486104</v>
      </c>
      <c r="T72">
        <f>VLOOKUP($A72,'2.1'!$A$1:$U$265,COLUMN(T$1),FALSE)</f>
        <v>6145.8424106799002</v>
      </c>
      <c r="U72">
        <f>VLOOKUP($A72,'2.1'!$A$1:$U$265,COLUMN(U$1),FALSE)</f>
        <v>6609.5864250337099</v>
      </c>
    </row>
    <row r="73" spans="1:21" x14ac:dyDescent="0.35">
      <c r="A73" t="s">
        <v>205</v>
      </c>
      <c r="B73">
        <f>VLOOKUP($A73,'2.1'!$A$1:$U$265,COLUMN(B$1),FALSE)</f>
        <v>811.53397415357495</v>
      </c>
      <c r="C73">
        <f>VLOOKUP($A73,'2.1'!$A$1:$U$265,COLUMN(C$1),FALSE)</f>
        <v>739.34741800941299</v>
      </c>
      <c r="D73">
        <f>VLOOKUP($A73,'2.1'!$A$1:$U$265,COLUMN(D$1),FALSE)</f>
        <v>697.59690358472801</v>
      </c>
      <c r="E73">
        <f>VLOOKUP($A73,'2.1'!$A$1:$U$265,COLUMN(E$1),FALSE)</f>
        <v>561.81794377545395</v>
      </c>
      <c r="F73">
        <f>VLOOKUP($A73,'2.1'!$A$1:$U$265,COLUMN(F$1),FALSE)</f>
        <v>663.79469631045401</v>
      </c>
      <c r="G73">
        <f>VLOOKUP($A73,'2.1'!$A$1:$U$265,COLUMN(G$1),FALSE)</f>
        <v>766.69205890441401</v>
      </c>
      <c r="H73">
        <f>VLOOKUP($A73,'2.1'!$A$1:$U$265,COLUMN(H$1),FALSE)</f>
        <v>792.82592581104905</v>
      </c>
      <c r="I73">
        <f>VLOOKUP($A73,'2.1'!$A$1:$U$265,COLUMN(I$1),FALSE)</f>
        <v>981.11134119492397</v>
      </c>
      <c r="J73">
        <f>VLOOKUP($A73,'2.1'!$A$1:$U$265,COLUMN(J$1),FALSE)</f>
        <v>1076.70133123339</v>
      </c>
      <c r="K73">
        <f>VLOOKUP($A73,'2.1'!$A$1:$U$265,COLUMN(K$1),FALSE)</f>
        <v>1150.2110889227299</v>
      </c>
      <c r="L73">
        <f>VLOOKUP($A73,'2.1'!$A$1:$U$265,COLUMN(L$1),FALSE)</f>
        <v>1172.0985433206599</v>
      </c>
      <c r="M73">
        <f>VLOOKUP($A73,'2.1'!$A$1:$U$265,COLUMN(M$1),FALSE)</f>
        <v>1287.9540580570699</v>
      </c>
      <c r="N73">
        <f>VLOOKUP($A73,'2.1'!$A$1:$U$265,COLUMN(N$1),FALSE)</f>
        <v>1337.3354310085399</v>
      </c>
      <c r="O73">
        <f>VLOOKUP($A73,'2.1'!$A$1:$U$265,COLUMN(O$1),FALSE)</f>
        <v>1393.9559509881501</v>
      </c>
      <c r="P73">
        <f>VLOOKUP($A73,'2.1'!$A$1:$U$265,COLUMN(P$1),FALSE)</f>
        <v>1402.1001557233999</v>
      </c>
      <c r="Q73">
        <f>VLOOKUP($A73,'2.1'!$A$1:$U$265,COLUMN(Q$1),FALSE)</f>
        <v>1389.11951950807</v>
      </c>
      <c r="R73">
        <f>VLOOKUP($A73,'2.1'!$A$1:$U$265,COLUMN(R$1),FALSE)</f>
        <v>1265.98763288491</v>
      </c>
      <c r="S73">
        <f>VLOOKUP($A73,'2.1'!$A$1:$U$265,COLUMN(S$1),FALSE)</f>
        <v>1294.2397460432301</v>
      </c>
      <c r="T73">
        <f>VLOOKUP($A73,'2.1'!$A$1:$U$265,COLUMN(T$1),FALSE)</f>
        <v>1435.3517555107301</v>
      </c>
      <c r="U73">
        <f>VLOOKUP($A73,'2.1'!$A$1:$U$265,COLUMN(U$1),FALSE)</f>
        <v>1272.4909246734001</v>
      </c>
    </row>
    <row r="74" spans="1:21" x14ac:dyDescent="0.35">
      <c r="A74" t="s">
        <v>199</v>
      </c>
      <c r="B74">
        <f>VLOOKUP($A74,'2.1'!$A$1:$U$265,COLUMN(B$1),FALSE)</f>
        <v>1080.4621286624499</v>
      </c>
      <c r="C74">
        <f>VLOOKUP($A74,'2.1'!$A$1:$U$265,COLUMN(C$1),FALSE)</f>
        <v>1133.1863717164399</v>
      </c>
      <c r="D74">
        <f>VLOOKUP($A74,'2.1'!$A$1:$U$265,COLUMN(D$1),FALSE)</f>
        <v>1134.0647721631899</v>
      </c>
      <c r="E74">
        <f>VLOOKUP($A74,'2.1'!$A$1:$U$265,COLUMN(E$1),FALSE)</f>
        <v>1158.17873532358</v>
      </c>
      <c r="F74">
        <f>VLOOKUP($A74,'2.1'!$A$1:$U$265,COLUMN(F$1),FALSE)</f>
        <v>1217.8180211998199</v>
      </c>
      <c r="G74">
        <f>VLOOKUP($A74,'2.1'!$A$1:$U$265,COLUMN(G$1),FALSE)</f>
        <v>1308.0914436425101</v>
      </c>
      <c r="H74">
        <f>VLOOKUP($A74,'2.1'!$A$1:$U$265,COLUMN(H$1),FALSE)</f>
        <v>1430.0570515417601</v>
      </c>
      <c r="I74">
        <f>VLOOKUP($A74,'2.1'!$A$1:$U$265,COLUMN(I$1),FALSE)</f>
        <v>1583.0478562721701</v>
      </c>
      <c r="J74">
        <f>VLOOKUP($A74,'2.1'!$A$1:$U$265,COLUMN(J$1),FALSE)</f>
        <v>1739.3533773407601</v>
      </c>
      <c r="K74">
        <f>VLOOKUP($A74,'2.1'!$A$1:$U$265,COLUMN(K$1),FALSE)</f>
        <v>1789.70665110755</v>
      </c>
      <c r="L74">
        <f>VLOOKUP($A74,'2.1'!$A$1:$U$265,COLUMN(L$1),FALSE)</f>
        <v>1904.3464649688101</v>
      </c>
      <c r="M74">
        <f>VLOOKUP($A74,'2.1'!$A$1:$U$265,COLUMN(M$1),FALSE)</f>
        <v>2088.3153002869499</v>
      </c>
      <c r="N74">
        <f>VLOOKUP($A74,'2.1'!$A$1:$U$265,COLUMN(N$1),FALSE)</f>
        <v>2144.3426111782001</v>
      </c>
      <c r="O74">
        <f>VLOOKUP($A74,'2.1'!$A$1:$U$265,COLUMN(O$1),FALSE)</f>
        <v>2102.59316626494</v>
      </c>
      <c r="P74">
        <f>VLOOKUP($A74,'2.1'!$A$1:$U$265,COLUMN(P$1),FALSE)</f>
        <v>2206.05193412773</v>
      </c>
      <c r="Q74">
        <f>VLOOKUP($A74,'2.1'!$A$1:$U$265,COLUMN(Q$1),FALSE)</f>
        <v>2302.2013793620399</v>
      </c>
      <c r="R74">
        <f>VLOOKUP($A74,'2.1'!$A$1:$U$265,COLUMN(R$1),FALSE)</f>
        <v>2342.5846511956802</v>
      </c>
      <c r="S74">
        <f>VLOOKUP($A74,'2.1'!$A$1:$U$265,COLUMN(S$1),FALSE)</f>
        <v>2453.7278959745699</v>
      </c>
      <c r="T74">
        <f>VLOOKUP($A74,'2.1'!$A$1:$U$265,COLUMN(T$1),FALSE)</f>
        <v>2505.7767518955998</v>
      </c>
      <c r="U74">
        <f>VLOOKUP($A74,'2.1'!$A$1:$U$265,COLUMN(U$1),FALSE)</f>
        <v>2574.9121906744299</v>
      </c>
    </row>
    <row r="75" spans="1:21" x14ac:dyDescent="0.35">
      <c r="A75" t="s">
        <v>207</v>
      </c>
      <c r="B75">
        <f>VLOOKUP($A75,'2.1'!$A$1:$U$265,COLUMN(B$1),FALSE)</f>
        <v>4624.2816567029504</v>
      </c>
      <c r="C75">
        <f>VLOOKUP($A75,'2.1'!$A$1:$U$265,COLUMN(C$1),FALSE)</f>
        <v>5276.0331890549596</v>
      </c>
      <c r="D75">
        <f>VLOOKUP($A75,'2.1'!$A$1:$U$265,COLUMN(D$1),FALSE)</f>
        <v>6655.3330086531896</v>
      </c>
      <c r="E75">
        <f>VLOOKUP($A75,'2.1'!$A$1:$U$265,COLUMN(E$1),FALSE)</f>
        <v>8421.1033131615295</v>
      </c>
      <c r="F75">
        <f>VLOOKUP($A75,'2.1'!$A$1:$U$265,COLUMN(F$1),FALSE)</f>
        <v>10285.7936270098</v>
      </c>
      <c r="G75">
        <f>VLOOKUP($A75,'2.1'!$A$1:$U$265,COLUMN(G$1),FALSE)</f>
        <v>11200.5769496264</v>
      </c>
      <c r="H75">
        <f>VLOOKUP($A75,'2.1'!$A$1:$U$265,COLUMN(H$1),FALSE)</f>
        <v>11475.822705709301</v>
      </c>
      <c r="I75">
        <f>VLOOKUP($A75,'2.1'!$A$1:$U$265,COLUMN(I$1),FALSE)</f>
        <v>13918.960191013701</v>
      </c>
      <c r="J75">
        <f>VLOOKUP($A75,'2.1'!$A$1:$U$265,COLUMN(J$1),FALSE)</f>
        <v>15753.473284019499</v>
      </c>
      <c r="K75">
        <f>VLOOKUP($A75,'2.1'!$A$1:$U$265,COLUMN(K$1),FALSE)</f>
        <v>13046.481008184801</v>
      </c>
      <c r="L75">
        <f>VLOOKUP($A75,'2.1'!$A$1:$U$265,COLUMN(L$1),FALSE)</f>
        <v>13191.621264469601</v>
      </c>
      <c r="M75">
        <f>VLOOKUP($A75,'2.1'!$A$1:$U$265,COLUMN(M$1),FALSE)</f>
        <v>14216.1656114334</v>
      </c>
      <c r="N75">
        <f>VLOOKUP($A75,'2.1'!$A$1:$U$265,COLUMN(N$1),FALSE)</f>
        <v>12950.6865153085</v>
      </c>
      <c r="O75">
        <f>VLOOKUP($A75,'2.1'!$A$1:$U$265,COLUMN(O$1),FALSE)</f>
        <v>13687.5140593304</v>
      </c>
      <c r="P75">
        <f>VLOOKUP($A75,'2.1'!$A$1:$U$265,COLUMN(P$1),FALSE)</f>
        <v>14267.012154768299</v>
      </c>
      <c r="Q75">
        <f>VLOOKUP($A75,'2.1'!$A$1:$U$265,COLUMN(Q$1),FALSE)</f>
        <v>12706.891214892399</v>
      </c>
      <c r="R75">
        <f>VLOOKUP($A75,'2.1'!$A$1:$U$265,COLUMN(R$1),FALSE)</f>
        <v>13090.5067287853</v>
      </c>
      <c r="S75">
        <f>VLOOKUP($A75,'2.1'!$A$1:$U$265,COLUMN(S$1),FALSE)</f>
        <v>14605.8543453283</v>
      </c>
      <c r="T75">
        <f>VLOOKUP($A75,'2.1'!$A$1:$U$265,COLUMN(T$1),FALSE)</f>
        <v>16410.187263968299</v>
      </c>
      <c r="U75">
        <f>VLOOKUP($A75,'2.1'!$A$1:$U$265,COLUMN(U$1),FALSE)</f>
        <v>16731.821513905099</v>
      </c>
    </row>
    <row r="76" spans="1:21" x14ac:dyDescent="0.35">
      <c r="A76" t="s">
        <v>233</v>
      </c>
      <c r="B76">
        <f>VLOOKUP($A76,'2.1'!$A$1:$U$265,COLUMN(B$1),FALSE)</f>
        <v>32018.063699526701</v>
      </c>
      <c r="C76">
        <f>VLOOKUP($A76,'2.1'!$A$1:$U$265,COLUMN(C$1),FALSE)</f>
        <v>28793.96074155</v>
      </c>
      <c r="D76">
        <f>VLOOKUP($A76,'2.1'!$A$1:$U$265,COLUMN(D$1),FALSE)</f>
        <v>32326.638246046099</v>
      </c>
      <c r="E76">
        <f>VLOOKUP($A76,'2.1'!$A$1:$U$265,COLUMN(E$1),FALSE)</f>
        <v>39423.928023344</v>
      </c>
      <c r="F76">
        <f>VLOOKUP($A76,'2.1'!$A$1:$U$265,COLUMN(F$1),FALSE)</f>
        <v>47367.278172526203</v>
      </c>
      <c r="G76">
        <f>VLOOKUP($A76,'2.1'!$A$1:$U$265,COLUMN(G$1),FALSE)</f>
        <v>56658.592646559096</v>
      </c>
      <c r="H76">
        <f>VLOOKUP($A76,'2.1'!$A$1:$U$265,COLUMN(H$1),FALSE)</f>
        <v>56673.602467987497</v>
      </c>
      <c r="I76">
        <f>VLOOKUP($A76,'2.1'!$A$1:$U$265,COLUMN(I$1),FALSE)</f>
        <v>69054.270806506698</v>
      </c>
      <c r="J76">
        <f>VLOOKUP($A76,'2.1'!$A$1:$U$265,COLUMN(J$1),FALSE)</f>
        <v>56409.773113016498</v>
      </c>
      <c r="K76">
        <f>VLOOKUP($A76,'2.1'!$A$1:$U$265,COLUMN(K$1),FALSE)</f>
        <v>41333.418536415797</v>
      </c>
      <c r="L76">
        <f>VLOOKUP($A76,'2.1'!$A$1:$U$265,COLUMN(L$1),FALSE)</f>
        <v>43024.923493066301</v>
      </c>
      <c r="M76">
        <f>VLOOKUP($A76,'2.1'!$A$1:$U$265,COLUMN(M$1),FALSE)</f>
        <v>47516.874691306002</v>
      </c>
      <c r="N76">
        <f>VLOOKUP($A76,'2.1'!$A$1:$U$265,COLUMN(N$1),FALSE)</f>
        <v>45910.020542526101</v>
      </c>
      <c r="O76">
        <f>VLOOKUP($A76,'2.1'!$A$1:$U$265,COLUMN(O$1),FALSE)</f>
        <v>49522.236577279</v>
      </c>
      <c r="P76">
        <f>VLOOKUP($A76,'2.1'!$A$1:$U$265,COLUMN(P$1),FALSE)</f>
        <v>54241.934644555797</v>
      </c>
      <c r="Q76">
        <f>VLOOKUP($A76,'2.1'!$A$1:$U$265,COLUMN(Q$1),FALSE)</f>
        <v>52564.429179455801</v>
      </c>
      <c r="R76">
        <f>VLOOKUP($A76,'2.1'!$A$1:$U$265,COLUMN(R$1),FALSE)</f>
        <v>61466.803954289499</v>
      </c>
      <c r="S76">
        <f>VLOOKUP($A76,'2.1'!$A$1:$U$265,COLUMN(S$1),FALSE)</f>
        <v>71310.939256234196</v>
      </c>
      <c r="T76">
        <f>VLOOKUP($A76,'2.1'!$A$1:$U$265,COLUMN(T$1),FALSE)</f>
        <v>72968.704228049901</v>
      </c>
      <c r="U76">
        <f>VLOOKUP($A76,'2.1'!$A$1:$U$265,COLUMN(U$1),FALSE)</f>
        <v>66944.833076982497</v>
      </c>
    </row>
    <row r="77" spans="1:21" x14ac:dyDescent="0.35">
      <c r="A77" t="s">
        <v>223</v>
      </c>
      <c r="B77">
        <f>VLOOKUP($A77,'2.1'!$A$1:$U$265,COLUMN(B$1),FALSE)</f>
        <v>443.31419339173999</v>
      </c>
      <c r="C77">
        <f>VLOOKUP($A77,'2.1'!$A$1:$U$265,COLUMN(C$1),FALSE)</f>
        <v>451.573001074356</v>
      </c>
      <c r="D77">
        <f>VLOOKUP($A77,'2.1'!$A$1:$U$265,COLUMN(D$1),FALSE)</f>
        <v>470.98678594915998</v>
      </c>
      <c r="E77">
        <f>VLOOKUP($A77,'2.1'!$A$1:$U$265,COLUMN(E$1),FALSE)</f>
        <v>546.72661447872804</v>
      </c>
      <c r="F77">
        <f>VLOOKUP($A77,'2.1'!$A$1:$U$265,COLUMN(F$1),FALSE)</f>
        <v>627.77424728391895</v>
      </c>
      <c r="G77">
        <f>VLOOKUP($A77,'2.1'!$A$1:$U$265,COLUMN(G$1),FALSE)</f>
        <v>714.86101349566104</v>
      </c>
      <c r="H77">
        <f>VLOOKUP($A77,'2.1'!$A$1:$U$265,COLUMN(H$1),FALSE)</f>
        <v>806.75328062879896</v>
      </c>
      <c r="I77">
        <f>VLOOKUP($A77,'2.1'!$A$1:$U$265,COLUMN(I$1),FALSE)</f>
        <v>1028.33477107667</v>
      </c>
      <c r="J77">
        <f>VLOOKUP($A77,'2.1'!$A$1:$U$265,COLUMN(J$1),FALSE)</f>
        <v>998.52233901926797</v>
      </c>
      <c r="K77">
        <f>VLOOKUP($A77,'2.1'!$A$1:$U$265,COLUMN(K$1),FALSE)</f>
        <v>1101.9608400223899</v>
      </c>
      <c r="L77">
        <f>VLOOKUP($A77,'2.1'!$A$1:$U$265,COLUMN(L$1),FALSE)</f>
        <v>1357.56371913262</v>
      </c>
      <c r="M77">
        <f>VLOOKUP($A77,'2.1'!$A$1:$U$265,COLUMN(M$1),FALSE)</f>
        <v>1458.10352686177</v>
      </c>
      <c r="N77">
        <f>VLOOKUP($A77,'2.1'!$A$1:$U$265,COLUMN(N$1),FALSE)</f>
        <v>1443.87952939042</v>
      </c>
      <c r="O77">
        <f>VLOOKUP($A77,'2.1'!$A$1:$U$265,COLUMN(O$1),FALSE)</f>
        <v>1449.6059123386999</v>
      </c>
      <c r="P77">
        <f>VLOOKUP($A77,'2.1'!$A$1:$U$265,COLUMN(P$1),FALSE)</f>
        <v>1573.88149211052</v>
      </c>
      <c r="Q77">
        <f>VLOOKUP($A77,'2.1'!$A$1:$U$265,COLUMN(Q$1),FALSE)</f>
        <v>1605.6054335548799</v>
      </c>
      <c r="R77">
        <f>VLOOKUP($A77,'2.1'!$A$1:$U$265,COLUMN(R$1),FALSE)</f>
        <v>1732.56426178428</v>
      </c>
      <c r="S77">
        <f>VLOOKUP($A77,'2.1'!$A$1:$U$265,COLUMN(S$1),FALSE)</f>
        <v>1981.6510498992</v>
      </c>
      <c r="T77">
        <f>VLOOKUP($A77,'2.1'!$A$1:$U$265,COLUMN(T$1),FALSE)</f>
        <v>2005.86300452403</v>
      </c>
      <c r="U77">
        <f>VLOOKUP($A77,'2.1'!$A$1:$U$265,COLUMN(U$1),FALSE)</f>
        <v>2099.5990481085501</v>
      </c>
    </row>
    <row r="78" spans="1:21" x14ac:dyDescent="0.35">
      <c r="A78" t="s">
        <v>217</v>
      </c>
      <c r="B78">
        <f>VLOOKUP($A78,'2.1'!$A$1:$U$265,COLUMN(B$1),FALSE)</f>
        <v>780.19020098657904</v>
      </c>
      <c r="C78">
        <f>VLOOKUP($A78,'2.1'!$A$1:$U$265,COLUMN(C$1),FALSE)</f>
        <v>748.25761569896895</v>
      </c>
      <c r="D78">
        <f>VLOOKUP($A78,'2.1'!$A$1:$U$265,COLUMN(D$1),FALSE)</f>
        <v>900.17757571353104</v>
      </c>
      <c r="E78">
        <f>VLOOKUP($A78,'2.1'!$A$1:$U$265,COLUMN(E$1),FALSE)</f>
        <v>1065.6485392546099</v>
      </c>
      <c r="F78">
        <f>VLOOKUP($A78,'2.1'!$A$1:$U$265,COLUMN(F$1),FALSE)</f>
        <v>1150.2613149956501</v>
      </c>
      <c r="G78">
        <f>VLOOKUP($A78,'2.1'!$A$1:$U$265,COLUMN(G$1),FALSE)</f>
        <v>1263.2873205457499</v>
      </c>
      <c r="H78">
        <f>VLOOKUP($A78,'2.1'!$A$1:$U$265,COLUMN(H$1),FALSE)</f>
        <v>1589.8014886614201</v>
      </c>
      <c r="I78">
        <f>VLOOKUP($A78,'2.1'!$A$1:$U$265,COLUMN(I$1),FALSE)</f>
        <v>1860.0027631068201</v>
      </c>
      <c r="J78">
        <f>VLOOKUP($A78,'2.1'!$A$1:$U$265,COLUMN(J$1),FALSE)</f>
        <v>2166.8541670002501</v>
      </c>
      <c r="K78">
        <f>VLOOKUP($A78,'2.1'!$A$1:$U$265,COLUMN(K$1),FALSE)</f>
        <v>2261.24722374577</v>
      </c>
      <c r="L78">
        <f>VLOOKUP($A78,'2.1'!$A$1:$U$265,COLUMN(L$1),FALSE)</f>
        <v>3122.3628152164902</v>
      </c>
      <c r="M78">
        <f>VLOOKUP($A78,'2.1'!$A$1:$U$265,COLUMN(M$1),FALSE)</f>
        <v>3643.0439361610202</v>
      </c>
      <c r="N78">
        <f>VLOOKUP($A78,'2.1'!$A$1:$U$265,COLUMN(N$1),FALSE)</f>
        <v>3694.3489460323699</v>
      </c>
      <c r="O78">
        <f>VLOOKUP($A78,'2.1'!$A$1:$U$265,COLUMN(O$1),FALSE)</f>
        <v>3623.9115823513398</v>
      </c>
      <c r="P78">
        <f>VLOOKUP($A78,'2.1'!$A$1:$U$265,COLUMN(P$1),FALSE)</f>
        <v>3491.6247908576702</v>
      </c>
      <c r="Q78">
        <f>VLOOKUP($A78,'2.1'!$A$1:$U$265,COLUMN(Q$1),FALSE)</f>
        <v>3331.6951275862798</v>
      </c>
      <c r="R78">
        <f>VLOOKUP($A78,'2.1'!$A$1:$U$265,COLUMN(R$1),FALSE)</f>
        <v>3562.8457564197101</v>
      </c>
      <c r="S78">
        <f>VLOOKUP($A78,'2.1'!$A$1:$U$265,COLUMN(S$1),FALSE)</f>
        <v>3837.65173121117</v>
      </c>
      <c r="T78">
        <f>VLOOKUP($A78,'2.1'!$A$1:$U$265,COLUMN(T$1),FALSE)</f>
        <v>3893.8464247557099</v>
      </c>
      <c r="U78">
        <f>VLOOKUP($A78,'2.1'!$A$1:$U$265,COLUMN(U$1),FALSE)</f>
        <v>4135.5692628155402</v>
      </c>
    </row>
    <row r="79" spans="1:21" x14ac:dyDescent="0.35">
      <c r="A79" t="s">
        <v>545</v>
      </c>
      <c r="B79" t="e">
        <f>VLOOKUP($A79,'2.1'!$A$1:$U$265,COLUMN(B$1),FALSE)</f>
        <v>#N/A</v>
      </c>
      <c r="C79" t="e">
        <f>VLOOKUP($A79,'2.1'!$A$1:$U$265,COLUMN(C$1),FALSE)</f>
        <v>#N/A</v>
      </c>
      <c r="D79" t="e">
        <f>VLOOKUP($A79,'2.1'!$A$1:$U$265,COLUMN(D$1),FALSE)</f>
        <v>#N/A</v>
      </c>
      <c r="E79" t="e">
        <f>VLOOKUP($A79,'2.1'!$A$1:$U$265,COLUMN(E$1),FALSE)</f>
        <v>#N/A</v>
      </c>
      <c r="F79" t="e">
        <f>VLOOKUP($A79,'2.1'!$A$1:$U$265,COLUMN(F$1),FALSE)</f>
        <v>#N/A</v>
      </c>
      <c r="G79" t="e">
        <f>VLOOKUP($A79,'2.1'!$A$1:$U$265,COLUMN(G$1),FALSE)</f>
        <v>#N/A</v>
      </c>
      <c r="H79" t="e">
        <f>VLOOKUP($A79,'2.1'!$A$1:$U$265,COLUMN(H$1),FALSE)</f>
        <v>#N/A</v>
      </c>
      <c r="I79" t="e">
        <f>VLOOKUP($A79,'2.1'!$A$1:$U$265,COLUMN(I$1),FALSE)</f>
        <v>#N/A</v>
      </c>
      <c r="J79" t="e">
        <f>VLOOKUP($A79,'2.1'!$A$1:$U$265,COLUMN(J$1),FALSE)</f>
        <v>#N/A</v>
      </c>
      <c r="K79" t="e">
        <f>VLOOKUP($A79,'2.1'!$A$1:$U$265,COLUMN(K$1),FALSE)</f>
        <v>#N/A</v>
      </c>
      <c r="L79" t="e">
        <f>VLOOKUP($A79,'2.1'!$A$1:$U$265,COLUMN(L$1),FALSE)</f>
        <v>#N/A</v>
      </c>
      <c r="M79" t="e">
        <f>VLOOKUP($A79,'2.1'!$A$1:$U$265,COLUMN(M$1),FALSE)</f>
        <v>#N/A</v>
      </c>
      <c r="N79" t="e">
        <f>VLOOKUP($A79,'2.1'!$A$1:$U$265,COLUMN(N$1),FALSE)</f>
        <v>#N/A</v>
      </c>
      <c r="O79" t="e">
        <f>VLOOKUP($A79,'2.1'!$A$1:$U$265,COLUMN(O$1),FALSE)</f>
        <v>#N/A</v>
      </c>
      <c r="P79" t="e">
        <f>VLOOKUP($A79,'2.1'!$A$1:$U$265,COLUMN(P$1),FALSE)</f>
        <v>#N/A</v>
      </c>
      <c r="Q79" t="e">
        <f>VLOOKUP($A79,'2.1'!$A$1:$U$265,COLUMN(Q$1),FALSE)</f>
        <v>#N/A</v>
      </c>
      <c r="R79" t="e">
        <f>VLOOKUP($A79,'2.1'!$A$1:$U$265,COLUMN(R$1),FALSE)</f>
        <v>#N/A</v>
      </c>
      <c r="S79" t="e">
        <f>VLOOKUP($A79,'2.1'!$A$1:$U$265,COLUMN(S$1),FALSE)</f>
        <v>#N/A</v>
      </c>
      <c r="T79" t="e">
        <f>VLOOKUP($A79,'2.1'!$A$1:$U$265,COLUMN(T$1),FALSE)</f>
        <v>#N/A</v>
      </c>
      <c r="U79" t="e">
        <f>VLOOKUP($A79,'2.1'!$A$1:$U$265,COLUMN(U$1),FALSE)</f>
        <v>#N/A</v>
      </c>
    </row>
    <row r="80" spans="1:21" x14ac:dyDescent="0.35">
      <c r="A80" t="s">
        <v>231</v>
      </c>
      <c r="B80">
        <f>VLOOKUP($A80,'2.1'!$A$1:$U$265,COLUMN(B$1),FALSE)</f>
        <v>0</v>
      </c>
      <c r="C80">
        <f>VLOOKUP($A80,'2.1'!$A$1:$U$265,COLUMN(C$1),FALSE)</f>
        <v>0</v>
      </c>
      <c r="D80">
        <f>VLOOKUP($A80,'2.1'!$A$1:$U$265,COLUMN(D$1),FALSE)</f>
        <v>0</v>
      </c>
      <c r="E80">
        <f>VLOOKUP($A80,'2.1'!$A$1:$U$265,COLUMN(E$1),FALSE)</f>
        <v>0</v>
      </c>
      <c r="F80">
        <f>VLOOKUP($A80,'2.1'!$A$1:$U$265,COLUMN(F$1),FALSE)</f>
        <v>1391.96348940291</v>
      </c>
      <c r="G80">
        <f>VLOOKUP($A80,'2.1'!$A$1:$U$265,COLUMN(G$1),FALSE)</f>
        <v>1855.5220037520201</v>
      </c>
      <c r="H80">
        <f>VLOOKUP($A80,'2.1'!$A$1:$U$265,COLUMN(H$1),FALSE)</f>
        <v>2373.2147846439102</v>
      </c>
      <c r="I80">
        <f>VLOOKUP($A80,'2.1'!$A$1:$U$265,COLUMN(I$1),FALSE)</f>
        <v>3182.94798201412</v>
      </c>
      <c r="J80">
        <f>VLOOKUP($A80,'2.1'!$A$1:$U$265,COLUMN(J$1),FALSE)</f>
        <v>4636.6109775827099</v>
      </c>
      <c r="K80">
        <f>VLOOKUP($A80,'2.1'!$A$1:$U$265,COLUMN(K$1),FALSE)</f>
        <v>3853.9409348118502</v>
      </c>
      <c r="L80">
        <f>VLOOKUP($A80,'2.1'!$A$1:$U$265,COLUMN(L$1),FALSE)</f>
        <v>4655.4249946788505</v>
      </c>
      <c r="M80">
        <f>VLOOKUP($A80,'2.1'!$A$1:$U$265,COLUMN(M$1),FALSE)</f>
        <v>6036.3962425130303</v>
      </c>
      <c r="N80">
        <f>VLOOKUP($A80,'2.1'!$A$1:$U$265,COLUMN(N$1),FALSE)</f>
        <v>6829.96395380594</v>
      </c>
      <c r="O80">
        <f>VLOOKUP($A80,'2.1'!$A$1:$U$265,COLUMN(O$1),FALSE)</f>
        <v>7076.8771798886501</v>
      </c>
      <c r="P80">
        <f>VLOOKUP($A80,'2.1'!$A$1:$U$265,COLUMN(P$1),FALSE)</f>
        <v>6818.8046212783302</v>
      </c>
      <c r="Q80">
        <f>VLOOKUP($A80,'2.1'!$A$1:$U$265,COLUMN(Q$1),FALSE)</f>
        <v>4989.8030747307103</v>
      </c>
      <c r="R80">
        <f>VLOOKUP($A80,'2.1'!$A$1:$U$265,COLUMN(R$1),FALSE)</f>
        <v>4777.1976187177597</v>
      </c>
      <c r="S80">
        <f>VLOOKUP($A80,'2.1'!$A$1:$U$265,COLUMN(S$1),FALSE)</f>
        <v>5205.2882547659101</v>
      </c>
      <c r="T80">
        <f>VLOOKUP($A80,'2.1'!$A$1:$U$265,COLUMN(T$1),FALSE)</f>
        <v>5834.1662106535196</v>
      </c>
      <c r="U80">
        <f>VLOOKUP($A80,'2.1'!$A$1:$U$265,COLUMN(U$1),FALSE)</f>
        <v>5955.1090103681599</v>
      </c>
    </row>
    <row r="81" spans="1:21" x14ac:dyDescent="0.35">
      <c r="A81" t="s">
        <v>227</v>
      </c>
      <c r="B81">
        <f>VLOOKUP($A81,'2.1'!$A$1:$U$265,COLUMN(B$1),FALSE)</f>
        <v>26241.364614697301</v>
      </c>
      <c r="C81">
        <f>VLOOKUP($A81,'2.1'!$A$1:$U$265,COLUMN(C$1),FALSE)</f>
        <v>28227.727458226302</v>
      </c>
      <c r="D81">
        <f>VLOOKUP($A81,'2.1'!$A$1:$U$265,COLUMN(D$1),FALSE)</f>
        <v>32541.098553797801</v>
      </c>
      <c r="E81">
        <f>VLOOKUP($A81,'2.1'!$A$1:$U$265,COLUMN(E$1),FALSE)</f>
        <v>41106.925152214302</v>
      </c>
      <c r="F81">
        <f>VLOOKUP($A81,'2.1'!$A$1:$U$265,COLUMN(F$1),FALSE)</f>
        <v>47631.010687626898</v>
      </c>
      <c r="G81">
        <f>VLOOKUP($A81,'2.1'!$A$1:$U$265,COLUMN(G$1),FALSE)</f>
        <v>50878.223671427397</v>
      </c>
      <c r="H81">
        <f>VLOOKUP($A81,'2.1'!$A$1:$U$265,COLUMN(H$1),FALSE)</f>
        <v>54306.429316689697</v>
      </c>
      <c r="I81">
        <f>VLOOKUP($A81,'2.1'!$A$1:$U$265,COLUMN(I$1),FALSE)</f>
        <v>61359.741225674399</v>
      </c>
      <c r="J81">
        <f>VLOOKUP($A81,'2.1'!$A$1:$U$265,COLUMN(J$1),FALSE)</f>
        <v>61262.100463151699</v>
      </c>
      <c r="K81">
        <f>VLOOKUP($A81,'2.1'!$A$1:$U$265,COLUMN(K$1),FALSE)</f>
        <v>52105.152483773898</v>
      </c>
      <c r="L81">
        <f>VLOOKUP($A81,'2.1'!$A$1:$U$265,COLUMN(L$1),FALSE)</f>
        <v>48715.1769134801</v>
      </c>
      <c r="M81">
        <f>VLOOKUP($A81,'2.1'!$A$1:$U$265,COLUMN(M$1),FALSE)</f>
        <v>51848.9096998104</v>
      </c>
      <c r="N81">
        <f>VLOOKUP($A81,'2.1'!$A$1:$U$265,COLUMN(N$1),FALSE)</f>
        <v>48917.897613045898</v>
      </c>
      <c r="O81">
        <f>VLOOKUP($A81,'2.1'!$A$1:$U$265,COLUMN(O$1),FALSE)</f>
        <v>51590.1885889392</v>
      </c>
      <c r="P81">
        <f>VLOOKUP($A81,'2.1'!$A$1:$U$265,COLUMN(P$1),FALSE)</f>
        <v>55492.982562275</v>
      </c>
      <c r="Q81">
        <f>VLOOKUP($A81,'2.1'!$A$1:$U$265,COLUMN(Q$1),FALSE)</f>
        <v>61995.4228025802</v>
      </c>
      <c r="R81">
        <f>VLOOKUP($A81,'2.1'!$A$1:$U$265,COLUMN(R$1),FALSE)</f>
        <v>63197.082397680802</v>
      </c>
      <c r="S81">
        <f>VLOOKUP($A81,'2.1'!$A$1:$U$265,COLUMN(S$1),FALSE)</f>
        <v>69822.347084914101</v>
      </c>
      <c r="T81">
        <f>VLOOKUP($A81,'2.1'!$A$1:$U$265,COLUMN(T$1),FALSE)</f>
        <v>78621.227931008601</v>
      </c>
      <c r="U81">
        <f>VLOOKUP($A81,'2.1'!$A$1:$U$265,COLUMN(U$1),FALSE)</f>
        <v>78660.956462960297</v>
      </c>
    </row>
    <row r="82" spans="1:21" x14ac:dyDescent="0.35">
      <c r="A82" t="s">
        <v>235</v>
      </c>
      <c r="B82">
        <f>VLOOKUP($A82,'2.1'!$A$1:$U$265,COLUMN(B$1),FALSE)</f>
        <v>21043.574924443601</v>
      </c>
      <c r="C82">
        <f>VLOOKUP($A82,'2.1'!$A$1:$U$265,COLUMN(C$1),FALSE)</f>
        <v>20306.932231460101</v>
      </c>
      <c r="D82">
        <f>VLOOKUP($A82,'2.1'!$A$1:$U$265,COLUMN(D$1),FALSE)</f>
        <v>18435.894759546802</v>
      </c>
      <c r="E82">
        <f>VLOOKUP($A82,'2.1'!$A$1:$U$265,COLUMN(E$1),FALSE)</f>
        <v>18979.323453344499</v>
      </c>
      <c r="F82">
        <f>VLOOKUP($A82,'2.1'!$A$1:$U$265,COLUMN(F$1),FALSE)</f>
        <v>19896.817733884898</v>
      </c>
      <c r="G82">
        <f>VLOOKUP($A82,'2.1'!$A$1:$U$265,COLUMN(G$1),FALSE)</f>
        <v>20566.6454898642</v>
      </c>
      <c r="H82">
        <f>VLOOKUP($A82,'2.1'!$A$1:$U$265,COLUMN(H$1),FALSE)</f>
        <v>21837.378485196899</v>
      </c>
      <c r="I82">
        <f>VLOOKUP($A82,'2.1'!$A$1:$U$265,COLUMN(I$1),FALSE)</f>
        <v>24924.330953055</v>
      </c>
      <c r="J82">
        <f>VLOOKUP($A82,'2.1'!$A$1:$U$265,COLUMN(J$1),FALSE)</f>
        <v>29567.803879491301</v>
      </c>
      <c r="K82">
        <f>VLOOKUP($A82,'2.1'!$A$1:$U$265,COLUMN(K$1),FALSE)</f>
        <v>27715.636794730101</v>
      </c>
      <c r="L82">
        <f>VLOOKUP($A82,'2.1'!$A$1:$U$265,COLUMN(L$1),FALSE)</f>
        <v>30693.5930646542</v>
      </c>
      <c r="M82">
        <f>VLOOKUP($A82,'2.1'!$A$1:$U$265,COLUMN(M$1),FALSE)</f>
        <v>33669.246476485998</v>
      </c>
      <c r="N82">
        <f>VLOOKUP($A82,'2.1'!$A$1:$U$265,COLUMN(N$1),FALSE)</f>
        <v>32511.237852492501</v>
      </c>
      <c r="O82">
        <f>VLOOKUP($A82,'2.1'!$A$1:$U$265,COLUMN(O$1),FALSE)</f>
        <v>36309.468832561201</v>
      </c>
      <c r="P82">
        <f>VLOOKUP($A82,'2.1'!$A$1:$U$265,COLUMN(P$1),FALSE)</f>
        <v>37678.889770916299</v>
      </c>
      <c r="Q82">
        <f>VLOOKUP($A82,'2.1'!$A$1:$U$265,COLUMN(Q$1),FALSE)</f>
        <v>35776.795161806796</v>
      </c>
      <c r="R82">
        <f>VLOOKUP($A82,'2.1'!$A$1:$U$265,COLUMN(R$1),FALSE)</f>
        <v>37321.624039731301</v>
      </c>
      <c r="S82">
        <f>VLOOKUP($A82,'2.1'!$A$1:$U$265,COLUMN(S$1),FALSE)</f>
        <v>40541.862093896802</v>
      </c>
      <c r="T82">
        <f>VLOOKUP($A82,'2.1'!$A$1:$U$265,COLUMN(T$1),FALSE)</f>
        <v>41719.725438570298</v>
      </c>
      <c r="U82">
        <f>VLOOKUP($A82,'2.1'!$A$1:$U$265,COLUMN(U$1),FALSE)</f>
        <v>43592.083582323401</v>
      </c>
    </row>
    <row r="83" spans="1:21" x14ac:dyDescent="0.35">
      <c r="A83" t="s">
        <v>237</v>
      </c>
      <c r="B83">
        <f>VLOOKUP($A83,'2.1'!$A$1:$U$265,COLUMN(B$1),FALSE)</f>
        <v>20087.5919858794</v>
      </c>
      <c r="C83">
        <f>VLOOKUP($A83,'2.1'!$A$1:$U$265,COLUMN(C$1),FALSE)</f>
        <v>20483.215994997401</v>
      </c>
      <c r="D83">
        <f>VLOOKUP($A83,'2.1'!$A$1:$U$265,COLUMN(D$1),FALSE)</f>
        <v>22270.144123428199</v>
      </c>
      <c r="E83">
        <f>VLOOKUP($A83,'2.1'!$A$1:$U$265,COLUMN(E$1),FALSE)</f>
        <v>27465.675298722399</v>
      </c>
      <c r="F83">
        <f>VLOOKUP($A83,'2.1'!$A$1:$U$265,COLUMN(F$1),FALSE)</f>
        <v>31259.716495430901</v>
      </c>
      <c r="G83">
        <f>VLOOKUP($A83,'2.1'!$A$1:$U$265,COLUMN(G$1),FALSE)</f>
        <v>32043.1403684119</v>
      </c>
      <c r="H83">
        <f>VLOOKUP($A83,'2.1'!$A$1:$U$265,COLUMN(H$1),FALSE)</f>
        <v>33501.658167304398</v>
      </c>
      <c r="I83">
        <f>VLOOKUP($A83,'2.1'!$A$1:$U$265,COLUMN(I$1),FALSE)</f>
        <v>37822.665237742702</v>
      </c>
      <c r="J83">
        <f>VLOOKUP($A83,'2.1'!$A$1:$U$265,COLUMN(J$1),FALSE)</f>
        <v>40778.342736720901</v>
      </c>
      <c r="K83">
        <f>VLOOKUP($A83,'2.1'!$A$1:$U$265,COLUMN(K$1),FALSE)</f>
        <v>37079.758670454597</v>
      </c>
      <c r="L83">
        <f>VLOOKUP($A83,'2.1'!$A$1:$U$265,COLUMN(L$1),FALSE)</f>
        <v>36000.5201179254</v>
      </c>
      <c r="M83">
        <f>VLOOKUP($A83,'2.1'!$A$1:$U$265,COLUMN(M$1),FALSE)</f>
        <v>38599.062207032199</v>
      </c>
      <c r="N83">
        <f>VLOOKUP($A83,'2.1'!$A$1:$U$265,COLUMN(N$1),FALSE)</f>
        <v>35053.526244257198</v>
      </c>
      <c r="O83">
        <f>VLOOKUP($A83,'2.1'!$A$1:$U$265,COLUMN(O$1),FALSE)</f>
        <v>35549.974697295402</v>
      </c>
      <c r="P83">
        <f>VLOOKUP($A83,'2.1'!$A$1:$U$265,COLUMN(P$1),FALSE)</f>
        <v>35518.415291674901</v>
      </c>
      <c r="Q83">
        <f>VLOOKUP($A83,'2.1'!$A$1:$U$265,COLUMN(Q$1),FALSE)</f>
        <v>30230.226302129598</v>
      </c>
      <c r="R83">
        <f>VLOOKUP($A83,'2.1'!$A$1:$U$265,COLUMN(R$1),FALSE)</f>
        <v>30939.7142462298</v>
      </c>
      <c r="S83">
        <f>VLOOKUP($A83,'2.1'!$A$1:$U$265,COLUMN(S$1),FALSE)</f>
        <v>32406.720315013401</v>
      </c>
      <c r="T83">
        <f>VLOOKUP($A83,'2.1'!$A$1:$U$265,COLUMN(T$1),FALSE)</f>
        <v>34615.756891098703</v>
      </c>
      <c r="U83">
        <f>VLOOKUP($A83,'2.1'!$A$1:$U$265,COLUMN(U$1),FALSE)</f>
        <v>33228.236680370697</v>
      </c>
    </row>
    <row r="84" spans="1:21" x14ac:dyDescent="0.35">
      <c r="A84" t="s">
        <v>239</v>
      </c>
      <c r="B84">
        <f>VLOOKUP($A84,'2.1'!$A$1:$U$265,COLUMN(B$1),FALSE)</f>
        <v>3384.6948609054598</v>
      </c>
      <c r="C84">
        <f>VLOOKUP($A84,'2.1'!$A$1:$U$265,COLUMN(C$1),FALSE)</f>
        <v>3437.6606575236601</v>
      </c>
      <c r="D84">
        <f>VLOOKUP($A84,'2.1'!$A$1:$U$265,COLUMN(D$1),FALSE)</f>
        <v>3609.2006505867598</v>
      </c>
      <c r="E84">
        <f>VLOOKUP($A84,'2.1'!$A$1:$U$265,COLUMN(E$1),FALSE)</f>
        <v>3480.5129495426199</v>
      </c>
      <c r="F84">
        <f>VLOOKUP($A84,'2.1'!$A$1:$U$265,COLUMN(F$1),FALSE)</f>
        <v>3733.8014117161101</v>
      </c>
      <c r="G84">
        <f>VLOOKUP($A84,'2.1'!$A$1:$U$265,COLUMN(G$1),FALSE)</f>
        <v>4103.5971441428201</v>
      </c>
      <c r="H84">
        <f>VLOOKUP($A84,'2.1'!$A$1:$U$265,COLUMN(H$1),FALSE)</f>
        <v>4331.30306028832</v>
      </c>
      <c r="I84">
        <f>VLOOKUP($A84,'2.1'!$A$1:$U$265,COLUMN(I$1),FALSE)</f>
        <v>4623.7512377814701</v>
      </c>
      <c r="J84">
        <f>VLOOKUP($A84,'2.1'!$A$1:$U$265,COLUMN(J$1),FALSE)</f>
        <v>4928.1140084319204</v>
      </c>
      <c r="K84">
        <f>VLOOKUP($A84,'2.1'!$A$1:$U$265,COLUMN(K$1),FALSE)</f>
        <v>4335.1815119409102</v>
      </c>
      <c r="L84">
        <f>VLOOKUP($A84,'2.1'!$A$1:$U$265,COLUMN(L$1),FALSE)</f>
        <v>4704.05445468166</v>
      </c>
      <c r="M84">
        <f>VLOOKUP($A84,'2.1'!$A$1:$U$265,COLUMN(M$1),FALSE)</f>
        <v>5111.4714134280002</v>
      </c>
      <c r="N84">
        <f>VLOOKUP($A84,'2.1'!$A$1:$U$265,COLUMN(N$1),FALSE)</f>
        <v>5209.8519313001298</v>
      </c>
      <c r="O84">
        <f>VLOOKUP($A84,'2.1'!$A$1:$U$265,COLUMN(O$1),FALSE)</f>
        <v>4989.1713909115397</v>
      </c>
      <c r="P84">
        <f>VLOOKUP($A84,'2.1'!$A$1:$U$265,COLUMN(P$1),FALSE)</f>
        <v>4833.7903182140499</v>
      </c>
      <c r="Q84">
        <f>VLOOKUP($A84,'2.1'!$A$1:$U$265,COLUMN(Q$1),FALSE)</f>
        <v>4907.5037197431602</v>
      </c>
      <c r="R84">
        <f>VLOOKUP($A84,'2.1'!$A$1:$U$265,COLUMN(R$1),FALSE)</f>
        <v>4843.3384741086402</v>
      </c>
      <c r="S84">
        <f>VLOOKUP($A84,'2.1'!$A$1:$U$265,COLUMN(S$1),FALSE)</f>
        <v>5069.1838381072603</v>
      </c>
      <c r="T84">
        <f>VLOOKUP($A84,'2.1'!$A$1:$U$265,COLUMN(T$1),FALSE)</f>
        <v>5354.2368587703004</v>
      </c>
      <c r="U84">
        <f>VLOOKUP($A84,'2.1'!$A$1:$U$265,COLUMN(U$1),FALSE)</f>
        <v>5582.2637775521098</v>
      </c>
    </row>
    <row r="85" spans="1:21" x14ac:dyDescent="0.35">
      <c r="A85" t="s">
        <v>243</v>
      </c>
      <c r="B85">
        <f>VLOOKUP($A85,'2.1'!$A$1:$U$265,COLUMN(B$1),FALSE)</f>
        <v>38532.040875293504</v>
      </c>
      <c r="C85">
        <f>VLOOKUP($A85,'2.1'!$A$1:$U$265,COLUMN(C$1),FALSE)</f>
        <v>33846.465641434203</v>
      </c>
      <c r="D85">
        <f>VLOOKUP($A85,'2.1'!$A$1:$U$265,COLUMN(D$1),FALSE)</f>
        <v>32289.350536072601</v>
      </c>
      <c r="E85">
        <f>VLOOKUP($A85,'2.1'!$A$1:$U$265,COLUMN(E$1),FALSE)</f>
        <v>34808.390917661302</v>
      </c>
      <c r="F85">
        <f>VLOOKUP($A85,'2.1'!$A$1:$U$265,COLUMN(F$1),FALSE)</f>
        <v>37688.722335940598</v>
      </c>
      <c r="G85">
        <f>VLOOKUP($A85,'2.1'!$A$1:$U$265,COLUMN(G$1),FALSE)</f>
        <v>37217.648727917003</v>
      </c>
      <c r="H85">
        <f>VLOOKUP($A85,'2.1'!$A$1:$U$265,COLUMN(H$1),FALSE)</f>
        <v>35433.988963743002</v>
      </c>
      <c r="I85">
        <f>VLOOKUP($A85,'2.1'!$A$1:$U$265,COLUMN(I$1),FALSE)</f>
        <v>35275.228431266703</v>
      </c>
      <c r="J85">
        <f>VLOOKUP($A85,'2.1'!$A$1:$U$265,COLUMN(J$1),FALSE)</f>
        <v>39339.297573182601</v>
      </c>
      <c r="K85">
        <f>VLOOKUP($A85,'2.1'!$A$1:$U$265,COLUMN(K$1),FALSE)</f>
        <v>40855.1756354596</v>
      </c>
      <c r="L85">
        <f>VLOOKUP($A85,'2.1'!$A$1:$U$265,COLUMN(L$1),FALSE)</f>
        <v>44507.676385917199</v>
      </c>
      <c r="M85">
        <f>VLOOKUP($A85,'2.1'!$A$1:$U$265,COLUMN(M$1),FALSE)</f>
        <v>48167.997268496503</v>
      </c>
      <c r="N85">
        <f>VLOOKUP($A85,'2.1'!$A$1:$U$265,COLUMN(N$1),FALSE)</f>
        <v>48603.476649774901</v>
      </c>
      <c r="O85">
        <f>VLOOKUP($A85,'2.1'!$A$1:$U$265,COLUMN(O$1),FALSE)</f>
        <v>40454.447457890303</v>
      </c>
      <c r="P85">
        <f>VLOOKUP($A85,'2.1'!$A$1:$U$265,COLUMN(P$1),FALSE)</f>
        <v>38109.4121125573</v>
      </c>
      <c r="Q85">
        <f>VLOOKUP($A85,'2.1'!$A$1:$U$265,COLUMN(Q$1),FALSE)</f>
        <v>34524.469860933699</v>
      </c>
      <c r="R85">
        <f>VLOOKUP($A85,'2.1'!$A$1:$U$265,COLUMN(R$1),FALSE)</f>
        <v>38761.818150192499</v>
      </c>
      <c r="S85">
        <f>VLOOKUP($A85,'2.1'!$A$1:$U$265,COLUMN(S$1),FALSE)</f>
        <v>38386.511145705699</v>
      </c>
      <c r="T85">
        <f>VLOOKUP($A85,'2.1'!$A$1:$U$265,COLUMN(T$1),FALSE)</f>
        <v>39159.423563395198</v>
      </c>
      <c r="U85">
        <f>VLOOKUP($A85,'2.1'!$A$1:$U$265,COLUMN(U$1),FALSE)</f>
        <v>40246.8801284164</v>
      </c>
    </row>
    <row r="86" spans="1:21" x14ac:dyDescent="0.35">
      <c r="A86" t="s">
        <v>241</v>
      </c>
      <c r="B86">
        <f>VLOOKUP($A86,'2.1'!$A$1:$U$265,COLUMN(B$1),FALSE)</f>
        <v>1651.62244254198</v>
      </c>
      <c r="C86">
        <f>VLOOKUP($A86,'2.1'!$A$1:$U$265,COLUMN(C$1),FALSE)</f>
        <v>1720.3587893997801</v>
      </c>
      <c r="D86">
        <f>VLOOKUP($A86,'2.1'!$A$1:$U$265,COLUMN(D$1),FALSE)</f>
        <v>1802.0577752879001</v>
      </c>
      <c r="E86">
        <f>VLOOKUP($A86,'2.1'!$A$1:$U$265,COLUMN(E$1),FALSE)</f>
        <v>1876.26141001151</v>
      </c>
      <c r="F86">
        <f>VLOOKUP($A86,'2.1'!$A$1:$U$265,COLUMN(F$1),FALSE)</f>
        <v>2044.96262332378</v>
      </c>
      <c r="G86">
        <f>VLOOKUP($A86,'2.1'!$A$1:$U$265,COLUMN(G$1),FALSE)</f>
        <v>2183.3961572739199</v>
      </c>
      <c r="H86">
        <f>VLOOKUP($A86,'2.1'!$A$1:$U$265,COLUMN(H$1),FALSE)</f>
        <v>2513.0316680228598</v>
      </c>
      <c r="I86">
        <f>VLOOKUP($A86,'2.1'!$A$1:$U$265,COLUMN(I$1),FALSE)</f>
        <v>2735.3831398608199</v>
      </c>
      <c r="J86">
        <f>VLOOKUP($A86,'2.1'!$A$1:$U$265,COLUMN(J$1),FALSE)</f>
        <v>3455.7673182088502</v>
      </c>
      <c r="K86">
        <f>VLOOKUP($A86,'2.1'!$A$1:$U$265,COLUMN(K$1),FALSE)</f>
        <v>3559.6910784865299</v>
      </c>
      <c r="L86">
        <f>VLOOKUP($A86,'2.1'!$A$1:$U$265,COLUMN(L$1),FALSE)</f>
        <v>3736.64649385852</v>
      </c>
      <c r="M86">
        <f>VLOOKUP($A86,'2.1'!$A$1:$U$265,COLUMN(M$1),FALSE)</f>
        <v>3852.7527670999498</v>
      </c>
      <c r="N86">
        <f>VLOOKUP($A86,'2.1'!$A$1:$U$265,COLUMN(N$1),FALSE)</f>
        <v>3909.9075687312402</v>
      </c>
      <c r="O86">
        <f>VLOOKUP($A86,'2.1'!$A$1:$U$265,COLUMN(O$1),FALSE)</f>
        <v>4043.7490382701999</v>
      </c>
      <c r="P86">
        <f>VLOOKUP($A86,'2.1'!$A$1:$U$265,COLUMN(P$1),FALSE)</f>
        <v>4130.8790553996196</v>
      </c>
      <c r="Q86">
        <f>VLOOKUP($A86,'2.1'!$A$1:$U$265,COLUMN(Q$1),FALSE)</f>
        <v>4164.1078763550904</v>
      </c>
      <c r="R86">
        <f>VLOOKUP($A86,'2.1'!$A$1:$U$265,COLUMN(R$1),FALSE)</f>
        <v>4176.5889102511801</v>
      </c>
      <c r="S86">
        <f>VLOOKUP($A86,'2.1'!$A$1:$U$265,COLUMN(S$1),FALSE)</f>
        <v>4234.4031327396297</v>
      </c>
      <c r="T86">
        <f>VLOOKUP($A86,'2.1'!$A$1:$U$265,COLUMN(T$1),FALSE)</f>
        <v>4312.1801167210797</v>
      </c>
      <c r="U86">
        <f>VLOOKUP($A86,'2.1'!$A$1:$U$265,COLUMN(U$1),FALSE)</f>
        <v>4405.4884123082402</v>
      </c>
    </row>
    <row r="87" spans="1:21" x14ac:dyDescent="0.35">
      <c r="A87" t="s">
        <v>245</v>
      </c>
      <c r="B87">
        <f>VLOOKUP($A87,'2.1'!$A$1:$U$265,COLUMN(B$1),FALSE)</f>
        <v>1229.0009584450099</v>
      </c>
      <c r="C87">
        <f>VLOOKUP($A87,'2.1'!$A$1:$U$265,COLUMN(C$1),FALSE)</f>
        <v>1490.92708987166</v>
      </c>
      <c r="D87">
        <f>VLOOKUP($A87,'2.1'!$A$1:$U$265,COLUMN(D$1),FALSE)</f>
        <v>1658.0307854463599</v>
      </c>
      <c r="E87">
        <f>VLOOKUP($A87,'2.1'!$A$1:$U$265,COLUMN(E$1),FALSE)</f>
        <v>2068.1241180847301</v>
      </c>
      <c r="F87">
        <f>VLOOKUP($A87,'2.1'!$A$1:$U$265,COLUMN(F$1),FALSE)</f>
        <v>2874.2882912764899</v>
      </c>
      <c r="G87">
        <f>VLOOKUP($A87,'2.1'!$A$1:$U$265,COLUMN(G$1),FALSE)</f>
        <v>3771.2789573384498</v>
      </c>
      <c r="H87">
        <f>VLOOKUP($A87,'2.1'!$A$1:$U$265,COLUMN(H$1),FALSE)</f>
        <v>5291.5756501865199</v>
      </c>
      <c r="I87">
        <f>VLOOKUP($A87,'2.1'!$A$1:$U$265,COLUMN(I$1),FALSE)</f>
        <v>6771.4147968188499</v>
      </c>
      <c r="J87">
        <f>VLOOKUP($A87,'2.1'!$A$1:$U$265,COLUMN(J$1),FALSE)</f>
        <v>8513.5646450681397</v>
      </c>
      <c r="K87">
        <f>VLOOKUP($A87,'2.1'!$A$1:$U$265,COLUMN(K$1),FALSE)</f>
        <v>7165.2231748370295</v>
      </c>
      <c r="L87">
        <f>VLOOKUP($A87,'2.1'!$A$1:$U$265,COLUMN(L$1),FALSE)</f>
        <v>9070.4882528574708</v>
      </c>
      <c r="M87">
        <f>VLOOKUP($A87,'2.1'!$A$1:$U$265,COLUMN(M$1),FALSE)</f>
        <v>11634.0019047654</v>
      </c>
      <c r="N87">
        <f>VLOOKUP($A87,'2.1'!$A$1:$U$265,COLUMN(N$1),FALSE)</f>
        <v>12386.7000029472</v>
      </c>
      <c r="O87">
        <f>VLOOKUP($A87,'2.1'!$A$1:$U$265,COLUMN(O$1),FALSE)</f>
        <v>13890.6317716835</v>
      </c>
      <c r="P87">
        <f>VLOOKUP($A87,'2.1'!$A$1:$U$265,COLUMN(P$1),FALSE)</f>
        <v>12807.2606866152</v>
      </c>
      <c r="Q87">
        <f>VLOOKUP($A87,'2.1'!$A$1:$U$265,COLUMN(Q$1),FALSE)</f>
        <v>10510.7718884149</v>
      </c>
      <c r="R87">
        <f>VLOOKUP($A87,'2.1'!$A$1:$U$265,COLUMN(R$1),FALSE)</f>
        <v>7714.8418437602404</v>
      </c>
      <c r="S87">
        <f>VLOOKUP($A87,'2.1'!$A$1:$U$265,COLUMN(S$1),FALSE)</f>
        <v>9247.58133129626</v>
      </c>
      <c r="T87">
        <f>VLOOKUP($A87,'2.1'!$A$1:$U$265,COLUMN(T$1),FALSE)</f>
        <v>9812.6014049892801</v>
      </c>
      <c r="U87">
        <f>VLOOKUP($A87,'2.1'!$A$1:$U$265,COLUMN(U$1),FALSE)</f>
        <v>9812.3903761383499</v>
      </c>
    </row>
    <row r="88" spans="1:21" x14ac:dyDescent="0.35">
      <c r="A88" t="s">
        <v>247</v>
      </c>
      <c r="B88">
        <f>VLOOKUP($A88,'2.1'!$A$1:$U$265,COLUMN(B$1),FALSE)</f>
        <v>397.48265877751902</v>
      </c>
      <c r="C88">
        <f>VLOOKUP($A88,'2.1'!$A$1:$U$265,COLUMN(C$1),FALSE)</f>
        <v>395.32953178343098</v>
      </c>
      <c r="D88">
        <f>VLOOKUP($A88,'2.1'!$A$1:$U$265,COLUMN(D$1),FALSE)</f>
        <v>389.54271099110099</v>
      </c>
      <c r="E88">
        <f>VLOOKUP($A88,'2.1'!$A$1:$U$265,COLUMN(E$1),FALSE)</f>
        <v>429.78784373716201</v>
      </c>
      <c r="F88">
        <f>VLOOKUP($A88,'2.1'!$A$1:$U$265,COLUMN(F$1),FALSE)</f>
        <v>451.66871591453901</v>
      </c>
      <c r="G88">
        <f>VLOOKUP($A88,'2.1'!$A$1:$U$265,COLUMN(G$1),FALSE)</f>
        <v>511.61642223942999</v>
      </c>
      <c r="H88">
        <f>VLOOKUP($A88,'2.1'!$A$1:$U$265,COLUMN(H$1),FALSE)</f>
        <v>685.95453224008202</v>
      </c>
      <c r="I88">
        <f>VLOOKUP($A88,'2.1'!$A$1:$U$265,COLUMN(I$1),FALSE)</f>
        <v>825.66659762231302</v>
      </c>
      <c r="J88">
        <f>VLOOKUP($A88,'2.1'!$A$1:$U$265,COLUMN(J$1),FALSE)</f>
        <v>902.07002581373604</v>
      </c>
      <c r="K88">
        <f>VLOOKUP($A88,'2.1'!$A$1:$U$265,COLUMN(K$1),FALSE)</f>
        <v>905.13178612848606</v>
      </c>
      <c r="L88">
        <f>VLOOKUP($A88,'2.1'!$A$1:$U$265,COLUMN(L$1),FALSE)</f>
        <v>951.68796111687902</v>
      </c>
      <c r="M88">
        <f>VLOOKUP($A88,'2.1'!$A$1:$U$265,COLUMN(M$1),FALSE)</f>
        <v>971.63332904823005</v>
      </c>
      <c r="N88">
        <f>VLOOKUP($A88,'2.1'!$A$1:$U$265,COLUMN(N$1),FALSE)</f>
        <v>1136.8714057177599</v>
      </c>
      <c r="O88">
        <f>VLOOKUP($A88,'2.1'!$A$1:$U$265,COLUMN(O$1),FALSE)</f>
        <v>1210.3880140819499</v>
      </c>
      <c r="P88">
        <f>VLOOKUP($A88,'2.1'!$A$1:$U$265,COLUMN(P$1),FALSE)</f>
        <v>1315.8045353723801</v>
      </c>
      <c r="Q88">
        <f>VLOOKUP($A88,'2.1'!$A$1:$U$265,COLUMN(Q$1),FALSE)</f>
        <v>1336.8833488560299</v>
      </c>
      <c r="R88">
        <f>VLOOKUP($A88,'2.1'!$A$1:$U$265,COLUMN(R$1),FALSE)</f>
        <v>1410.52756809011</v>
      </c>
      <c r="S88">
        <f>VLOOKUP($A88,'2.1'!$A$1:$U$265,COLUMN(S$1),FALSE)</f>
        <v>1572.33549593781</v>
      </c>
      <c r="T88">
        <f>VLOOKUP($A88,'2.1'!$A$1:$U$265,COLUMN(T$1),FALSE)</f>
        <v>1707.9868052900299</v>
      </c>
      <c r="U88">
        <f>VLOOKUP($A88,'2.1'!$A$1:$U$265,COLUMN(U$1),FALSE)</f>
        <v>1816.5469164389001</v>
      </c>
    </row>
    <row r="89" spans="1:21" x14ac:dyDescent="0.35">
      <c r="A89" t="s">
        <v>253</v>
      </c>
      <c r="B89">
        <f>VLOOKUP($A89,'2.1'!$A$1:$U$265,COLUMN(B$1),FALSE)</f>
        <v>796.88817475984104</v>
      </c>
      <c r="C89">
        <f>VLOOKUP($A89,'2.1'!$A$1:$U$265,COLUMN(C$1),FALSE)</f>
        <v>735.026294655946</v>
      </c>
      <c r="D89">
        <f>VLOOKUP($A89,'2.1'!$A$1:$U$265,COLUMN(D$1),FALSE)</f>
        <v>826.94528007381598</v>
      </c>
      <c r="E89">
        <f>VLOOKUP($A89,'2.1'!$A$1:$U$265,COLUMN(E$1),FALSE)</f>
        <v>1015.72417177973</v>
      </c>
      <c r="F89">
        <f>VLOOKUP($A89,'2.1'!$A$1:$U$265,COLUMN(F$1),FALSE)</f>
        <v>1131.14000453575</v>
      </c>
      <c r="G89">
        <f>VLOOKUP($A89,'2.1'!$A$1:$U$265,COLUMN(G$1),FALSE)</f>
        <v>1214.55666670492</v>
      </c>
      <c r="H89">
        <f>VLOOKUP($A89,'2.1'!$A$1:$U$265,COLUMN(H$1),FALSE)</f>
        <v>1168.4485309883701</v>
      </c>
      <c r="I89">
        <f>VLOOKUP($A89,'2.1'!$A$1:$U$265,COLUMN(I$1),FALSE)</f>
        <v>1374.4521527694901</v>
      </c>
      <c r="J89">
        <f>VLOOKUP($A89,'2.1'!$A$1:$U$265,COLUMN(J$1),FALSE)</f>
        <v>1428.1205161985499</v>
      </c>
      <c r="K89">
        <f>VLOOKUP($A89,'2.1'!$A$1:$U$265,COLUMN(K$1),FALSE)</f>
        <v>1311.9990020125299</v>
      </c>
      <c r="L89">
        <f>VLOOKUP($A89,'2.1'!$A$1:$U$265,COLUMN(L$1),FALSE)</f>
        <v>1516.8118690778699</v>
      </c>
      <c r="M89">
        <f>VLOOKUP($A89,'2.1'!$A$1:$U$265,COLUMN(M$1),FALSE)</f>
        <v>1735.01835782836</v>
      </c>
      <c r="N89">
        <f>VLOOKUP($A89,'2.1'!$A$1:$U$265,COLUMN(N$1),FALSE)</f>
        <v>1788.5054206888699</v>
      </c>
      <c r="O89">
        <f>VLOOKUP($A89,'2.1'!$A$1:$U$265,COLUMN(O$1),FALSE)</f>
        <v>1715.76533141614</v>
      </c>
      <c r="P89">
        <f>VLOOKUP($A89,'2.1'!$A$1:$U$265,COLUMN(P$1),FALSE)</f>
        <v>1642.7625974960099</v>
      </c>
      <c r="Q89">
        <f>VLOOKUP($A89,'2.1'!$A$1:$U$265,COLUMN(Q$1),FALSE)</f>
        <v>1542.5752495838001</v>
      </c>
      <c r="R89">
        <f>VLOOKUP($A89,'2.1'!$A$1:$U$265,COLUMN(R$1),FALSE)</f>
        <v>1584.80744578963</v>
      </c>
      <c r="S89">
        <f>VLOOKUP($A89,'2.1'!$A$1:$U$265,COLUMN(S$1),FALSE)</f>
        <v>1640.5001043601801</v>
      </c>
      <c r="T89">
        <f>VLOOKUP($A89,'2.1'!$A$1:$U$265,COLUMN(T$1),FALSE)</f>
        <v>1698.2562862673899</v>
      </c>
      <c r="U89">
        <f>VLOOKUP($A89,'2.1'!$A$1:$U$265,COLUMN(U$1),FALSE)</f>
        <v>1655.07883905984</v>
      </c>
    </row>
    <row r="90" spans="1:21" x14ac:dyDescent="0.35">
      <c r="A90" t="s">
        <v>259</v>
      </c>
      <c r="B90">
        <f>VLOOKUP($A90,'2.1'!$A$1:$U$265,COLUMN(B$1),FALSE)</f>
        <v>18440.378521244598</v>
      </c>
      <c r="C90">
        <f>VLOOKUP($A90,'2.1'!$A$1:$U$265,COLUMN(C$1),FALSE)</f>
        <v>16587.177671340301</v>
      </c>
      <c r="D90">
        <f>VLOOKUP($A90,'2.1'!$A$1:$U$265,COLUMN(D$1),FALSE)</f>
        <v>17846.3260571477</v>
      </c>
      <c r="E90">
        <f>VLOOKUP($A90,'2.1'!$A$1:$U$265,COLUMN(E$1),FALSE)</f>
        <v>22148.378150111999</v>
      </c>
      <c r="F90">
        <f>VLOOKUP($A90,'2.1'!$A$1:$U$265,COLUMN(F$1),FALSE)</f>
        <v>27011.7276502758</v>
      </c>
      <c r="G90">
        <f>VLOOKUP($A90,'2.1'!$A$1:$U$265,COLUMN(G$1),FALSE)</f>
        <v>35591.005778785096</v>
      </c>
      <c r="H90">
        <f>VLOOKUP($A90,'2.1'!$A$1:$U$265,COLUMN(H$1),FALSE)</f>
        <v>42781.366495114897</v>
      </c>
      <c r="I90">
        <f>VLOOKUP($A90,'2.1'!$A$1:$U$265,COLUMN(I$1),FALSE)</f>
        <v>45782.2765557698</v>
      </c>
      <c r="J90">
        <f>VLOOKUP($A90,'2.1'!$A$1:$U$265,COLUMN(J$1),FALSE)</f>
        <v>55494.950990645797</v>
      </c>
      <c r="K90">
        <f>VLOOKUP($A90,'2.1'!$A$1:$U$265,COLUMN(K$1),FALSE)</f>
        <v>37561.67266643</v>
      </c>
      <c r="L90">
        <f>VLOOKUP($A90,'2.1'!$A$1:$U$265,COLUMN(L$1),FALSE)</f>
        <v>38577.4982788212</v>
      </c>
      <c r="M90">
        <f>VLOOKUP($A90,'2.1'!$A$1:$U$265,COLUMN(M$1),FALSE)</f>
        <v>48631.691300678998</v>
      </c>
      <c r="N90">
        <f>VLOOKUP($A90,'2.1'!$A$1:$U$265,COLUMN(N$1),FALSE)</f>
        <v>51979.105168063703</v>
      </c>
      <c r="O90">
        <f>VLOOKUP($A90,'2.1'!$A$1:$U$265,COLUMN(O$1),FALSE)</f>
        <v>49388.1374119381</v>
      </c>
      <c r="P90">
        <f>VLOOKUP($A90,'2.1'!$A$1:$U$265,COLUMN(P$1),FALSE)</f>
        <v>44062.317037520901</v>
      </c>
      <c r="Q90">
        <f>VLOOKUP($A90,'2.1'!$A$1:$U$265,COLUMN(Q$1),FALSE)</f>
        <v>29869.529390824799</v>
      </c>
      <c r="R90">
        <f>VLOOKUP($A90,'2.1'!$A$1:$U$265,COLUMN(R$1),FALSE)</f>
        <v>27653.0667677649</v>
      </c>
      <c r="S90">
        <f>VLOOKUP($A90,'2.1'!$A$1:$U$265,COLUMN(S$1),FALSE)</f>
        <v>29759.436486557501</v>
      </c>
      <c r="T90">
        <f>VLOOKUP($A90,'2.1'!$A$1:$U$265,COLUMN(T$1),FALSE)</f>
        <v>33994.381917150698</v>
      </c>
      <c r="U90">
        <f>VLOOKUP($A90,'2.1'!$A$1:$U$265,COLUMN(U$1),FALSE)</f>
        <v>32000.4484691578</v>
      </c>
    </row>
    <row r="91" spans="1:21" x14ac:dyDescent="0.35">
      <c r="A91" t="s">
        <v>546</v>
      </c>
      <c r="B91">
        <f>VLOOKUP($A91,'2.1'!$A$1:$U$265,COLUMN(B$1),FALSE)</f>
        <v>279.61956926093899</v>
      </c>
      <c r="C91">
        <f>VLOOKUP($A91,'2.1'!$A$1:$U$265,COLUMN(C$1),FALSE)</f>
        <v>308.40961159114897</v>
      </c>
      <c r="D91">
        <f>VLOOKUP($A91,'2.1'!$A$1:$U$265,COLUMN(D$1),FALSE)</f>
        <v>321.72703322784599</v>
      </c>
      <c r="E91">
        <f>VLOOKUP($A91,'2.1'!$A$1:$U$265,COLUMN(E$1),FALSE)</f>
        <v>380.50643239474402</v>
      </c>
      <c r="F91">
        <f>VLOOKUP($A91,'2.1'!$A$1:$U$265,COLUMN(F$1),FALSE)</f>
        <v>433.23497659086701</v>
      </c>
      <c r="G91">
        <f>VLOOKUP($A91,'2.1'!$A$1:$U$265,COLUMN(G$1),FALSE)</f>
        <v>476.55212996897501</v>
      </c>
      <c r="H91">
        <f>VLOOKUP($A91,'2.1'!$A$1:$U$265,COLUMN(H$1),FALSE)</f>
        <v>543.11070240307197</v>
      </c>
      <c r="I91">
        <f>VLOOKUP($A91,'2.1'!$A$1:$U$265,COLUMN(I$1),FALSE)</f>
        <v>721.76869083885697</v>
      </c>
      <c r="J91">
        <f>VLOOKUP($A91,'2.1'!$A$1:$U$265,COLUMN(J$1),FALSE)</f>
        <v>966.393627185372</v>
      </c>
      <c r="K91">
        <f>VLOOKUP($A91,'2.1'!$A$1:$U$265,COLUMN(K$1),FALSE)</f>
        <v>871.22438933785395</v>
      </c>
      <c r="L91">
        <f>VLOOKUP($A91,'2.1'!$A$1:$U$265,COLUMN(L$1),FALSE)</f>
        <v>880.03777511910903</v>
      </c>
      <c r="M91">
        <f>VLOOKUP($A91,'2.1'!$A$1:$U$265,COLUMN(M$1),FALSE)</f>
        <v>1123.8831680627</v>
      </c>
      <c r="N91">
        <f>VLOOKUP($A91,'2.1'!$A$1:$U$265,COLUMN(N$1),FALSE)</f>
        <v>1177.9747348784799</v>
      </c>
      <c r="O91">
        <f>VLOOKUP($A91,'2.1'!$A$1:$U$265,COLUMN(O$1),FALSE)</f>
        <v>1282.43716202467</v>
      </c>
      <c r="P91">
        <f>VLOOKUP($A91,'2.1'!$A$1:$U$265,COLUMN(P$1),FALSE)</f>
        <v>1279.7697826598601</v>
      </c>
      <c r="Q91">
        <f>VLOOKUP($A91,'2.1'!$A$1:$U$265,COLUMN(Q$1),FALSE)</f>
        <v>1121.0828351073901</v>
      </c>
      <c r="R91">
        <f>VLOOKUP($A91,'2.1'!$A$1:$U$265,COLUMN(R$1),FALSE)</f>
        <v>1120.66651300848</v>
      </c>
      <c r="S91">
        <f>VLOOKUP($A91,'2.1'!$A$1:$U$265,COLUMN(S$1),FALSE)</f>
        <v>1242.76964282023</v>
      </c>
      <c r="T91">
        <f>VLOOKUP($A91,'2.1'!$A$1:$U$265,COLUMN(T$1),FALSE)</f>
        <v>1308.1401654961901</v>
      </c>
      <c r="U91">
        <f>VLOOKUP($A91,'2.1'!$A$1:$U$265,COLUMN(U$1),FALSE)</f>
        <v>1309.3929916551201</v>
      </c>
    </row>
    <row r="92" spans="1:21" x14ac:dyDescent="0.35">
      <c r="A92" t="s">
        <v>547</v>
      </c>
      <c r="B92" t="e">
        <f>VLOOKUP($A92,'2.1'!$A$1:$U$265,COLUMN(B$1),FALSE)</f>
        <v>#N/A</v>
      </c>
      <c r="C92" t="e">
        <f>VLOOKUP($A92,'2.1'!$A$1:$U$265,COLUMN(C$1),FALSE)</f>
        <v>#N/A</v>
      </c>
      <c r="D92" t="e">
        <f>VLOOKUP($A92,'2.1'!$A$1:$U$265,COLUMN(D$1),FALSE)</f>
        <v>#N/A</v>
      </c>
      <c r="E92" t="e">
        <f>VLOOKUP($A92,'2.1'!$A$1:$U$265,COLUMN(E$1),FALSE)</f>
        <v>#N/A</v>
      </c>
      <c r="F92" t="e">
        <f>VLOOKUP($A92,'2.1'!$A$1:$U$265,COLUMN(F$1),FALSE)</f>
        <v>#N/A</v>
      </c>
      <c r="G92" t="e">
        <f>VLOOKUP($A92,'2.1'!$A$1:$U$265,COLUMN(G$1),FALSE)</f>
        <v>#N/A</v>
      </c>
      <c r="H92" t="e">
        <f>VLOOKUP($A92,'2.1'!$A$1:$U$265,COLUMN(H$1),FALSE)</f>
        <v>#N/A</v>
      </c>
      <c r="I92" t="e">
        <f>VLOOKUP($A92,'2.1'!$A$1:$U$265,COLUMN(I$1),FALSE)</f>
        <v>#N/A</v>
      </c>
      <c r="J92" t="e">
        <f>VLOOKUP($A92,'2.1'!$A$1:$U$265,COLUMN(J$1),FALSE)</f>
        <v>#N/A</v>
      </c>
      <c r="K92" t="e">
        <f>VLOOKUP($A92,'2.1'!$A$1:$U$265,COLUMN(K$1),FALSE)</f>
        <v>#N/A</v>
      </c>
      <c r="L92" t="e">
        <f>VLOOKUP($A92,'2.1'!$A$1:$U$265,COLUMN(L$1),FALSE)</f>
        <v>#N/A</v>
      </c>
      <c r="M92" t="e">
        <f>VLOOKUP($A92,'2.1'!$A$1:$U$265,COLUMN(M$1),FALSE)</f>
        <v>#N/A</v>
      </c>
      <c r="N92" t="e">
        <f>VLOOKUP($A92,'2.1'!$A$1:$U$265,COLUMN(N$1),FALSE)</f>
        <v>#N/A</v>
      </c>
      <c r="O92" t="e">
        <f>VLOOKUP($A92,'2.1'!$A$1:$U$265,COLUMN(O$1),FALSE)</f>
        <v>#N/A</v>
      </c>
      <c r="P92" t="e">
        <f>VLOOKUP($A92,'2.1'!$A$1:$U$265,COLUMN(P$1),FALSE)</f>
        <v>#N/A</v>
      </c>
      <c r="Q92" t="e">
        <f>VLOOKUP($A92,'2.1'!$A$1:$U$265,COLUMN(Q$1),FALSE)</f>
        <v>#N/A</v>
      </c>
      <c r="R92" t="e">
        <f>VLOOKUP($A92,'2.1'!$A$1:$U$265,COLUMN(R$1),FALSE)</f>
        <v>#N/A</v>
      </c>
      <c r="S92" t="e">
        <f>VLOOKUP($A92,'2.1'!$A$1:$U$265,COLUMN(S$1),FALSE)</f>
        <v>#N/A</v>
      </c>
      <c r="T92" t="e">
        <f>VLOOKUP($A92,'2.1'!$A$1:$U$265,COLUMN(T$1),FALSE)</f>
        <v>#N/A</v>
      </c>
      <c r="U92" t="e">
        <f>VLOOKUP($A92,'2.1'!$A$1:$U$265,COLUMN(U$1),FALSE)</f>
        <v>#N/A</v>
      </c>
    </row>
    <row r="93" spans="1:21" x14ac:dyDescent="0.35">
      <c r="A93" t="s">
        <v>295</v>
      </c>
      <c r="B93">
        <f>VLOOKUP($A93,'2.1'!$A$1:$U$265,COLUMN(B$1),FALSE)</f>
        <v>3357.5864357385499</v>
      </c>
      <c r="C93">
        <f>VLOOKUP($A93,'2.1'!$A$1:$U$265,COLUMN(C$1),FALSE)</f>
        <v>3573.3027289880602</v>
      </c>
      <c r="D93">
        <f>VLOOKUP($A93,'2.1'!$A$1:$U$265,COLUMN(D$1),FALSE)</f>
        <v>4131.8000019136398</v>
      </c>
      <c r="E93">
        <f>VLOOKUP($A93,'2.1'!$A$1:$U$265,COLUMN(E$1),FALSE)</f>
        <v>5135.3529249598996</v>
      </c>
      <c r="F93">
        <f>VLOOKUP($A93,'2.1'!$A$1:$U$265,COLUMN(F$1),FALSE)</f>
        <v>6363.7233869209003</v>
      </c>
      <c r="G93">
        <f>VLOOKUP($A93,'2.1'!$A$1:$U$265,COLUMN(G$1),FALSE)</f>
        <v>7575.1833932391901</v>
      </c>
      <c r="H93">
        <f>VLOOKUP($A93,'2.1'!$A$1:$U$265,COLUMN(H$1),FALSE)</f>
        <v>9699.7216623406603</v>
      </c>
      <c r="I93">
        <f>VLOOKUP($A93,'2.1'!$A$1:$U$265,COLUMN(I$1),FALSE)</f>
        <v>14091.0476501135</v>
      </c>
      <c r="J93">
        <f>VLOOKUP($A93,'2.1'!$A$1:$U$265,COLUMN(J$1),FALSE)</f>
        <v>16422.111978842499</v>
      </c>
      <c r="K93">
        <f>VLOOKUP($A93,'2.1'!$A$1:$U$265,COLUMN(K$1),FALSE)</f>
        <v>12288.2138312435</v>
      </c>
      <c r="L93">
        <f>VLOOKUP($A93,'2.1'!$A$1:$U$265,COLUMN(L$1),FALSE)</f>
        <v>11383.522413472099</v>
      </c>
      <c r="M93">
        <f>VLOOKUP($A93,'2.1'!$A$1:$U$265,COLUMN(M$1),FALSE)</f>
        <v>13895.162565073901</v>
      </c>
      <c r="N93">
        <f>VLOOKUP($A93,'2.1'!$A$1:$U$265,COLUMN(N$1),FALSE)</f>
        <v>13926.347307652301</v>
      </c>
      <c r="O93">
        <f>VLOOKUP($A93,'2.1'!$A$1:$U$265,COLUMN(O$1),FALSE)</f>
        <v>15120.781888579701</v>
      </c>
      <c r="P93">
        <f>VLOOKUP($A93,'2.1'!$A$1:$U$265,COLUMN(P$1),FALSE)</f>
        <v>15713.536972819</v>
      </c>
      <c r="Q93">
        <f>VLOOKUP($A93,'2.1'!$A$1:$U$265,COLUMN(Q$1),FALSE)</f>
        <v>13774.6052739114</v>
      </c>
      <c r="R93">
        <f>VLOOKUP($A93,'2.1'!$A$1:$U$265,COLUMN(R$1),FALSE)</f>
        <v>14315.7928949778</v>
      </c>
      <c r="S93">
        <f>VLOOKUP($A93,'2.1'!$A$1:$U$265,COLUMN(S$1),FALSE)</f>
        <v>15682.2214493267</v>
      </c>
      <c r="T93">
        <f>VLOOKUP($A93,'2.1'!$A$1:$U$265,COLUMN(T$1),FALSE)</f>
        <v>17858.279978448601</v>
      </c>
      <c r="U93">
        <f>VLOOKUP($A93,'2.1'!$A$1:$U$265,COLUMN(U$1),FALSE)</f>
        <v>17828.894657185599</v>
      </c>
    </row>
    <row r="94" spans="1:21" x14ac:dyDescent="0.35">
      <c r="A94" t="s">
        <v>265</v>
      </c>
      <c r="B94">
        <f>VLOOKUP($A94,'2.1'!$A$1:$U$265,COLUMN(B$1),FALSE)</f>
        <v>4491.6372588930199</v>
      </c>
      <c r="C94">
        <f>VLOOKUP($A94,'2.1'!$A$1:$U$265,COLUMN(C$1),FALSE)</f>
        <v>4422.3870762701099</v>
      </c>
      <c r="D94">
        <f>VLOOKUP($A94,'2.1'!$A$1:$U$265,COLUMN(D$1),FALSE)</f>
        <v>4579.4595927196697</v>
      </c>
      <c r="E94">
        <f>VLOOKUP($A94,'2.1'!$A$1:$U$265,COLUMN(E$1),FALSE)</f>
        <v>4576.3907459219299</v>
      </c>
      <c r="F94">
        <f>VLOOKUP($A94,'2.1'!$A$1:$U$265,COLUMN(F$1),FALSE)</f>
        <v>4630.7895718060099</v>
      </c>
      <c r="G94">
        <f>VLOOKUP($A94,'2.1'!$A$1:$U$265,COLUMN(G$1),FALSE)</f>
        <v>4575.1055115935396</v>
      </c>
      <c r="H94">
        <f>VLOOKUP($A94,'2.1'!$A$1:$U$265,COLUMN(H$1),FALSE)</f>
        <v>4626.8598079653102</v>
      </c>
      <c r="I94">
        <f>VLOOKUP($A94,'2.1'!$A$1:$U$265,COLUMN(I$1),FALSE)</f>
        <v>5207.79600017537</v>
      </c>
      <c r="J94">
        <f>VLOOKUP($A94,'2.1'!$A$1:$U$265,COLUMN(J$1),FALSE)</f>
        <v>6111.3324114795096</v>
      </c>
      <c r="K94">
        <f>VLOOKUP($A94,'2.1'!$A$1:$U$265,COLUMN(K$1),FALSE)</f>
        <v>7354.9536047849197</v>
      </c>
      <c r="L94">
        <f>VLOOKUP($A94,'2.1'!$A$1:$U$265,COLUMN(L$1),FALSE)</f>
        <v>7761.6461905721999</v>
      </c>
      <c r="M94">
        <f>VLOOKUP($A94,'2.1'!$A$1:$U$265,COLUMN(M$1),FALSE)</f>
        <v>7674.8353503784801</v>
      </c>
      <c r="N94">
        <f>VLOOKUP($A94,'2.1'!$A$1:$U$265,COLUMN(N$1),FALSE)</f>
        <v>7950.6953782596302</v>
      </c>
      <c r="O94">
        <f>VLOOKUP($A94,'2.1'!$A$1:$U$265,COLUMN(O$1),FALSE)</f>
        <v>7931.0804758452596</v>
      </c>
      <c r="P94">
        <f>VLOOKUP($A94,'2.1'!$A$1:$U$265,COLUMN(P$1),FALSE)</f>
        <v>7686.2560299645502</v>
      </c>
      <c r="Q94">
        <f>VLOOKUP($A94,'2.1'!$A$1:$U$265,COLUMN(Q$1),FALSE)</f>
        <v>7644.5486571821202</v>
      </c>
      <c r="R94">
        <f>VLOOKUP($A94,'2.1'!$A$1:$U$265,COLUMN(R$1),FALSE)</f>
        <v>7629.8911171195195</v>
      </c>
      <c r="S94">
        <f>VLOOKUP($A94,'2.1'!$A$1:$U$265,COLUMN(S$1),FALSE)</f>
        <v>7801.1786580755497</v>
      </c>
      <c r="T94">
        <f>VLOOKUP($A94,'2.1'!$A$1:$U$265,COLUMN(T$1),FALSE)</f>
        <v>8024.8032708138699</v>
      </c>
      <c r="U94">
        <f>VLOOKUP($A94,'2.1'!$A$1:$U$265,COLUMN(U$1),FALSE)</f>
        <v>7583.6947217064799</v>
      </c>
    </row>
    <row r="95" spans="1:21" x14ac:dyDescent="0.35">
      <c r="A95" t="s">
        <v>287</v>
      </c>
      <c r="B95">
        <f>VLOOKUP($A95,'2.1'!$A$1:$U$265,COLUMN(B$1),FALSE)</f>
        <v>436.488351988266</v>
      </c>
      <c r="C95">
        <f>VLOOKUP($A95,'2.1'!$A$1:$U$265,COLUMN(C$1),FALSE)</f>
        <v>405.60531366416598</v>
      </c>
      <c r="D95">
        <f>VLOOKUP($A95,'2.1'!$A$1:$U$265,COLUMN(D$1),FALSE)</f>
        <v>382.19017349571101</v>
      </c>
      <c r="E95">
        <f>VLOOKUP($A95,'2.1'!$A$1:$U$265,COLUMN(E$1),FALSE)</f>
        <v>573.65376761156699</v>
      </c>
      <c r="F95">
        <f>VLOOKUP($A95,'2.1'!$A$1:$U$265,COLUMN(F$1),FALSE)</f>
        <v>753.38078682336698</v>
      </c>
      <c r="G95">
        <f>VLOOKUP($A95,'2.1'!$A$1:$U$265,COLUMN(G$1),FALSE)</f>
        <v>842.81305318800401</v>
      </c>
      <c r="H95">
        <f>VLOOKUP($A95,'2.1'!$A$1:$U$265,COLUMN(H$1),FALSE)</f>
        <v>904.60340221659305</v>
      </c>
      <c r="I95">
        <f>VLOOKUP($A95,'2.1'!$A$1:$U$265,COLUMN(I$1),FALSE)</f>
        <v>863.77963151143297</v>
      </c>
      <c r="J95">
        <f>VLOOKUP($A95,'2.1'!$A$1:$U$265,COLUMN(J$1),FALSE)</f>
        <v>884.96267475135903</v>
      </c>
      <c r="K95">
        <f>VLOOKUP($A95,'2.1'!$A$1:$U$265,COLUMN(K$1),FALSE)</f>
        <v>890.99638326858997</v>
      </c>
      <c r="L95">
        <f>VLOOKUP($A95,'2.1'!$A$1:$U$265,COLUMN(L$1),FALSE)</f>
        <v>1137.27570035638</v>
      </c>
      <c r="M95">
        <f>VLOOKUP($A95,'2.1'!$A$1:$U$265,COLUMN(M$1),FALSE)</f>
        <v>1308.6900692941999</v>
      </c>
      <c r="N95">
        <f>VLOOKUP($A95,'2.1'!$A$1:$U$265,COLUMN(N$1),FALSE)</f>
        <v>1253.6962040379301</v>
      </c>
      <c r="O95">
        <f>VLOOKUP($A95,'2.1'!$A$1:$U$265,COLUMN(O$1),FALSE)</f>
        <v>1193.71325496081</v>
      </c>
      <c r="P95">
        <f>VLOOKUP($A95,'2.1'!$A$1:$U$265,COLUMN(P$1),FALSE)</f>
        <v>1223.3330336398799</v>
      </c>
      <c r="Q95">
        <f>VLOOKUP($A95,'2.1'!$A$1:$U$265,COLUMN(Q$1),FALSE)</f>
        <v>1152.13982883937</v>
      </c>
      <c r="R95">
        <f>VLOOKUP($A95,'2.1'!$A$1:$U$265,COLUMN(R$1),FALSE)</f>
        <v>1043.56979064916</v>
      </c>
      <c r="S95">
        <f>VLOOKUP($A95,'2.1'!$A$1:$U$265,COLUMN(S$1),FALSE)</f>
        <v>1150.07917350089</v>
      </c>
      <c r="T95">
        <f>VLOOKUP($A95,'2.1'!$A$1:$U$265,COLUMN(T$1),FALSE)</f>
        <v>1221.8837632275599</v>
      </c>
      <c r="U95">
        <f>VLOOKUP($A95,'2.1'!$A$1:$U$265,COLUMN(U$1),FALSE)</f>
        <v>1118.1312838019401</v>
      </c>
    </row>
    <row r="96" spans="1:21" x14ac:dyDescent="0.35">
      <c r="A96" t="s">
        <v>267</v>
      </c>
      <c r="B96">
        <f>VLOOKUP($A96,'2.1'!$A$1:$U$265,COLUMN(B$1),FALSE)</f>
        <v>306.83289473314699</v>
      </c>
      <c r="C96">
        <f>VLOOKUP($A96,'2.1'!$A$1:$U$265,COLUMN(C$1),FALSE)</f>
        <v>306.71035540147102</v>
      </c>
      <c r="D96">
        <f>VLOOKUP($A96,'2.1'!$A$1:$U$265,COLUMN(D$1),FALSE)</f>
        <v>306.47373698602399</v>
      </c>
      <c r="E96">
        <f>VLOOKUP($A96,'2.1'!$A$1:$U$265,COLUMN(E$1),FALSE)</f>
        <v>243.08934053241799</v>
      </c>
      <c r="F96">
        <f>VLOOKUP($A96,'2.1'!$A$1:$U$265,COLUMN(F$1),FALSE)</f>
        <v>286.06499894280302</v>
      </c>
      <c r="G96">
        <f>VLOOKUP($A96,'2.1'!$A$1:$U$265,COLUMN(G$1),FALSE)</f>
        <v>294.89303679544201</v>
      </c>
      <c r="H96">
        <f>VLOOKUP($A96,'2.1'!$A$1:$U$265,COLUMN(H$1),FALSE)</f>
        <v>336.11567425434998</v>
      </c>
      <c r="I96">
        <f>VLOOKUP($A96,'2.1'!$A$1:$U$265,COLUMN(I$1),FALSE)</f>
        <v>396.60176128155803</v>
      </c>
      <c r="J96">
        <f>VLOOKUP($A96,'2.1'!$A$1:$U$265,COLUMN(J$1),FALSE)</f>
        <v>478.39993791333399</v>
      </c>
      <c r="K96">
        <f>VLOOKUP($A96,'2.1'!$A$1:$U$265,COLUMN(K$1),FALSE)</f>
        <v>470.94761959685502</v>
      </c>
      <c r="L96">
        <f>VLOOKUP($A96,'2.1'!$A$1:$U$265,COLUMN(L$1),FALSE)</f>
        <v>513.44569862022399</v>
      </c>
      <c r="M96">
        <f>VLOOKUP($A96,'2.1'!$A$1:$U$265,COLUMN(M$1),FALSE)</f>
        <v>596.89708105379498</v>
      </c>
      <c r="N96">
        <f>VLOOKUP($A96,'2.1'!$A$1:$U$265,COLUMN(N$1),FALSE)</f>
        <v>657.93625634995499</v>
      </c>
      <c r="O96">
        <f>VLOOKUP($A96,'2.1'!$A$1:$U$265,COLUMN(O$1),FALSE)</f>
        <v>721.93005540524803</v>
      </c>
      <c r="P96">
        <f>VLOOKUP($A96,'2.1'!$A$1:$U$265,COLUMN(P$1),FALSE)</f>
        <v>721.18279483565198</v>
      </c>
      <c r="Q96">
        <f>VLOOKUP($A96,'2.1'!$A$1:$U$265,COLUMN(Q$1),FALSE)</f>
        <v>710.38385771751496</v>
      </c>
      <c r="R96">
        <f>VLOOKUP($A96,'2.1'!$A$1:$U$265,COLUMN(R$1),FALSE)</f>
        <v>714.62339223003096</v>
      </c>
      <c r="S96">
        <f>VLOOKUP($A96,'2.1'!$A$1:$U$265,COLUMN(S$1),FALSE)</f>
        <v>698.70176435510996</v>
      </c>
      <c r="T96">
        <f>VLOOKUP($A96,'2.1'!$A$1:$U$265,COLUMN(T$1),FALSE)</f>
        <v>677.32217854536304</v>
      </c>
      <c r="U96">
        <f>VLOOKUP($A96,'2.1'!$A$1:$U$265,COLUMN(U$1),FALSE)</f>
        <v>621.89295362271503</v>
      </c>
    </row>
    <row r="97" spans="1:21" x14ac:dyDescent="0.35">
      <c r="A97" t="s">
        <v>269</v>
      </c>
      <c r="B97">
        <f>VLOOKUP($A97,'2.1'!$A$1:$U$265,COLUMN(B$1),FALSE)</f>
        <v>7142.7744518150903</v>
      </c>
      <c r="C97">
        <f>VLOOKUP($A97,'2.1'!$A$1:$U$265,COLUMN(C$1),FALSE)</f>
        <v>6266.49097233061</v>
      </c>
      <c r="D97">
        <f>VLOOKUP($A97,'2.1'!$A$1:$U$265,COLUMN(D$1),FALSE)</f>
        <v>3703.0483081685202</v>
      </c>
      <c r="E97">
        <f>VLOOKUP($A97,'2.1'!$A$1:$U$265,COLUMN(E$1),FALSE)</f>
        <v>4673.1439128611501</v>
      </c>
      <c r="F97">
        <f>VLOOKUP($A97,'2.1'!$A$1:$U$265,COLUMN(F$1),FALSE)</f>
        <v>5800.5979685149796</v>
      </c>
      <c r="G97">
        <f>VLOOKUP($A97,'2.1'!$A$1:$U$265,COLUMN(G$1),FALSE)</f>
        <v>8163.0107778197298</v>
      </c>
      <c r="H97">
        <f>VLOOKUP($A97,'2.1'!$A$1:$U$265,COLUMN(H$1),FALSE)</f>
        <v>9336.3566699949606</v>
      </c>
      <c r="I97">
        <f>VLOOKUP($A97,'2.1'!$A$1:$U$265,COLUMN(I$1),FALSE)</f>
        <v>11300.191343677299</v>
      </c>
      <c r="J97">
        <f>VLOOKUP($A97,'2.1'!$A$1:$U$265,COLUMN(J$1),FALSE)</f>
        <v>14382.5762948433</v>
      </c>
      <c r="K97">
        <f>VLOOKUP($A97,'2.1'!$A$1:$U$265,COLUMN(K$1),FALSE)</f>
        <v>10275.266564444</v>
      </c>
      <c r="L97">
        <f>VLOOKUP($A97,'2.1'!$A$1:$U$265,COLUMN(L$1),FALSE)</f>
        <v>12064.7806924218</v>
      </c>
      <c r="M97">
        <f>VLOOKUP($A97,'2.1'!$A$1:$U$265,COLUMN(M$1),FALSE)</f>
        <v>5554.1791642315002</v>
      </c>
      <c r="N97">
        <f>VLOOKUP($A97,'2.1'!$A$1:$U$265,COLUMN(N$1),FALSE)</f>
        <v>13025.281393441301</v>
      </c>
      <c r="O97">
        <f>VLOOKUP($A97,'2.1'!$A$1:$U$265,COLUMN(O$1),FALSE)</f>
        <v>10363.789489455099</v>
      </c>
      <c r="P97">
        <f>VLOOKUP($A97,'2.1'!$A$1:$U$265,COLUMN(P$1),FALSE)</f>
        <v>6466.9102701438396</v>
      </c>
      <c r="Q97">
        <f>VLOOKUP($A97,'2.1'!$A$1:$U$265,COLUMN(Q$1),FALSE)</f>
        <v>4337.9191391934801</v>
      </c>
      <c r="R97">
        <f>VLOOKUP($A97,'2.1'!$A$1:$U$265,COLUMN(R$1),FALSE)</f>
        <v>4035.1943155047002</v>
      </c>
      <c r="S97">
        <f>VLOOKUP($A97,'2.1'!$A$1:$U$265,COLUMN(S$1),FALSE)</f>
        <v>5756.6984499656901</v>
      </c>
      <c r="T97">
        <f>VLOOKUP($A97,'2.1'!$A$1:$U$265,COLUMN(T$1),FALSE)</f>
        <v>7877.1222506188396</v>
      </c>
      <c r="U97">
        <f>VLOOKUP($A97,'2.1'!$A$1:$U$265,COLUMN(U$1),FALSE)</f>
        <v>7685.9492665300304</v>
      </c>
    </row>
    <row r="98" spans="1:21" x14ac:dyDescent="0.35">
      <c r="A98" t="s">
        <v>291</v>
      </c>
      <c r="B98">
        <f>VLOOKUP($A98,'2.1'!$A$1:$U$265,COLUMN(B$1),FALSE)</f>
        <v>3293.22997867086</v>
      </c>
      <c r="C98">
        <f>VLOOKUP($A98,'2.1'!$A$1:$U$265,COLUMN(C$1),FALSE)</f>
        <v>3525.7936318546099</v>
      </c>
      <c r="D98">
        <f>VLOOKUP($A98,'2.1'!$A$1:$U$265,COLUMN(D$1),FALSE)</f>
        <v>4141.5927018010198</v>
      </c>
      <c r="E98">
        <f>VLOOKUP($A98,'2.1'!$A$1:$U$265,COLUMN(E$1),FALSE)</f>
        <v>5499.4289891138696</v>
      </c>
      <c r="F98">
        <f>VLOOKUP($A98,'2.1'!$A$1:$U$265,COLUMN(F$1),FALSE)</f>
        <v>6700.3271918938199</v>
      </c>
      <c r="G98">
        <f>VLOOKUP($A98,'2.1'!$A$1:$U$265,COLUMN(G$1),FALSE)</f>
        <v>7854.7652786785502</v>
      </c>
      <c r="H98">
        <f>VLOOKUP($A98,'2.1'!$A$1:$U$265,COLUMN(H$1),FALSE)</f>
        <v>9230.7079810252108</v>
      </c>
      <c r="I98">
        <f>VLOOKUP($A98,'2.1'!$A$1:$U$265,COLUMN(I$1),FALSE)</f>
        <v>12285.4470537014</v>
      </c>
      <c r="J98">
        <f>VLOOKUP($A98,'2.1'!$A$1:$U$265,COLUMN(J$1),FALSE)</f>
        <v>14944.996652174999</v>
      </c>
      <c r="K98">
        <f>VLOOKUP($A98,'2.1'!$A$1:$U$265,COLUMN(K$1),FALSE)</f>
        <v>11820.776159135899</v>
      </c>
      <c r="L98">
        <f>VLOOKUP($A98,'2.1'!$A$1:$U$265,COLUMN(L$1),FALSE)</f>
        <v>11990.6630177633</v>
      </c>
      <c r="M98">
        <f>VLOOKUP($A98,'2.1'!$A$1:$U$265,COLUMN(M$1),FALSE)</f>
        <v>14392.534256332499</v>
      </c>
      <c r="N98">
        <f>VLOOKUP($A98,'2.1'!$A$1:$U$265,COLUMN(N$1),FALSE)</f>
        <v>14373.060522928001</v>
      </c>
      <c r="O98">
        <f>VLOOKUP($A98,'2.1'!$A$1:$U$265,COLUMN(O$1),FALSE)</f>
        <v>15726.626829911</v>
      </c>
      <c r="P98">
        <f>VLOOKUP($A98,'2.1'!$A$1:$U$265,COLUMN(P$1),FALSE)</f>
        <v>16564.956549407601</v>
      </c>
      <c r="Q98">
        <f>VLOOKUP($A98,'2.1'!$A$1:$U$265,COLUMN(Q$1),FALSE)</f>
        <v>14258.2293345128</v>
      </c>
      <c r="R98">
        <f>VLOOKUP($A98,'2.1'!$A$1:$U$265,COLUMN(R$1),FALSE)</f>
        <v>14998.125059513701</v>
      </c>
      <c r="S98">
        <f>VLOOKUP($A98,'2.1'!$A$1:$U$265,COLUMN(S$1),FALSE)</f>
        <v>16885.407394837301</v>
      </c>
      <c r="T98">
        <f>VLOOKUP($A98,'2.1'!$A$1:$U$265,COLUMN(T$1),FALSE)</f>
        <v>19176.1765182085</v>
      </c>
      <c r="U98">
        <f>VLOOKUP($A98,'2.1'!$A$1:$U$265,COLUMN(U$1),FALSE)</f>
        <v>19601.890834388501</v>
      </c>
    </row>
    <row r="99" spans="1:21" x14ac:dyDescent="0.35">
      <c r="A99" t="s">
        <v>293</v>
      </c>
      <c r="B99">
        <f>VLOOKUP($A99,'2.1'!$A$1:$U$265,COLUMN(B$1),FALSE)</f>
        <v>48735.995492187001</v>
      </c>
      <c r="C99">
        <f>VLOOKUP($A99,'2.1'!$A$1:$U$265,COLUMN(C$1),FALSE)</f>
        <v>48179.4208526047</v>
      </c>
      <c r="D99">
        <f>VLOOKUP($A99,'2.1'!$A$1:$U$265,COLUMN(D$1),FALSE)</f>
        <v>52930.641152264099</v>
      </c>
      <c r="E99">
        <f>VLOOKUP($A99,'2.1'!$A$1:$U$265,COLUMN(E$1),FALSE)</f>
        <v>65445.885030740697</v>
      </c>
      <c r="F99">
        <f>VLOOKUP($A99,'2.1'!$A$1:$U$265,COLUMN(F$1),FALSE)</f>
        <v>75716.351078988402</v>
      </c>
      <c r="G99">
        <f>VLOOKUP($A99,'2.1'!$A$1:$U$265,COLUMN(G$1),FALSE)</f>
        <v>80289.696409954006</v>
      </c>
      <c r="H99">
        <f>VLOOKUP($A99,'2.1'!$A$1:$U$265,COLUMN(H$1),FALSE)</f>
        <v>89739.711696130107</v>
      </c>
      <c r="I99">
        <f>VLOOKUP($A99,'2.1'!$A$1:$U$265,COLUMN(I$1),FALSE)</f>
        <v>106018.492790674</v>
      </c>
      <c r="J99">
        <f>VLOOKUP($A99,'2.1'!$A$1:$U$265,COLUMN(J$1),FALSE)</f>
        <v>114293.84332087</v>
      </c>
      <c r="K99">
        <f>VLOOKUP($A99,'2.1'!$A$1:$U$265,COLUMN(K$1),FALSE)</f>
        <v>103198.669312625</v>
      </c>
      <c r="L99">
        <f>VLOOKUP($A99,'2.1'!$A$1:$U$265,COLUMN(L$1),FALSE)</f>
        <v>104965.30607826701</v>
      </c>
      <c r="M99">
        <f>VLOOKUP($A99,'2.1'!$A$1:$U$265,COLUMN(M$1),FALSE)</f>
        <v>115761.507705096</v>
      </c>
      <c r="N99">
        <f>VLOOKUP($A99,'2.1'!$A$1:$U$265,COLUMN(N$1),FALSE)</f>
        <v>106749.013622989</v>
      </c>
      <c r="O99">
        <f>VLOOKUP($A99,'2.1'!$A$1:$U$265,COLUMN(O$1),FALSE)</f>
        <v>113625.13289956001</v>
      </c>
      <c r="P99">
        <f>VLOOKUP($A99,'2.1'!$A$1:$U$265,COLUMN(P$1),FALSE)</f>
        <v>118823.648368575</v>
      </c>
      <c r="Q99">
        <f>VLOOKUP($A99,'2.1'!$A$1:$U$265,COLUMN(Q$1),FALSE)</f>
        <v>101376.49657433901</v>
      </c>
      <c r="R99">
        <f>VLOOKUP($A99,'2.1'!$A$1:$U$265,COLUMN(R$1),FALSE)</f>
        <v>104278.390971905</v>
      </c>
      <c r="S99">
        <f>VLOOKUP($A99,'2.1'!$A$1:$U$265,COLUMN(S$1),FALSE)</f>
        <v>107627.151006695</v>
      </c>
      <c r="T99">
        <f>VLOOKUP($A99,'2.1'!$A$1:$U$265,COLUMN(T$1),FALSE)</f>
        <v>116654.26106674</v>
      </c>
      <c r="U99">
        <f>VLOOKUP($A99,'2.1'!$A$1:$U$265,COLUMN(U$1),FALSE)</f>
        <v>114704.594170863</v>
      </c>
    </row>
    <row r="100" spans="1:21" x14ac:dyDescent="0.35">
      <c r="A100" t="s">
        <v>307</v>
      </c>
      <c r="B100">
        <f>VLOOKUP($A100,'2.1'!$A$1:$U$265,COLUMN(B$1),FALSE)</f>
        <v>293.607157402594</v>
      </c>
      <c r="C100">
        <f>VLOOKUP($A100,'2.1'!$A$1:$U$265,COLUMN(C$1),FALSE)</f>
        <v>334.44163828393903</v>
      </c>
      <c r="D100">
        <f>VLOOKUP($A100,'2.1'!$A$1:$U$265,COLUMN(D$1),FALSE)</f>
        <v>319.216473953508</v>
      </c>
      <c r="E100">
        <f>VLOOKUP($A100,'2.1'!$A$1:$U$265,COLUMN(E$1),FALSE)</f>
        <v>368.79719424976798</v>
      </c>
      <c r="F100">
        <f>VLOOKUP($A100,'2.1'!$A$1:$U$265,COLUMN(F$1),FALSE)</f>
        <v>284.48764641853001</v>
      </c>
      <c r="G100">
        <f>VLOOKUP($A100,'2.1'!$A$1:$U$265,COLUMN(G$1),FALSE)</f>
        <v>319.53744022897598</v>
      </c>
      <c r="H100">
        <f>VLOOKUP($A100,'2.1'!$A$1:$U$265,COLUMN(H$1),FALSE)</f>
        <v>338.751126492786</v>
      </c>
      <c r="I100">
        <f>VLOOKUP($A100,'2.1'!$A$1:$U$265,COLUMN(I$1),FALSE)</f>
        <v>438.65529007034399</v>
      </c>
      <c r="J100">
        <f>VLOOKUP($A100,'2.1'!$A$1:$U$265,COLUMN(J$1),FALSE)</f>
        <v>536.35145947985495</v>
      </c>
      <c r="K100">
        <f>VLOOKUP($A100,'2.1'!$A$1:$U$265,COLUMN(K$1),FALSE)</f>
        <v>467.53975489114799</v>
      </c>
      <c r="L100">
        <f>VLOOKUP($A100,'2.1'!$A$1:$U$265,COLUMN(L$1),FALSE)</f>
        <v>471.95919702982297</v>
      </c>
      <c r="M100">
        <f>VLOOKUP($A100,'2.1'!$A$1:$U$265,COLUMN(M$1),FALSE)</f>
        <v>531.26557184038302</v>
      </c>
      <c r="N100">
        <f>VLOOKUP($A100,'2.1'!$A$1:$U$265,COLUMN(N$1),FALSE)</f>
        <v>518.15295430211995</v>
      </c>
      <c r="O100">
        <f>VLOOKUP($A100,'2.1'!$A$1:$U$265,COLUMN(O$1),FALSE)</f>
        <v>541.06619995512301</v>
      </c>
      <c r="P100">
        <f>VLOOKUP($A100,'2.1'!$A$1:$U$265,COLUMN(P$1),FALSE)</f>
        <v>530.86134567874501</v>
      </c>
      <c r="Q100">
        <f>VLOOKUP($A100,'2.1'!$A$1:$U$265,COLUMN(Q$1),FALSE)</f>
        <v>467.23539943280798</v>
      </c>
      <c r="R100">
        <f>VLOOKUP($A100,'2.1'!$A$1:$U$265,COLUMN(R$1),FALSE)</f>
        <v>475.95541718306498</v>
      </c>
      <c r="S100">
        <f>VLOOKUP($A100,'2.1'!$A$1:$U$265,COLUMN(S$1),FALSE)</f>
        <v>515.29272487783999</v>
      </c>
      <c r="T100">
        <f>VLOOKUP($A100,'2.1'!$A$1:$U$265,COLUMN(T$1),FALSE)</f>
        <v>527.50132614180302</v>
      </c>
      <c r="U100">
        <f>VLOOKUP($A100,'2.1'!$A$1:$U$265,COLUMN(U$1),FALSE)</f>
        <v>523.35906446084698</v>
      </c>
    </row>
    <row r="101" spans="1:21" x14ac:dyDescent="0.35">
      <c r="A101" t="s">
        <v>341</v>
      </c>
      <c r="B101">
        <f>VLOOKUP($A101,'2.1'!$A$1:$U$265,COLUMN(B$1),FALSE)</f>
        <v>156.385718599912</v>
      </c>
      <c r="C101">
        <f>VLOOKUP($A101,'2.1'!$A$1:$U$265,COLUMN(C$1),FALSE)</f>
        <v>150.14895576411899</v>
      </c>
      <c r="D101">
        <f>VLOOKUP($A101,'2.1'!$A$1:$U$265,COLUMN(D$1),FALSE)</f>
        <v>298.43338494515899</v>
      </c>
      <c r="E101">
        <f>VLOOKUP($A101,'2.1'!$A$1:$U$265,COLUMN(E$1),FALSE)</f>
        <v>267.39905650178798</v>
      </c>
      <c r="F101">
        <f>VLOOKUP($A101,'2.1'!$A$1:$U$265,COLUMN(F$1),FALSE)</f>
        <v>282.56708459948601</v>
      </c>
      <c r="G101">
        <f>VLOOKUP($A101,'2.1'!$A$1:$U$265,COLUMN(G$1),FALSE)</f>
        <v>289.55516892051401</v>
      </c>
      <c r="H101">
        <f>VLOOKUP($A101,'2.1'!$A$1:$U$265,COLUMN(H$1),FALSE)</f>
        <v>308.16347571141</v>
      </c>
      <c r="I101">
        <f>VLOOKUP($A101,'2.1'!$A$1:$U$265,COLUMN(I$1),FALSE)</f>
        <v>332.25914436163799</v>
      </c>
      <c r="J101">
        <f>VLOOKUP($A101,'2.1'!$A$1:$U$265,COLUMN(J$1),FALSE)</f>
        <v>387.60597530546801</v>
      </c>
      <c r="K101">
        <f>VLOOKUP($A101,'2.1'!$A$1:$U$265,COLUMN(K$1),FALSE)</f>
        <v>438.21204291687798</v>
      </c>
      <c r="L101">
        <f>VLOOKUP($A101,'2.1'!$A$1:$U$265,COLUMN(L$1),FALSE)</f>
        <v>478.668589704525</v>
      </c>
      <c r="M101">
        <f>VLOOKUP($A101,'2.1'!$A$1:$U$265,COLUMN(M$1),FALSE)</f>
        <v>534.95126472166305</v>
      </c>
      <c r="N101">
        <f>VLOOKUP($A101,'2.1'!$A$1:$U$265,COLUMN(N$1),FALSE)</f>
        <v>391.561832360636</v>
      </c>
      <c r="O101">
        <f>VLOOKUP($A101,'2.1'!$A$1:$U$265,COLUMN(O$1),FALSE)</f>
        <v>348.43026964057202</v>
      </c>
      <c r="P101">
        <f>VLOOKUP($A101,'2.1'!$A$1:$U$265,COLUMN(P$1),FALSE)</f>
        <v>371.26974962571302</v>
      </c>
      <c r="Q101">
        <f>VLOOKUP($A101,'2.1'!$A$1:$U$265,COLUMN(Q$1),FALSE)</f>
        <v>380.59703314093798</v>
      </c>
      <c r="R101">
        <f>VLOOKUP($A101,'2.1'!$A$1:$U$265,COLUMN(R$1),FALSE)</f>
        <v>315.77732637257498</v>
      </c>
      <c r="S101">
        <f>VLOOKUP($A101,'2.1'!$A$1:$U$265,COLUMN(S$1),FALSE)</f>
        <v>356.71757315336902</v>
      </c>
      <c r="T101">
        <f>VLOOKUP($A101,'2.1'!$A$1:$U$265,COLUMN(T$1),FALSE)</f>
        <v>381.25898760108402</v>
      </c>
      <c r="U101">
        <f>VLOOKUP($A101,'2.1'!$A$1:$U$265,COLUMN(U$1),FALSE)</f>
        <v>411.552340423602</v>
      </c>
    </row>
    <row r="102" spans="1:21" x14ac:dyDescent="0.35">
      <c r="A102" t="s">
        <v>343</v>
      </c>
      <c r="B102">
        <f>VLOOKUP($A102,'2.1'!$A$1:$U$265,COLUMN(B$1),FALSE)</f>
        <v>4043.6620514339102</v>
      </c>
      <c r="C102">
        <f>VLOOKUP($A102,'2.1'!$A$1:$U$265,COLUMN(C$1),FALSE)</f>
        <v>3913.4287262390899</v>
      </c>
      <c r="D102">
        <f>VLOOKUP($A102,'2.1'!$A$1:$U$265,COLUMN(D$1),FALSE)</f>
        <v>4165.7261036385898</v>
      </c>
      <c r="E102">
        <f>VLOOKUP($A102,'2.1'!$A$1:$U$265,COLUMN(E$1),FALSE)</f>
        <v>4461.8476867680502</v>
      </c>
      <c r="F102">
        <f>VLOOKUP($A102,'2.1'!$A$1:$U$265,COLUMN(F$1),FALSE)</f>
        <v>4952.2129750436998</v>
      </c>
      <c r="G102">
        <f>VLOOKUP($A102,'2.1'!$A$1:$U$265,COLUMN(G$1),FALSE)</f>
        <v>5587.0256496233897</v>
      </c>
      <c r="H102">
        <f>VLOOKUP($A102,'2.1'!$A$1:$U$265,COLUMN(H$1),FALSE)</f>
        <v>6209.12450825631</v>
      </c>
      <c r="I102">
        <f>VLOOKUP($A102,'2.1'!$A$1:$U$265,COLUMN(I$1),FALSE)</f>
        <v>7243.4559874470297</v>
      </c>
      <c r="J102">
        <f>VLOOKUP($A102,'2.1'!$A$1:$U$265,COLUMN(J$1),FALSE)</f>
        <v>8474.5868287622798</v>
      </c>
      <c r="K102">
        <f>VLOOKUP($A102,'2.1'!$A$1:$U$265,COLUMN(K$1),FALSE)</f>
        <v>7292.4944472790803</v>
      </c>
      <c r="L102">
        <f>VLOOKUP($A102,'2.1'!$A$1:$U$265,COLUMN(L$1),FALSE)</f>
        <v>9040.5662511717201</v>
      </c>
      <c r="M102">
        <f>VLOOKUP($A102,'2.1'!$A$1:$U$265,COLUMN(M$1),FALSE)</f>
        <v>10399.372753345</v>
      </c>
      <c r="N102">
        <f>VLOOKUP($A102,'2.1'!$A$1:$U$265,COLUMN(N$1),FALSE)</f>
        <v>10817.4428742856</v>
      </c>
      <c r="O102">
        <f>VLOOKUP($A102,'2.1'!$A$1:$U$265,COLUMN(O$1),FALSE)</f>
        <v>10970.1232849014</v>
      </c>
      <c r="P102">
        <f>VLOOKUP($A102,'2.1'!$A$1:$U$265,COLUMN(P$1),FALSE)</f>
        <v>11319.0797572756</v>
      </c>
      <c r="Q102">
        <f>VLOOKUP($A102,'2.1'!$A$1:$U$265,COLUMN(Q$1),FALSE)</f>
        <v>9955.2437082893794</v>
      </c>
      <c r="R102">
        <f>VLOOKUP($A102,'2.1'!$A$1:$U$265,COLUMN(R$1),FALSE)</f>
        <v>9817.7384569983806</v>
      </c>
      <c r="S102">
        <f>VLOOKUP($A102,'2.1'!$A$1:$U$265,COLUMN(S$1),FALSE)</f>
        <v>10259.1817806895</v>
      </c>
      <c r="T102">
        <f>VLOOKUP($A102,'2.1'!$A$1:$U$265,COLUMN(T$1),FALSE)</f>
        <v>11377.4550023015</v>
      </c>
      <c r="U102">
        <f>VLOOKUP($A102,'2.1'!$A$1:$U$265,COLUMN(U$1),FALSE)</f>
        <v>11414.2069765208</v>
      </c>
    </row>
    <row r="103" spans="1:21" x14ac:dyDescent="0.35">
      <c r="A103" t="s">
        <v>309</v>
      </c>
      <c r="B103">
        <f>VLOOKUP($A103,'2.1'!$A$1:$U$265,COLUMN(B$1),FALSE)</f>
        <v>2234.5798655846602</v>
      </c>
      <c r="C103">
        <f>VLOOKUP($A103,'2.1'!$A$1:$U$265,COLUMN(C$1),FALSE)</f>
        <v>3039.3346229631602</v>
      </c>
      <c r="D103">
        <f>VLOOKUP($A103,'2.1'!$A$1:$U$265,COLUMN(D$1),FALSE)</f>
        <v>3049.1976164739299</v>
      </c>
      <c r="E103">
        <f>VLOOKUP($A103,'2.1'!$A$1:$U$265,COLUMN(E$1),FALSE)</f>
        <v>3475.9833049345398</v>
      </c>
      <c r="F103">
        <f>VLOOKUP($A103,'2.1'!$A$1:$U$265,COLUMN(F$1),FALSE)</f>
        <v>3941.4311358488699</v>
      </c>
      <c r="G103">
        <f>VLOOKUP($A103,'2.1'!$A$1:$U$265,COLUMN(G$1),FALSE)</f>
        <v>3639.9665762434001</v>
      </c>
      <c r="H103">
        <f>VLOOKUP($A103,'2.1'!$A$1:$U$265,COLUMN(H$1),FALSE)</f>
        <v>4809.9631149480701</v>
      </c>
      <c r="I103">
        <f>VLOOKUP($A103,'2.1'!$A$1:$U$265,COLUMN(I$1),FALSE)</f>
        <v>5574.45187632955</v>
      </c>
      <c r="J103">
        <f>VLOOKUP($A103,'2.1'!$A$1:$U$265,COLUMN(J$1),FALSE)</f>
        <v>6614.1591474208899</v>
      </c>
      <c r="K103">
        <f>VLOOKUP($A103,'2.1'!$A$1:$U$265,COLUMN(K$1),FALSE)</f>
        <v>6636.4124160295196</v>
      </c>
      <c r="L103">
        <f>VLOOKUP($A103,'2.1'!$A$1:$U$265,COLUMN(L$1),FALSE)</f>
        <v>7076.6624232023796</v>
      </c>
      <c r="M103">
        <f>VLOOKUP($A103,'2.1'!$A$1:$U$265,COLUMN(M$1),FALSE)</f>
        <v>7291.4276403970398</v>
      </c>
      <c r="N103">
        <f>VLOOKUP($A103,'2.1'!$A$1:$U$265,COLUMN(N$1),FALSE)</f>
        <v>7265.6136555666899</v>
      </c>
      <c r="O103">
        <f>VLOOKUP($A103,'2.1'!$A$1:$U$265,COLUMN(O$1),FALSE)</f>
        <v>7928.4573651482397</v>
      </c>
      <c r="P103">
        <f>VLOOKUP($A103,'2.1'!$A$1:$U$265,COLUMN(P$1),FALSE)</f>
        <v>8499.3657557178194</v>
      </c>
      <c r="Q103">
        <f>VLOOKUP($A103,'2.1'!$A$1:$U$265,COLUMN(Q$1),FALSE)</f>
        <v>9033.4398668038793</v>
      </c>
      <c r="R103">
        <f>VLOOKUP($A103,'2.1'!$A$1:$U$265,COLUMN(R$1),FALSE)</f>
        <v>9209.2447269150907</v>
      </c>
      <c r="S103">
        <f>VLOOKUP($A103,'2.1'!$A$1:$U$265,COLUMN(S$1),FALSE)</f>
        <v>9577.6251937147699</v>
      </c>
      <c r="T103">
        <f>VLOOKUP($A103,'2.1'!$A$1:$U$265,COLUMN(T$1),FALSE)</f>
        <v>10276.932815238901</v>
      </c>
      <c r="U103">
        <f>VLOOKUP($A103,'2.1'!$A$1:$U$265,COLUMN(U$1),FALSE)</f>
        <v>10626.513402238999</v>
      </c>
    </row>
    <row r="104" spans="1:21" x14ac:dyDescent="0.35">
      <c r="A104" t="s">
        <v>321</v>
      </c>
      <c r="B104">
        <f>VLOOKUP($A104,'2.1'!$A$1:$U$265,COLUMN(B$1),FALSE)</f>
        <v>269.87113769170298</v>
      </c>
      <c r="C104">
        <f>VLOOKUP($A104,'2.1'!$A$1:$U$265,COLUMN(C$1),FALSE)</f>
        <v>307.43692053282899</v>
      </c>
      <c r="D104">
        <f>VLOOKUP($A104,'2.1'!$A$1:$U$265,COLUMN(D$1),FALSE)</f>
        <v>334.83652063904799</v>
      </c>
      <c r="E104">
        <f>VLOOKUP($A104,'2.1'!$A$1:$U$265,COLUMN(E$1),FALSE)</f>
        <v>392.52475895718402</v>
      </c>
      <c r="F104">
        <f>VLOOKUP($A104,'2.1'!$A$1:$U$265,COLUMN(F$1),FALSE)</f>
        <v>440.16844180079102</v>
      </c>
      <c r="G104">
        <f>VLOOKUP($A104,'2.1'!$A$1:$U$265,COLUMN(G$1),FALSE)</f>
        <v>489.02106899593099</v>
      </c>
      <c r="H104">
        <f>VLOOKUP($A104,'2.1'!$A$1:$U$265,COLUMN(H$1),FALSE)</f>
        <v>523.03860310240805</v>
      </c>
      <c r="I104">
        <f>VLOOKUP($A104,'2.1'!$A$1:$U$265,COLUMN(I$1),FALSE)</f>
        <v>596.69018882396301</v>
      </c>
      <c r="J104">
        <f>VLOOKUP($A104,'2.1'!$A$1:$U$265,COLUMN(J$1),FALSE)</f>
        <v>694.277650085098</v>
      </c>
      <c r="K104">
        <f>VLOOKUP($A104,'2.1'!$A$1:$U$265,COLUMN(K$1),FALSE)</f>
        <v>698.89892186143197</v>
      </c>
      <c r="L104">
        <f>VLOOKUP($A104,'2.1'!$A$1:$U$265,COLUMN(L$1),FALSE)</f>
        <v>710.27420217583699</v>
      </c>
      <c r="M104">
        <f>VLOOKUP($A104,'2.1'!$A$1:$U$265,COLUMN(M$1),FALSE)</f>
        <v>837.60344059737099</v>
      </c>
      <c r="N104">
        <f>VLOOKUP($A104,'2.1'!$A$1:$U$265,COLUMN(N$1),FALSE)</f>
        <v>778.61928577371305</v>
      </c>
      <c r="O104">
        <f>VLOOKUP($A104,'2.1'!$A$1:$U$265,COLUMN(O$1),FALSE)</f>
        <v>805.03283824085599</v>
      </c>
      <c r="P104">
        <f>VLOOKUP($A104,'2.1'!$A$1:$U$265,COLUMN(P$1),FALSE)</f>
        <v>848.27405371399698</v>
      </c>
      <c r="Q104">
        <f>VLOOKUP($A104,'2.1'!$A$1:$U$265,COLUMN(Q$1),FALSE)</f>
        <v>751.47478889885804</v>
      </c>
      <c r="R104">
        <f>VLOOKUP($A104,'2.1'!$A$1:$U$265,COLUMN(R$1),FALSE)</f>
        <v>780.71859850264798</v>
      </c>
      <c r="S104">
        <f>VLOOKUP($A104,'2.1'!$A$1:$U$265,COLUMN(S$1),FALSE)</f>
        <v>830.01836742922796</v>
      </c>
      <c r="T104">
        <f>VLOOKUP($A104,'2.1'!$A$1:$U$265,COLUMN(T$1),FALSE)</f>
        <v>894.80218685800605</v>
      </c>
      <c r="U104">
        <f>VLOOKUP($A104,'2.1'!$A$1:$U$265,COLUMN(U$1),FALSE)</f>
        <v>879.00801044665502</v>
      </c>
    </row>
    <row r="105" spans="1:21" x14ac:dyDescent="0.35">
      <c r="A105" t="s">
        <v>323</v>
      </c>
      <c r="B105">
        <f>VLOOKUP($A105,'2.1'!$A$1:$U$265,COLUMN(B$1),FALSE)</f>
        <v>10432.328062168001</v>
      </c>
      <c r="C105">
        <f>VLOOKUP($A105,'2.1'!$A$1:$U$265,COLUMN(C$1),FALSE)</f>
        <v>10402.2333313615</v>
      </c>
      <c r="D105">
        <f>VLOOKUP($A105,'2.1'!$A$1:$U$265,COLUMN(D$1),FALSE)</f>
        <v>11289.8897447166</v>
      </c>
      <c r="E105">
        <f>VLOOKUP($A105,'2.1'!$A$1:$U$265,COLUMN(E$1),FALSE)</f>
        <v>13669.497217166099</v>
      </c>
      <c r="F105">
        <f>VLOOKUP($A105,'2.1'!$A$1:$U$265,COLUMN(F$1),FALSE)</f>
        <v>15197.056610121001</v>
      </c>
      <c r="G105">
        <f>VLOOKUP($A105,'2.1'!$A$1:$U$265,COLUMN(G$1),FALSE)</f>
        <v>15888.172456599499</v>
      </c>
      <c r="H105">
        <f>VLOOKUP($A105,'2.1'!$A$1:$U$265,COLUMN(H$1),FALSE)</f>
        <v>16723.884273535601</v>
      </c>
      <c r="I105">
        <f>VLOOKUP($A105,'2.1'!$A$1:$U$265,COLUMN(I$1),FALSE)</f>
        <v>19485.871152932399</v>
      </c>
      <c r="J105">
        <f>VLOOKUP($A105,'2.1'!$A$1:$U$265,COLUMN(J$1),FALSE)</f>
        <v>22205.356770930401</v>
      </c>
      <c r="K105">
        <f>VLOOKUP($A105,'2.1'!$A$1:$U$265,COLUMN(K$1),FALSE)</f>
        <v>21083.2770528363</v>
      </c>
      <c r="L105">
        <f>VLOOKUP($A105,'2.1'!$A$1:$U$265,COLUMN(L$1),FALSE)</f>
        <v>21799.174389347401</v>
      </c>
      <c r="M105">
        <f>VLOOKUP($A105,'2.1'!$A$1:$U$265,COLUMN(M$1),FALSE)</f>
        <v>23155.5547679706</v>
      </c>
      <c r="N105">
        <f>VLOOKUP($A105,'2.1'!$A$1:$U$265,COLUMN(N$1),FALSE)</f>
        <v>22527.636864634002</v>
      </c>
      <c r="O105">
        <f>VLOOKUP($A105,'2.1'!$A$1:$U$265,COLUMN(O$1),FALSE)</f>
        <v>24771.0766800739</v>
      </c>
      <c r="P105">
        <f>VLOOKUP($A105,'2.1'!$A$1:$U$265,COLUMN(P$1),FALSE)</f>
        <v>26754.268589212301</v>
      </c>
      <c r="Q105">
        <f>VLOOKUP($A105,'2.1'!$A$1:$U$265,COLUMN(Q$1),FALSE)</f>
        <v>24921.603573584602</v>
      </c>
      <c r="R105">
        <f>VLOOKUP($A105,'2.1'!$A$1:$U$265,COLUMN(R$1),FALSE)</f>
        <v>25617.826914097699</v>
      </c>
      <c r="S105">
        <f>VLOOKUP($A105,'2.1'!$A$1:$U$265,COLUMN(S$1),FALSE)</f>
        <v>28091.8616473935</v>
      </c>
      <c r="T105">
        <f>VLOOKUP($A105,'2.1'!$A$1:$U$265,COLUMN(T$1),FALSE)</f>
        <v>30437.221505896199</v>
      </c>
      <c r="U105">
        <f>VLOOKUP($A105,'2.1'!$A$1:$U$265,COLUMN(U$1),FALSE)</f>
        <v>29820.603247409901</v>
      </c>
    </row>
    <row r="106" spans="1:21" x14ac:dyDescent="0.35">
      <c r="A106" t="s">
        <v>337</v>
      </c>
      <c r="B106">
        <f>VLOOKUP($A106,'2.1'!$A$1:$U$265,COLUMN(B$1),FALSE)</f>
        <v>676.56765840132698</v>
      </c>
      <c r="C106">
        <f>VLOOKUP($A106,'2.1'!$A$1:$U$265,COLUMN(C$1),FALSE)</f>
        <v>646.11631097975396</v>
      </c>
      <c r="D106">
        <f>VLOOKUP($A106,'2.1'!$A$1:$U$265,COLUMN(D$1),FALSE)</f>
        <v>639.66712236969397</v>
      </c>
      <c r="E106">
        <f>VLOOKUP($A106,'2.1'!$A$1:$U$265,COLUMN(E$1),FALSE)</f>
        <v>717.90037013723997</v>
      </c>
      <c r="F106">
        <f>VLOOKUP($A106,'2.1'!$A$1:$U$265,COLUMN(F$1),FALSE)</f>
        <v>803.77764211122496</v>
      </c>
      <c r="G106">
        <f>VLOOKUP($A106,'2.1'!$A$1:$U$265,COLUMN(G$1),FALSE)</f>
        <v>970.84364481987905</v>
      </c>
      <c r="H106">
        <f>VLOOKUP($A106,'2.1'!$A$1:$U$265,COLUMN(H$1),FALSE)</f>
        <v>1288.1442973936801</v>
      </c>
      <c r="I106">
        <f>VLOOKUP($A106,'2.1'!$A$1:$U$265,COLUMN(I$1),FALSE)</f>
        <v>1351.4568419575101</v>
      </c>
      <c r="J106">
        <f>VLOOKUP($A106,'2.1'!$A$1:$U$265,COLUMN(J$1),FALSE)</f>
        <v>1558.8897434487401</v>
      </c>
      <c r="K106">
        <f>VLOOKUP($A106,'2.1'!$A$1:$U$265,COLUMN(K$1),FALSE)</f>
        <v>1392.46414374343</v>
      </c>
      <c r="L106">
        <f>VLOOKUP($A106,'2.1'!$A$1:$U$265,COLUMN(L$1),FALSE)</f>
        <v>1610.92390847611</v>
      </c>
      <c r="M106">
        <f>VLOOKUP($A106,'2.1'!$A$1:$U$265,COLUMN(M$1),FALSE)</f>
        <v>1879.77142715638</v>
      </c>
      <c r="N106">
        <f>VLOOKUP($A106,'2.1'!$A$1:$U$265,COLUMN(N$1),FALSE)</f>
        <v>1815.21942921145</v>
      </c>
      <c r="O106">
        <f>VLOOKUP($A106,'2.1'!$A$1:$U$265,COLUMN(O$1),FALSE)</f>
        <v>1892.09548717758</v>
      </c>
      <c r="P106">
        <f>VLOOKUP($A106,'2.1'!$A$1:$U$265,COLUMN(P$1),FALSE)</f>
        <v>1677.1081661318899</v>
      </c>
      <c r="Q106">
        <f>VLOOKUP($A106,'2.1'!$A$1:$U$265,COLUMN(Q$1),FALSE)</f>
        <v>1524.0728825221199</v>
      </c>
      <c r="R106">
        <f>VLOOKUP($A106,'2.1'!$A$1:$U$265,COLUMN(R$1),FALSE)</f>
        <v>1536.85414964338</v>
      </c>
      <c r="S106">
        <f>VLOOKUP($A106,'2.1'!$A$1:$U$265,COLUMN(S$1),FALSE)</f>
        <v>1578.1141735594899</v>
      </c>
      <c r="T106">
        <f>VLOOKUP($A106,'2.1'!$A$1:$U$265,COLUMN(T$1),FALSE)</f>
        <v>1600.8764686056099</v>
      </c>
      <c r="U106">
        <f>VLOOKUP($A106,'2.1'!$A$1:$U$265,COLUMN(U$1),FALSE)</f>
        <v>1679.4448730040799</v>
      </c>
    </row>
    <row r="107" spans="1:21" x14ac:dyDescent="0.35">
      <c r="A107" t="s">
        <v>339</v>
      </c>
      <c r="B107">
        <f>VLOOKUP($A107,'2.1'!$A$1:$U$265,COLUMN(B$1),FALSE)</f>
        <v>3929.07549503364</v>
      </c>
      <c r="C107">
        <f>VLOOKUP($A107,'2.1'!$A$1:$U$265,COLUMN(C$1),FALSE)</f>
        <v>3856.6252268686399</v>
      </c>
      <c r="D107">
        <f>VLOOKUP($A107,'2.1'!$A$1:$U$265,COLUMN(D$1),FALSE)</f>
        <v>4018.9488973186399</v>
      </c>
      <c r="E107">
        <f>VLOOKUP($A107,'2.1'!$A$1:$U$265,COLUMN(E$1),FALSE)</f>
        <v>4793.7181790016102</v>
      </c>
      <c r="F107">
        <f>VLOOKUP($A107,'2.1'!$A$1:$U$265,COLUMN(F$1),FALSE)</f>
        <v>5388.06578367365</v>
      </c>
      <c r="G107">
        <f>VLOOKUP($A107,'2.1'!$A$1:$U$265,COLUMN(G$1),FALSE)</f>
        <v>5282.9060215563504</v>
      </c>
      <c r="H107">
        <f>VLOOKUP($A107,'2.1'!$A$1:$U$265,COLUMN(H$1),FALSE)</f>
        <v>5695.9693270492799</v>
      </c>
      <c r="I107">
        <f>VLOOKUP($A107,'2.1'!$A$1:$U$265,COLUMN(I$1),FALSE)</f>
        <v>6574.6543381149304</v>
      </c>
      <c r="J107">
        <f>VLOOKUP($A107,'2.1'!$A$1:$U$265,COLUMN(J$1),FALSE)</f>
        <v>8030.0630053730401</v>
      </c>
      <c r="K107">
        <f>VLOOKUP($A107,'2.1'!$A$1:$U$265,COLUMN(K$1),FALSE)</f>
        <v>7318.1264097242201</v>
      </c>
      <c r="L107">
        <f>VLOOKUP($A107,'2.1'!$A$1:$U$265,COLUMN(L$1),FALSE)</f>
        <v>8000.3764318215399</v>
      </c>
      <c r="M107">
        <f>VLOOKUP($A107,'2.1'!$A$1:$U$265,COLUMN(M$1),FALSE)</f>
        <v>9197.0269715206105</v>
      </c>
      <c r="N107">
        <f>VLOOKUP($A107,'2.1'!$A$1:$U$265,COLUMN(N$1),FALSE)</f>
        <v>9291.2276186189902</v>
      </c>
      <c r="O107">
        <f>VLOOKUP($A107,'2.1'!$A$1:$U$265,COLUMN(O$1),FALSE)</f>
        <v>9637.0026500095792</v>
      </c>
      <c r="P107">
        <f>VLOOKUP($A107,'2.1'!$A$1:$U$265,COLUMN(P$1),FALSE)</f>
        <v>10153.938218486701</v>
      </c>
      <c r="Q107">
        <f>VLOOKUP($A107,'2.1'!$A$1:$U$265,COLUMN(Q$1),FALSE)</f>
        <v>9260.4473025063508</v>
      </c>
      <c r="R107">
        <f>VLOOKUP($A107,'2.1'!$A$1:$U$265,COLUMN(R$1),FALSE)</f>
        <v>9681.6185668967391</v>
      </c>
      <c r="S107">
        <f>VLOOKUP($A107,'2.1'!$A$1:$U$265,COLUMN(S$1),FALSE)</f>
        <v>10484.9083620411</v>
      </c>
      <c r="T107">
        <f>VLOOKUP($A107,'2.1'!$A$1:$U$265,COLUMN(T$1),FALSE)</f>
        <v>11208.3438184474</v>
      </c>
      <c r="U107">
        <f>VLOOKUP($A107,'2.1'!$A$1:$U$265,COLUMN(U$1),FALSE)</f>
        <v>11099.240283568801</v>
      </c>
    </row>
    <row r="108" spans="1:21" x14ac:dyDescent="0.35">
      <c r="A108" t="s">
        <v>313</v>
      </c>
      <c r="B108">
        <f>VLOOKUP($A108,'2.1'!$A$1:$U$265,COLUMN(B$1),FALSE)</f>
        <v>7157.8144998573398</v>
      </c>
      <c r="C108">
        <f>VLOOKUP($A108,'2.1'!$A$1:$U$265,COLUMN(C$1),FALSE)</f>
        <v>7544.5686481364301</v>
      </c>
      <c r="D108">
        <f>VLOOKUP($A108,'2.1'!$A$1:$U$265,COLUMN(D$1),FALSE)</f>
        <v>7593.1377929362498</v>
      </c>
      <c r="E108">
        <f>VLOOKUP($A108,'2.1'!$A$1:$U$265,COLUMN(E$1),FALSE)</f>
        <v>7075.3696429997399</v>
      </c>
      <c r="F108">
        <f>VLOOKUP($A108,'2.1'!$A$1:$U$265,COLUMN(F$1),FALSE)</f>
        <v>7484.4865419302896</v>
      </c>
      <c r="G108">
        <f>VLOOKUP($A108,'2.1'!$A$1:$U$265,COLUMN(G$1),FALSE)</f>
        <v>8277.6712514960309</v>
      </c>
      <c r="H108">
        <f>VLOOKUP($A108,'2.1'!$A$1:$U$265,COLUMN(H$1),FALSE)</f>
        <v>9068.2943870123509</v>
      </c>
      <c r="I108">
        <f>VLOOKUP($A108,'2.1'!$A$1:$U$265,COLUMN(I$1),FALSE)</f>
        <v>9642.6806050491105</v>
      </c>
      <c r="J108">
        <f>VLOOKUP($A108,'2.1'!$A$1:$U$265,COLUMN(J$1),FALSE)</f>
        <v>10016.571304388401</v>
      </c>
      <c r="K108">
        <f>VLOOKUP($A108,'2.1'!$A$1:$U$265,COLUMN(K$1),FALSE)</f>
        <v>8002.9721064980704</v>
      </c>
      <c r="L108">
        <f>VLOOKUP($A108,'2.1'!$A$1:$U$265,COLUMN(L$1),FALSE)</f>
        <v>9271.3982332463893</v>
      </c>
      <c r="M108">
        <f>VLOOKUP($A108,'2.1'!$A$1:$U$265,COLUMN(M$1),FALSE)</f>
        <v>10203.4208543113</v>
      </c>
      <c r="N108">
        <f>VLOOKUP($A108,'2.1'!$A$1:$U$265,COLUMN(N$1),FALSE)</f>
        <v>10241.7279153745</v>
      </c>
      <c r="O108">
        <f>VLOOKUP($A108,'2.1'!$A$1:$U$265,COLUMN(O$1),FALSE)</f>
        <v>10725.183316603599</v>
      </c>
      <c r="P108">
        <f>VLOOKUP($A108,'2.1'!$A$1:$U$265,COLUMN(P$1),FALSE)</f>
        <v>10928.9168262489</v>
      </c>
      <c r="Q108">
        <f>VLOOKUP($A108,'2.1'!$A$1:$U$265,COLUMN(Q$1),FALSE)</f>
        <v>9616.6450056895192</v>
      </c>
      <c r="R108">
        <f>VLOOKUP($A108,'2.1'!$A$1:$U$265,COLUMN(R$1),FALSE)</f>
        <v>8744.5157718322207</v>
      </c>
      <c r="S108">
        <f>VLOOKUP($A108,'2.1'!$A$1:$U$265,COLUMN(S$1),FALSE)</f>
        <v>9287.8497361938207</v>
      </c>
      <c r="T108">
        <f>VLOOKUP($A108,'2.1'!$A$1:$U$265,COLUMN(T$1),FALSE)</f>
        <v>9686.5137832659802</v>
      </c>
      <c r="U108">
        <f>VLOOKUP($A108,'2.1'!$A$1:$U$265,COLUMN(U$1),FALSE)</f>
        <v>9946.0338287919803</v>
      </c>
    </row>
    <row r="109" spans="1:21" x14ac:dyDescent="0.35">
      <c r="A109" t="s">
        <v>548</v>
      </c>
      <c r="B109" t="e">
        <f>VLOOKUP($A109,'2.1'!$A$1:$U$265,COLUMN(B$1),FALSE)</f>
        <v>#N/A</v>
      </c>
      <c r="C109" t="e">
        <f>VLOOKUP($A109,'2.1'!$A$1:$U$265,COLUMN(C$1),FALSE)</f>
        <v>#N/A</v>
      </c>
      <c r="D109" t="e">
        <f>VLOOKUP($A109,'2.1'!$A$1:$U$265,COLUMN(D$1),FALSE)</f>
        <v>#N/A</v>
      </c>
      <c r="E109" t="e">
        <f>VLOOKUP($A109,'2.1'!$A$1:$U$265,COLUMN(E$1),FALSE)</f>
        <v>#N/A</v>
      </c>
      <c r="F109" t="e">
        <f>VLOOKUP($A109,'2.1'!$A$1:$U$265,COLUMN(F$1),FALSE)</f>
        <v>#N/A</v>
      </c>
      <c r="G109" t="e">
        <f>VLOOKUP($A109,'2.1'!$A$1:$U$265,COLUMN(G$1),FALSE)</f>
        <v>#N/A</v>
      </c>
      <c r="H109" t="e">
        <f>VLOOKUP($A109,'2.1'!$A$1:$U$265,COLUMN(H$1),FALSE)</f>
        <v>#N/A</v>
      </c>
      <c r="I109" t="e">
        <f>VLOOKUP($A109,'2.1'!$A$1:$U$265,COLUMN(I$1),FALSE)</f>
        <v>#N/A</v>
      </c>
      <c r="J109" t="e">
        <f>VLOOKUP($A109,'2.1'!$A$1:$U$265,COLUMN(J$1),FALSE)</f>
        <v>#N/A</v>
      </c>
      <c r="K109" t="e">
        <f>VLOOKUP($A109,'2.1'!$A$1:$U$265,COLUMN(K$1),FALSE)</f>
        <v>#N/A</v>
      </c>
      <c r="L109" t="e">
        <f>VLOOKUP($A109,'2.1'!$A$1:$U$265,COLUMN(L$1),FALSE)</f>
        <v>#N/A</v>
      </c>
      <c r="M109" t="e">
        <f>VLOOKUP($A109,'2.1'!$A$1:$U$265,COLUMN(M$1),FALSE)</f>
        <v>#N/A</v>
      </c>
      <c r="N109" t="e">
        <f>VLOOKUP($A109,'2.1'!$A$1:$U$265,COLUMN(N$1),FALSE)</f>
        <v>#N/A</v>
      </c>
      <c r="O109" t="e">
        <f>VLOOKUP($A109,'2.1'!$A$1:$U$265,COLUMN(O$1),FALSE)</f>
        <v>#N/A</v>
      </c>
      <c r="P109" t="e">
        <f>VLOOKUP($A109,'2.1'!$A$1:$U$265,COLUMN(P$1),FALSE)</f>
        <v>#N/A</v>
      </c>
      <c r="Q109" t="e">
        <f>VLOOKUP($A109,'2.1'!$A$1:$U$265,COLUMN(Q$1),FALSE)</f>
        <v>#N/A</v>
      </c>
      <c r="R109" t="e">
        <f>VLOOKUP($A109,'2.1'!$A$1:$U$265,COLUMN(R$1),FALSE)</f>
        <v>#N/A</v>
      </c>
      <c r="S109" t="e">
        <f>VLOOKUP($A109,'2.1'!$A$1:$U$265,COLUMN(S$1),FALSE)</f>
        <v>#N/A</v>
      </c>
      <c r="T109" t="e">
        <f>VLOOKUP($A109,'2.1'!$A$1:$U$265,COLUMN(T$1),FALSE)</f>
        <v>#N/A</v>
      </c>
      <c r="U109" t="e">
        <f>VLOOKUP($A109,'2.1'!$A$1:$U$265,COLUMN(U$1),FALSE)</f>
        <v>#N/A</v>
      </c>
    </row>
    <row r="110" spans="1:21" x14ac:dyDescent="0.35">
      <c r="A110" t="s">
        <v>331</v>
      </c>
      <c r="B110">
        <f>VLOOKUP($A110,'2.1'!$A$1:$U$265,COLUMN(B$1),FALSE)</f>
        <v>474.216896516578</v>
      </c>
      <c r="C110">
        <f>VLOOKUP($A110,'2.1'!$A$1:$U$265,COLUMN(C$1),FALSE)</f>
        <v>524.05530789229601</v>
      </c>
      <c r="D110">
        <f>VLOOKUP($A110,'2.1'!$A$1:$U$265,COLUMN(D$1),FALSE)</f>
        <v>571.59263952876597</v>
      </c>
      <c r="E110">
        <f>VLOOKUP($A110,'2.1'!$A$1:$U$265,COLUMN(E$1),FALSE)</f>
        <v>646.19325628938202</v>
      </c>
      <c r="F110">
        <f>VLOOKUP($A110,'2.1'!$A$1:$U$265,COLUMN(F$1),FALSE)</f>
        <v>797.978685268444</v>
      </c>
      <c r="G110">
        <f>VLOOKUP($A110,'2.1'!$A$1:$U$265,COLUMN(G$1),FALSE)</f>
        <v>998.83136481082795</v>
      </c>
      <c r="H110">
        <f>VLOOKUP($A110,'2.1'!$A$1:$U$265,COLUMN(H$1),FALSE)</f>
        <v>1334.21168135831</v>
      </c>
      <c r="I110">
        <f>VLOOKUP($A110,'2.1'!$A$1:$U$265,COLUMN(I$1),FALSE)</f>
        <v>1632.72695225898</v>
      </c>
      <c r="J110">
        <f>VLOOKUP($A110,'2.1'!$A$1:$U$265,COLUMN(J$1),FALSE)</f>
        <v>2136.5632136460099</v>
      </c>
      <c r="K110">
        <f>VLOOKUP($A110,'2.1'!$A$1:$U$265,COLUMN(K$1),FALSE)</f>
        <v>1714.36054504148</v>
      </c>
      <c r="L110">
        <f>VLOOKUP($A110,'2.1'!$A$1:$U$265,COLUMN(L$1),FALSE)</f>
        <v>2643.29291416763</v>
      </c>
      <c r="M110">
        <f>VLOOKUP($A110,'2.1'!$A$1:$U$265,COLUMN(M$1),FALSE)</f>
        <v>3757.5586328813001</v>
      </c>
      <c r="N110">
        <f>VLOOKUP($A110,'2.1'!$A$1:$U$265,COLUMN(N$1),FALSE)</f>
        <v>4351.8869200565096</v>
      </c>
      <c r="O110">
        <f>VLOOKUP($A110,'2.1'!$A$1:$U$265,COLUMN(O$1),FALSE)</f>
        <v>4366.0759014502501</v>
      </c>
      <c r="P110">
        <f>VLOOKUP($A110,'2.1'!$A$1:$U$265,COLUMN(P$1),FALSE)</f>
        <v>4158.5257147309103</v>
      </c>
      <c r="Q110">
        <f>VLOOKUP($A110,'2.1'!$A$1:$U$265,COLUMN(Q$1),FALSE)</f>
        <v>3918.5791738955299</v>
      </c>
      <c r="R110">
        <f>VLOOKUP($A110,'2.1'!$A$1:$U$265,COLUMN(R$1),FALSE)</f>
        <v>3660.1507461606102</v>
      </c>
      <c r="S110">
        <f>VLOOKUP($A110,'2.1'!$A$1:$U$265,COLUMN(S$1),FALSE)</f>
        <v>3669.4175404032999</v>
      </c>
      <c r="T110">
        <f>VLOOKUP($A110,'2.1'!$A$1:$U$265,COLUMN(T$1),FALSE)</f>
        <v>4134.9871982351096</v>
      </c>
      <c r="U110">
        <f>VLOOKUP($A110,'2.1'!$A$1:$U$265,COLUMN(U$1),FALSE)</f>
        <v>4339.8432792502699</v>
      </c>
    </row>
    <row r="111" spans="1:21" x14ac:dyDescent="0.35">
      <c r="A111" t="s">
        <v>329</v>
      </c>
      <c r="B111">
        <f>VLOOKUP($A111,'2.1'!$A$1:$U$265,COLUMN(B$1),FALSE)</f>
        <v>1627.07263304394</v>
      </c>
      <c r="C111">
        <f>VLOOKUP($A111,'2.1'!$A$1:$U$265,COLUMN(C$1),FALSE)</f>
        <v>1909.59870186179</v>
      </c>
      <c r="D111">
        <f>VLOOKUP($A111,'2.1'!$A$1:$U$265,COLUMN(D$1),FALSE)</f>
        <v>2106.6350684522999</v>
      </c>
      <c r="E111">
        <f>VLOOKUP($A111,'2.1'!$A$1:$U$265,COLUMN(E$1),FALSE)</f>
        <v>2789.1590648350898</v>
      </c>
      <c r="F111">
        <f>VLOOKUP($A111,'2.1'!$A$1:$U$265,COLUMN(F$1),FALSE)</f>
        <v>3380.1651213585901</v>
      </c>
      <c r="G111">
        <f>VLOOKUP($A111,'2.1'!$A$1:$U$265,COLUMN(G$1),FALSE)</f>
        <v>3674.6179242797002</v>
      </c>
      <c r="H111">
        <f>VLOOKUP($A111,'2.1'!$A$1:$U$265,COLUMN(H$1),FALSE)</f>
        <v>4425.6788730780299</v>
      </c>
      <c r="I111">
        <f>VLOOKUP($A111,'2.1'!$A$1:$U$265,COLUMN(I$1),FALSE)</f>
        <v>5976.3941445459604</v>
      </c>
      <c r="J111">
        <f>VLOOKUP($A111,'2.1'!$A$1:$U$265,COLUMN(J$1),FALSE)</f>
        <v>7367.7519091088197</v>
      </c>
      <c r="K111">
        <f>VLOOKUP($A111,'2.1'!$A$1:$U$265,COLUMN(K$1),FALSE)</f>
        <v>6727.10776676969</v>
      </c>
      <c r="L111">
        <f>VLOOKUP($A111,'2.1'!$A$1:$U$265,COLUMN(L$1),FALSE)</f>
        <v>6688.31859841187</v>
      </c>
      <c r="M111">
        <f>VLOOKUP($A111,'2.1'!$A$1:$U$265,COLUMN(M$1),FALSE)</f>
        <v>7329.0260627846701</v>
      </c>
      <c r="N111">
        <f>VLOOKUP($A111,'2.1'!$A$1:$U$265,COLUMN(N$1),FALSE)</f>
        <v>6586.4567564544104</v>
      </c>
      <c r="O111">
        <f>VLOOKUP($A111,'2.1'!$A$1:$U$265,COLUMN(O$1),FALSE)</f>
        <v>7186.8192624269795</v>
      </c>
      <c r="P111">
        <f>VLOOKUP($A111,'2.1'!$A$1:$U$265,COLUMN(P$1),FALSE)</f>
        <v>7378.0444044103397</v>
      </c>
      <c r="Q111">
        <f>VLOOKUP($A111,'2.1'!$A$1:$U$265,COLUMN(Q$1),FALSE)</f>
        <v>6514.5691880182203</v>
      </c>
      <c r="R111">
        <f>VLOOKUP($A111,'2.1'!$A$1:$U$265,COLUMN(R$1),FALSE)</f>
        <v>7028.66345418521</v>
      </c>
      <c r="S111">
        <f>VLOOKUP($A111,'2.1'!$A$1:$U$265,COLUMN(S$1),FALSE)</f>
        <v>7784.0879115390599</v>
      </c>
      <c r="T111">
        <f>VLOOKUP($A111,'2.1'!$A$1:$U$265,COLUMN(T$1),FALSE)</f>
        <v>8846.0565253174609</v>
      </c>
      <c r="U111">
        <f>VLOOKUP($A111,'2.1'!$A$1:$U$265,COLUMN(U$1),FALSE)</f>
        <v>8908.9347924676695</v>
      </c>
    </row>
    <row r="112" spans="1:21" x14ac:dyDescent="0.35">
      <c r="A112" t="s">
        <v>301</v>
      </c>
      <c r="B112">
        <f>VLOOKUP($A112,'2.1'!$A$1:$U$265,COLUMN(B$1),FALSE)</f>
        <v>1334.9430510438399</v>
      </c>
      <c r="C112">
        <f>VLOOKUP($A112,'2.1'!$A$1:$U$265,COLUMN(C$1),FALSE)</f>
        <v>1339.29357716301</v>
      </c>
      <c r="D112">
        <f>VLOOKUP($A112,'2.1'!$A$1:$U$265,COLUMN(D$1),FALSE)</f>
        <v>1416.4881582619901</v>
      </c>
      <c r="E112">
        <f>VLOOKUP($A112,'2.1'!$A$1:$U$265,COLUMN(E$1),FALSE)</f>
        <v>1725.45803790064</v>
      </c>
      <c r="F112">
        <f>VLOOKUP($A112,'2.1'!$A$1:$U$265,COLUMN(F$1),FALSE)</f>
        <v>1952.9018302260399</v>
      </c>
      <c r="G112">
        <f>VLOOKUP($A112,'2.1'!$A$1:$U$265,COLUMN(G$1),FALSE)</f>
        <v>2018.0257430782899</v>
      </c>
      <c r="H112">
        <f>VLOOKUP($A112,'2.1'!$A$1:$U$265,COLUMN(H$1),FALSE)</f>
        <v>2196.0121896701598</v>
      </c>
      <c r="I112">
        <f>VLOOKUP($A112,'2.1'!$A$1:$U$265,COLUMN(I$1),FALSE)</f>
        <v>2499.2599375718701</v>
      </c>
      <c r="J112">
        <f>VLOOKUP($A112,'2.1'!$A$1:$U$265,COLUMN(J$1),FALSE)</f>
        <v>2890.3600832273901</v>
      </c>
      <c r="K112">
        <f>VLOOKUP($A112,'2.1'!$A$1:$U$265,COLUMN(K$1),FALSE)</f>
        <v>2866.92419864666</v>
      </c>
      <c r="L112">
        <f>VLOOKUP($A112,'2.1'!$A$1:$U$265,COLUMN(L$1),FALSE)</f>
        <v>2839.9251680593302</v>
      </c>
      <c r="M112">
        <f>VLOOKUP($A112,'2.1'!$A$1:$U$265,COLUMN(M$1),FALSE)</f>
        <v>3046.9491364495698</v>
      </c>
      <c r="N112">
        <f>VLOOKUP($A112,'2.1'!$A$1:$U$265,COLUMN(N$1),FALSE)</f>
        <v>2912.6582749402901</v>
      </c>
      <c r="O112">
        <f>VLOOKUP($A112,'2.1'!$A$1:$U$265,COLUMN(O$1),FALSE)</f>
        <v>3121.6811755049798</v>
      </c>
      <c r="P112">
        <f>VLOOKUP($A112,'2.1'!$A$1:$U$265,COLUMN(P$1),FALSE)</f>
        <v>3171.6991922737602</v>
      </c>
      <c r="Q112">
        <f>VLOOKUP($A112,'2.1'!$A$1:$U$265,COLUMN(Q$1),FALSE)</f>
        <v>2875.2579851678101</v>
      </c>
      <c r="R112">
        <f>VLOOKUP($A112,'2.1'!$A$1:$U$265,COLUMN(R$1),FALSE)</f>
        <v>2896.7200026811702</v>
      </c>
      <c r="S112">
        <f>VLOOKUP($A112,'2.1'!$A$1:$U$265,COLUMN(S$1),FALSE)</f>
        <v>3036.3252548730102</v>
      </c>
      <c r="T112">
        <f>VLOOKUP($A112,'2.1'!$A$1:$U$265,COLUMN(T$1),FALSE)</f>
        <v>3222.20063433213</v>
      </c>
      <c r="U112">
        <f>VLOOKUP($A112,'2.1'!$A$1:$U$265,COLUMN(U$1),FALSE)</f>
        <v>3204.0950031329799</v>
      </c>
    </row>
    <row r="113" spans="1:21" x14ac:dyDescent="0.35">
      <c r="A113" t="s">
        <v>335</v>
      </c>
      <c r="B113">
        <f>VLOOKUP($A113,'2.1'!$A$1:$U$265,COLUMN(B$1),FALSE)</f>
        <v>319.35958478213399</v>
      </c>
      <c r="C113">
        <f>VLOOKUP($A113,'2.1'!$A$1:$U$265,COLUMN(C$1),FALSE)</f>
        <v>296.26834187735801</v>
      </c>
      <c r="D113">
        <f>VLOOKUP($A113,'2.1'!$A$1:$U$265,COLUMN(D$1),FALSE)</f>
        <v>302.54510471128901</v>
      </c>
      <c r="E113">
        <f>VLOOKUP($A113,'2.1'!$A$1:$U$265,COLUMN(E$1),FALSE)</f>
        <v>326.07514025760901</v>
      </c>
      <c r="F113">
        <f>VLOOKUP($A113,'2.1'!$A$1:$U$265,COLUMN(F$1),FALSE)</f>
        <v>383.27016415022899</v>
      </c>
      <c r="G113">
        <f>VLOOKUP($A113,'2.1'!$A$1:$U$265,COLUMN(G$1),FALSE)</f>
        <v>416.80986486039302</v>
      </c>
      <c r="H113">
        <f>VLOOKUP($A113,'2.1'!$A$1:$U$265,COLUMN(H$1),FALSE)</f>
        <v>435.33402199623202</v>
      </c>
      <c r="I113">
        <f>VLOOKUP($A113,'2.1'!$A$1:$U$265,COLUMN(I$1),FALSE)</f>
        <v>482.198630393847</v>
      </c>
      <c r="J113">
        <f>VLOOKUP($A113,'2.1'!$A$1:$U$265,COLUMN(J$1),FALSE)</f>
        <v>563.64963428865701</v>
      </c>
      <c r="K113">
        <f>VLOOKUP($A113,'2.1'!$A$1:$U$265,COLUMN(K$1),FALSE)</f>
        <v>520.40281345119297</v>
      </c>
      <c r="L113">
        <f>VLOOKUP($A113,'2.1'!$A$1:$U$265,COLUMN(L$1),FALSE)</f>
        <v>471.90420296583397</v>
      </c>
      <c r="M113">
        <f>VLOOKUP($A113,'2.1'!$A$1:$U$265,COLUMN(M$1),FALSE)</f>
        <v>594.58646666970401</v>
      </c>
      <c r="N113">
        <f>VLOOKUP($A113,'2.1'!$A$1:$U$265,COLUMN(N$1),FALSE)</f>
        <v>657.64533781966804</v>
      </c>
      <c r="O113">
        <f>VLOOKUP($A113,'2.1'!$A$1:$U$265,COLUMN(O$1),FALSE)</f>
        <v>664.07821182776695</v>
      </c>
      <c r="P113">
        <f>VLOOKUP($A113,'2.1'!$A$1:$U$265,COLUMN(P$1),FALSE)</f>
        <v>673.96995550810595</v>
      </c>
      <c r="Q113">
        <f>VLOOKUP($A113,'2.1'!$A$1:$U$265,COLUMN(Q$1),FALSE)</f>
        <v>589.85902814983103</v>
      </c>
      <c r="R113">
        <f>VLOOKUP($A113,'2.1'!$A$1:$U$265,COLUMN(R$1),FALSE)</f>
        <v>428.92648799552398</v>
      </c>
      <c r="S113">
        <f>VLOOKUP($A113,'2.1'!$A$1:$U$265,COLUMN(S$1),FALSE)</f>
        <v>461.415094120589</v>
      </c>
      <c r="T113">
        <f>VLOOKUP($A113,'2.1'!$A$1:$U$265,COLUMN(T$1),FALSE)</f>
        <v>503.31872717727401</v>
      </c>
      <c r="U113">
        <f>VLOOKUP($A113,'2.1'!$A$1:$U$265,COLUMN(U$1),FALSE)</f>
        <v>503.57077267520202</v>
      </c>
    </row>
    <row r="114" spans="1:21" x14ac:dyDescent="0.35">
      <c r="A114" t="s">
        <v>325</v>
      </c>
      <c r="B114">
        <f>VLOOKUP($A114,'2.1'!$A$1:$U$265,COLUMN(B$1),FALSE)</f>
        <v>190.606231910312</v>
      </c>
      <c r="C114">
        <f>VLOOKUP($A114,'2.1'!$A$1:$U$265,COLUMN(C$1),FALSE)</f>
        <v>137.16832669198999</v>
      </c>
      <c r="D114">
        <f>VLOOKUP($A114,'2.1'!$A$1:$U$265,COLUMN(D$1),FALSE)</f>
        <v>142.08226523019499</v>
      </c>
      <c r="E114">
        <f>VLOOKUP($A114,'2.1'!$A$1:$U$265,COLUMN(E$1),FALSE)</f>
        <v>217.39041894811399</v>
      </c>
      <c r="F114">
        <f>VLOOKUP($A114,'2.1'!$A$1:$U$265,COLUMN(F$1),FALSE)</f>
        <v>217.59428261206099</v>
      </c>
      <c r="G114">
        <f>VLOOKUP($A114,'2.1'!$A$1:$U$265,COLUMN(G$1),FALSE)</f>
        <v>244.88234994012001</v>
      </c>
      <c r="H114">
        <f>VLOOKUP($A114,'2.1'!$A$1:$U$265,COLUMN(H$1),FALSE)</f>
        <v>294.16318130811197</v>
      </c>
      <c r="I114">
        <f>VLOOKUP($A114,'2.1'!$A$1:$U$265,COLUMN(I$1),FALSE)</f>
        <v>406.728689152252</v>
      </c>
      <c r="J114">
        <f>VLOOKUP($A114,'2.1'!$A$1:$U$265,COLUMN(J$1),FALSE)</f>
        <v>638.14905986984297</v>
      </c>
      <c r="K114">
        <f>VLOOKUP($A114,'2.1'!$A$1:$U$265,COLUMN(K$1),FALSE)</f>
        <v>734.44600674881997</v>
      </c>
      <c r="L114">
        <f>VLOOKUP($A114,'2.1'!$A$1:$U$265,COLUMN(L$1),FALSE)</f>
        <v>979.05163000494201</v>
      </c>
      <c r="M114">
        <f>VLOOKUP($A114,'2.1'!$A$1:$U$265,COLUMN(M$1),FALSE)</f>
        <v>1176.2424533610899</v>
      </c>
      <c r="N114">
        <f>VLOOKUP($A114,'2.1'!$A$1:$U$265,COLUMN(N$1),FALSE)</f>
        <v>1165.7943289613099</v>
      </c>
      <c r="O114">
        <f>VLOOKUP($A114,'2.1'!$A$1:$U$265,COLUMN(O$1),FALSE)</f>
        <v>1162.33144011893</v>
      </c>
      <c r="P114">
        <f>VLOOKUP($A114,'2.1'!$A$1:$U$265,COLUMN(P$1),FALSE)</f>
        <v>1251.82076450814</v>
      </c>
      <c r="Q114">
        <f>VLOOKUP($A114,'2.1'!$A$1:$U$265,COLUMN(Q$1),FALSE)</f>
        <v>1287.4304865711899</v>
      </c>
      <c r="R114">
        <f>VLOOKUP($A114,'2.1'!$A$1:$U$265,COLUMN(R$1),FALSE)</f>
        <v>1266.54633814868</v>
      </c>
      <c r="S114">
        <f>VLOOKUP($A114,'2.1'!$A$1:$U$265,COLUMN(S$1),FALSE)</f>
        <v>1291.54241301307</v>
      </c>
      <c r="T114">
        <f>VLOOKUP($A114,'2.1'!$A$1:$U$265,COLUMN(T$1),FALSE)</f>
        <v>1418.17762347196</v>
      </c>
      <c r="U114">
        <f>VLOOKUP($A114,'2.1'!$A$1:$U$265,COLUMN(U$1),FALSE)</f>
        <v>1407.81314341043</v>
      </c>
    </row>
    <row r="115" spans="1:21" x14ac:dyDescent="0.35">
      <c r="A115" t="s">
        <v>347</v>
      </c>
      <c r="B115">
        <f>VLOOKUP($A115,'2.1'!$A$1:$U$265,COLUMN(B$1),FALSE)</f>
        <v>2136.4402428148901</v>
      </c>
      <c r="C115">
        <f>VLOOKUP($A115,'2.1'!$A$1:$U$265,COLUMN(C$1),FALSE)</f>
        <v>1906.29260427331</v>
      </c>
      <c r="D115">
        <f>VLOOKUP($A115,'2.1'!$A$1:$U$265,COLUMN(D$1),FALSE)</f>
        <v>1769.1759103703</v>
      </c>
      <c r="E115">
        <f>VLOOKUP($A115,'2.1'!$A$1:$U$265,COLUMN(E$1),FALSE)</f>
        <v>2560.77403635788</v>
      </c>
      <c r="F115">
        <f>VLOOKUP($A115,'2.1'!$A$1:$U$265,COLUMN(F$1),FALSE)</f>
        <v>3396.9119322870902</v>
      </c>
      <c r="G115">
        <f>VLOOKUP($A115,'2.1'!$A$1:$U$265,COLUMN(G$1),FALSE)</f>
        <v>3663.7471883599801</v>
      </c>
      <c r="H115">
        <f>VLOOKUP($A115,'2.1'!$A$1:$U$265,COLUMN(H$1),FALSE)</f>
        <v>3977.1066783985102</v>
      </c>
      <c r="I115">
        <f>VLOOKUP($A115,'2.1'!$A$1:$U$265,COLUMN(I$1),FALSE)</f>
        <v>4350.6868171757196</v>
      </c>
      <c r="J115">
        <f>VLOOKUP($A115,'2.1'!$A$1:$U$265,COLUMN(J$1),FALSE)</f>
        <v>4158.0294805877402</v>
      </c>
      <c r="K115">
        <f>VLOOKUP($A115,'2.1'!$A$1:$U$265,COLUMN(K$1),FALSE)</f>
        <v>4240.6865151955999</v>
      </c>
      <c r="L115">
        <f>VLOOKUP($A115,'2.1'!$A$1:$U$265,COLUMN(L$1),FALSE)</f>
        <v>5318.00693967195</v>
      </c>
      <c r="M115">
        <f>VLOOKUP($A115,'2.1'!$A$1:$U$265,COLUMN(M$1),FALSE)</f>
        <v>5723.3254902831604</v>
      </c>
      <c r="N115">
        <f>VLOOKUP($A115,'2.1'!$A$1:$U$265,COLUMN(N$1),FALSE)</f>
        <v>5942.2186039643102</v>
      </c>
      <c r="O115">
        <f>VLOOKUP($A115,'2.1'!$A$1:$U$265,COLUMN(O$1),FALSE)</f>
        <v>5377.7273177460902</v>
      </c>
      <c r="P115">
        <f>VLOOKUP($A115,'2.1'!$A$1:$U$265,COLUMN(P$1),FALSE)</f>
        <v>5435.1719599320404</v>
      </c>
      <c r="Q115">
        <f>VLOOKUP($A115,'2.1'!$A$1:$U$265,COLUMN(Q$1),FALSE)</f>
        <v>4869.3783727637901</v>
      </c>
      <c r="R115">
        <f>VLOOKUP($A115,'2.1'!$A$1:$U$265,COLUMN(R$1),FALSE)</f>
        <v>4523.0912813126997</v>
      </c>
      <c r="S115">
        <f>VLOOKUP($A115,'2.1'!$A$1:$U$265,COLUMN(S$1),FALSE)</f>
        <v>5303.3091708714301</v>
      </c>
      <c r="T115">
        <f>VLOOKUP($A115,'2.1'!$A$1:$U$265,COLUMN(T$1),FALSE)</f>
        <v>5495.4289253345196</v>
      </c>
      <c r="U115">
        <f>VLOOKUP($A115,'2.1'!$A$1:$U$265,COLUMN(U$1),FALSE)</f>
        <v>4957.4582222640802</v>
      </c>
    </row>
    <row r="116" spans="1:21" x14ac:dyDescent="0.35">
      <c r="A116" t="s">
        <v>361</v>
      </c>
      <c r="B116">
        <f>VLOOKUP($A116,'2.1'!$A$1:$U$265,COLUMN(B$1),FALSE)</f>
        <v>229.4902871214</v>
      </c>
      <c r="C116">
        <f>VLOOKUP($A116,'2.1'!$A$1:$U$265,COLUMN(C$1),FALSE)</f>
        <v>246.725628999885</v>
      </c>
      <c r="D116">
        <f>VLOOKUP($A116,'2.1'!$A$1:$U$265,COLUMN(D$1),FALSE)</f>
        <v>244.72082372932499</v>
      </c>
      <c r="E116">
        <f>VLOOKUP($A116,'2.1'!$A$1:$U$265,COLUMN(E$1),FALSE)</f>
        <v>252.40243228149001</v>
      </c>
      <c r="F116">
        <f>VLOOKUP($A116,'2.1'!$A$1:$U$265,COLUMN(F$1),FALSE)</f>
        <v>286.15759378841102</v>
      </c>
      <c r="G116">
        <f>VLOOKUP($A116,'2.1'!$A$1:$U$265,COLUMN(G$1),FALSE)</f>
        <v>315.805629997361</v>
      </c>
      <c r="H116">
        <f>VLOOKUP($A116,'2.1'!$A$1:$U$265,COLUMN(H$1),FALSE)</f>
        <v>346.94525139372701</v>
      </c>
      <c r="I116">
        <f>VLOOKUP($A116,'2.1'!$A$1:$U$265,COLUMN(I$1),FALSE)</f>
        <v>391.38013135936097</v>
      </c>
      <c r="J116">
        <f>VLOOKUP($A116,'2.1'!$A$1:$U$265,COLUMN(J$1),FALSE)</f>
        <v>470.45554725120599</v>
      </c>
      <c r="K116">
        <f>VLOOKUP($A116,'2.1'!$A$1:$U$265,COLUMN(K$1),FALSE)</f>
        <v>478.17318161753798</v>
      </c>
      <c r="L116">
        <f>VLOOKUP($A116,'2.1'!$A$1:$U$265,COLUMN(L$1),FALSE)</f>
        <v>592.401097450929</v>
      </c>
      <c r="M116">
        <f>VLOOKUP($A116,'2.1'!$A$1:$U$265,COLUMN(M$1),FALSE)</f>
        <v>699.42933767758097</v>
      </c>
      <c r="N116">
        <f>VLOOKUP($A116,'2.1'!$A$1:$U$265,COLUMN(N$1),FALSE)</f>
        <v>698.46647941608603</v>
      </c>
      <c r="O116">
        <f>VLOOKUP($A116,'2.1'!$A$1:$U$265,COLUMN(O$1),FALSE)</f>
        <v>715.92374304606096</v>
      </c>
      <c r="P116">
        <f>VLOOKUP($A116,'2.1'!$A$1:$U$265,COLUMN(P$1),FALSE)</f>
        <v>743.41338129621897</v>
      </c>
      <c r="Q116">
        <f>VLOOKUP($A116,'2.1'!$A$1:$U$265,COLUMN(Q$1),FALSE)</f>
        <v>792.55289059338099</v>
      </c>
      <c r="R116">
        <f>VLOOKUP($A116,'2.1'!$A$1:$U$265,COLUMN(R$1),FALSE)</f>
        <v>777.14759551216503</v>
      </c>
      <c r="S116">
        <f>VLOOKUP($A116,'2.1'!$A$1:$U$265,COLUMN(S$1),FALSE)</f>
        <v>911.44426652125901</v>
      </c>
      <c r="T116">
        <f>VLOOKUP($A116,'2.1'!$A$1:$U$265,COLUMN(T$1),FALSE)</f>
        <v>1038.6516470296799</v>
      </c>
      <c r="U116">
        <f>VLOOKUP($A116,'2.1'!$A$1:$U$265,COLUMN(U$1),FALSE)</f>
        <v>1071.0507605540399</v>
      </c>
    </row>
    <row r="117" spans="1:21" x14ac:dyDescent="0.35">
      <c r="A117" t="s">
        <v>357</v>
      </c>
      <c r="B117">
        <f>VLOOKUP($A117,'2.1'!$A$1:$U$265,COLUMN(B$1),FALSE)</f>
        <v>26149.411078289999</v>
      </c>
      <c r="C117">
        <f>VLOOKUP($A117,'2.1'!$A$1:$U$265,COLUMN(C$1),FALSE)</f>
        <v>26873.275933511399</v>
      </c>
      <c r="D117">
        <f>VLOOKUP($A117,'2.1'!$A$1:$U$265,COLUMN(D$1),FALSE)</f>
        <v>29204.039831025399</v>
      </c>
      <c r="E117">
        <f>VLOOKUP($A117,'2.1'!$A$1:$U$265,COLUMN(E$1),FALSE)</f>
        <v>35672.206597845303</v>
      </c>
      <c r="F117">
        <f>VLOOKUP($A117,'2.1'!$A$1:$U$265,COLUMN(F$1),FALSE)</f>
        <v>40362.3947822685</v>
      </c>
      <c r="G117">
        <f>VLOOKUP($A117,'2.1'!$A$1:$U$265,COLUMN(G$1),FALSE)</f>
        <v>41979.055845788098</v>
      </c>
      <c r="H117">
        <f>VLOOKUP($A117,'2.1'!$A$1:$U$265,COLUMN(H$1),FALSE)</f>
        <v>44863.350631428701</v>
      </c>
      <c r="I117">
        <f>VLOOKUP($A117,'2.1'!$A$1:$U$265,COLUMN(I$1),FALSE)</f>
        <v>51733.442131796503</v>
      </c>
      <c r="J117">
        <f>VLOOKUP($A117,'2.1'!$A$1:$U$265,COLUMN(J$1),FALSE)</f>
        <v>57644.479974935297</v>
      </c>
      <c r="K117">
        <f>VLOOKUP($A117,'2.1'!$A$1:$U$265,COLUMN(K$1),FALSE)</f>
        <v>52514.027116532299</v>
      </c>
      <c r="L117">
        <f>VLOOKUP($A117,'2.1'!$A$1:$U$265,COLUMN(L$1),FALSE)</f>
        <v>50950.034343518098</v>
      </c>
      <c r="M117">
        <f>VLOOKUP($A117,'2.1'!$A$1:$U$265,COLUMN(M$1),FALSE)</f>
        <v>54159.346612614201</v>
      </c>
      <c r="N117">
        <f>VLOOKUP($A117,'2.1'!$A$1:$U$265,COLUMN(N$1),FALSE)</f>
        <v>50073.0056559308</v>
      </c>
      <c r="O117">
        <f>VLOOKUP($A117,'2.1'!$A$1:$U$265,COLUMN(O$1),FALSE)</f>
        <v>52184.061850493097</v>
      </c>
      <c r="P117">
        <f>VLOOKUP($A117,'2.1'!$A$1:$U$265,COLUMN(P$1),FALSE)</f>
        <v>52830.174232805497</v>
      </c>
      <c r="Q117">
        <f>VLOOKUP($A117,'2.1'!$A$1:$U$265,COLUMN(Q$1),FALSE)</f>
        <v>45175.231893379801</v>
      </c>
      <c r="R117">
        <f>VLOOKUP($A117,'2.1'!$A$1:$U$265,COLUMN(R$1),FALSE)</f>
        <v>46007.852920654703</v>
      </c>
      <c r="S117">
        <f>VLOOKUP($A117,'2.1'!$A$1:$U$265,COLUMN(S$1),FALSE)</f>
        <v>48675.222335021303</v>
      </c>
      <c r="T117">
        <f>VLOOKUP($A117,'2.1'!$A$1:$U$265,COLUMN(T$1),FALSE)</f>
        <v>53044.532435225301</v>
      </c>
      <c r="U117">
        <f>VLOOKUP($A117,'2.1'!$A$1:$U$265,COLUMN(U$1),FALSE)</f>
        <v>52331.316727779697</v>
      </c>
    </row>
    <row r="118" spans="1:21" x14ac:dyDescent="0.35">
      <c r="A118" t="s">
        <v>365</v>
      </c>
      <c r="B118">
        <f>VLOOKUP($A118,'2.1'!$A$1:$U$265,COLUMN(B$1),FALSE)</f>
        <v>13641.102718382201</v>
      </c>
      <c r="C118">
        <f>VLOOKUP($A118,'2.1'!$A$1:$U$265,COLUMN(C$1),FALSE)</f>
        <v>13882.8568268586</v>
      </c>
      <c r="D118">
        <f>VLOOKUP($A118,'2.1'!$A$1:$U$265,COLUMN(D$1),FALSE)</f>
        <v>16874.187491819601</v>
      </c>
      <c r="E118">
        <f>VLOOKUP($A118,'2.1'!$A$1:$U$265,COLUMN(E$1),FALSE)</f>
        <v>21913.708171996099</v>
      </c>
      <c r="F118">
        <f>VLOOKUP($A118,'2.1'!$A$1:$U$265,COLUMN(F$1),FALSE)</f>
        <v>25420.234882944002</v>
      </c>
      <c r="G118">
        <f>VLOOKUP($A118,'2.1'!$A$1:$U$265,COLUMN(G$1),FALSE)</f>
        <v>27751.0654708859</v>
      </c>
      <c r="H118">
        <f>VLOOKUP($A118,'2.1'!$A$1:$U$265,COLUMN(H$1),FALSE)</f>
        <v>26671.329417717901</v>
      </c>
      <c r="I118">
        <f>VLOOKUP($A118,'2.1'!$A$1:$U$265,COLUMN(I$1),FALSE)</f>
        <v>32511.126663931998</v>
      </c>
      <c r="J118">
        <f>VLOOKUP($A118,'2.1'!$A$1:$U$265,COLUMN(J$1),FALSE)</f>
        <v>31290.253724534701</v>
      </c>
      <c r="K118">
        <f>VLOOKUP($A118,'2.1'!$A$1:$U$265,COLUMN(K$1),FALSE)</f>
        <v>28205.732843582999</v>
      </c>
      <c r="L118">
        <f>VLOOKUP($A118,'2.1'!$A$1:$U$265,COLUMN(L$1),FALSE)</f>
        <v>33700.126039246003</v>
      </c>
      <c r="M118">
        <f>VLOOKUP($A118,'2.1'!$A$1:$U$265,COLUMN(M$1),FALSE)</f>
        <v>38437.543157275002</v>
      </c>
      <c r="N118">
        <f>VLOOKUP($A118,'2.1'!$A$1:$U$265,COLUMN(N$1),FALSE)</f>
        <v>39982.7543013783</v>
      </c>
      <c r="O118">
        <f>VLOOKUP($A118,'2.1'!$A$1:$U$265,COLUMN(O$1),FALSE)</f>
        <v>42962.988214980302</v>
      </c>
      <c r="P118">
        <f>VLOOKUP($A118,'2.1'!$A$1:$U$265,COLUMN(P$1),FALSE)</f>
        <v>44553.282210838501</v>
      </c>
      <c r="Q118">
        <f>VLOOKUP($A118,'2.1'!$A$1:$U$265,COLUMN(Q$1),FALSE)</f>
        <v>38615.995184909298</v>
      </c>
      <c r="R118">
        <f>VLOOKUP($A118,'2.1'!$A$1:$U$265,COLUMN(R$1),FALSE)</f>
        <v>40105.613386713499</v>
      </c>
      <c r="S118">
        <f>VLOOKUP($A118,'2.1'!$A$1:$U$265,COLUMN(S$1),FALSE)</f>
        <v>42849.426324701002</v>
      </c>
      <c r="T118">
        <f>VLOOKUP($A118,'2.1'!$A$1:$U$265,COLUMN(T$1),FALSE)</f>
        <v>42949.930584951202</v>
      </c>
      <c r="U118">
        <f>VLOOKUP($A118,'2.1'!$A$1:$U$265,COLUMN(U$1),FALSE)</f>
        <v>42084.353374808801</v>
      </c>
    </row>
    <row r="119" spans="1:21" x14ac:dyDescent="0.35">
      <c r="A119" t="s">
        <v>355</v>
      </c>
      <c r="B119">
        <f>VLOOKUP($A119,'2.1'!$A$1:$U$265,COLUMN(B$1),FALSE)</f>
        <v>1007.50142861723</v>
      </c>
      <c r="C119">
        <f>VLOOKUP($A119,'2.1'!$A$1:$U$265,COLUMN(C$1),FALSE)</f>
        <v>1034.55158791486</v>
      </c>
      <c r="D119">
        <f>VLOOKUP($A119,'2.1'!$A$1:$U$265,COLUMN(D$1),FALSE)</f>
        <v>1000.93594760549</v>
      </c>
      <c r="E119">
        <f>VLOOKUP($A119,'2.1'!$A$1:$U$265,COLUMN(E$1),FALSE)</f>
        <v>1005.73247343454</v>
      </c>
      <c r="F119">
        <f>VLOOKUP($A119,'2.1'!$A$1:$U$265,COLUMN(F$1),FALSE)</f>
        <v>1080.2681122223</v>
      </c>
      <c r="G119">
        <f>VLOOKUP($A119,'2.1'!$A$1:$U$265,COLUMN(G$1),FALSE)</f>
        <v>1162.29011254959</v>
      </c>
      <c r="H119">
        <f>VLOOKUP($A119,'2.1'!$A$1:$U$265,COLUMN(H$1),FALSE)</f>
        <v>1226.6326523074799</v>
      </c>
      <c r="I119">
        <f>VLOOKUP($A119,'2.1'!$A$1:$U$265,COLUMN(I$1),FALSE)</f>
        <v>1327.95969869275</v>
      </c>
      <c r="J119">
        <f>VLOOKUP($A119,'2.1'!$A$1:$U$265,COLUMN(J$1),FALSE)</f>
        <v>1499.25867804528</v>
      </c>
      <c r="K119">
        <f>VLOOKUP($A119,'2.1'!$A$1:$U$265,COLUMN(K$1),FALSE)</f>
        <v>1444.3810843375099</v>
      </c>
      <c r="L119">
        <f>VLOOKUP($A119,'2.1'!$A$1:$U$265,COLUMN(L$1),FALSE)</f>
        <v>1503.8704232313601</v>
      </c>
      <c r="M119">
        <f>VLOOKUP($A119,'2.1'!$A$1:$U$265,COLUMN(M$1),FALSE)</f>
        <v>1655.80182373144</v>
      </c>
      <c r="N119">
        <f>VLOOKUP($A119,'2.1'!$A$1:$U$265,COLUMN(N$1),FALSE)</f>
        <v>1760.4685841634</v>
      </c>
      <c r="O119">
        <f>VLOOKUP($A119,'2.1'!$A$1:$U$265,COLUMN(O$1),FALSE)</f>
        <v>1811.6325213683001</v>
      </c>
      <c r="P119">
        <f>VLOOKUP($A119,'2.1'!$A$1:$U$265,COLUMN(P$1),FALSE)</f>
        <v>1934.0632371260699</v>
      </c>
      <c r="Q119">
        <f>VLOOKUP($A119,'2.1'!$A$1:$U$265,COLUMN(Q$1),FALSE)</f>
        <v>2049.84968976149</v>
      </c>
      <c r="R119">
        <f>VLOOKUP($A119,'2.1'!$A$1:$U$265,COLUMN(R$1),FALSE)</f>
        <v>2107.5727223614999</v>
      </c>
      <c r="S119">
        <f>VLOOKUP($A119,'2.1'!$A$1:$U$265,COLUMN(S$1),FALSE)</f>
        <v>2159.1578675149999</v>
      </c>
      <c r="T119">
        <f>VLOOKUP($A119,'2.1'!$A$1:$U$265,COLUMN(T$1),FALSE)</f>
        <v>2020.5519299638099</v>
      </c>
      <c r="U119">
        <f>VLOOKUP($A119,'2.1'!$A$1:$U$265,COLUMN(U$1),FALSE)</f>
        <v>1912.90374537869</v>
      </c>
    </row>
    <row r="120" spans="1:21" x14ac:dyDescent="0.35">
      <c r="A120" t="s">
        <v>351</v>
      </c>
      <c r="B120">
        <f>VLOOKUP($A120,'2.1'!$A$1:$U$265,COLUMN(B$1),FALSE)</f>
        <v>197.34140594084701</v>
      </c>
      <c r="C120">
        <f>VLOOKUP($A120,'2.1'!$A$1:$U$265,COLUMN(C$1),FALSE)</f>
        <v>208.37704220422199</v>
      </c>
      <c r="D120">
        <f>VLOOKUP($A120,'2.1'!$A$1:$U$265,COLUMN(D$1),FALSE)</f>
        <v>228.23600221244999</v>
      </c>
      <c r="E120">
        <f>VLOOKUP($A120,'2.1'!$A$1:$U$265,COLUMN(E$1),FALSE)</f>
        <v>268.34987177964302</v>
      </c>
      <c r="F120">
        <f>VLOOKUP($A120,'2.1'!$A$1:$U$265,COLUMN(F$1),FALSE)</f>
        <v>286.49002216148301</v>
      </c>
      <c r="G120">
        <f>VLOOKUP($A120,'2.1'!$A$1:$U$265,COLUMN(G$1),FALSE)</f>
        <v>321.72382648003401</v>
      </c>
      <c r="H120">
        <f>VLOOKUP($A120,'2.1'!$A$1:$U$265,COLUMN(H$1),FALSE)</f>
        <v>336.28190272652103</v>
      </c>
      <c r="I120">
        <f>VLOOKUP($A120,'2.1'!$A$1:$U$265,COLUMN(I$1),FALSE)</f>
        <v>390.284613127292</v>
      </c>
      <c r="J120">
        <f>VLOOKUP($A120,'2.1'!$A$1:$U$265,COLUMN(J$1),FALSE)</f>
        <v>478.502715829181</v>
      </c>
      <c r="K120">
        <f>VLOOKUP($A120,'2.1'!$A$1:$U$265,COLUMN(K$1),FALSE)</f>
        <v>464.05794038932203</v>
      </c>
      <c r="L120">
        <f>VLOOKUP($A120,'2.1'!$A$1:$U$265,COLUMN(L$1),FALSE)</f>
        <v>476.86953216730399</v>
      </c>
      <c r="M120">
        <f>VLOOKUP($A120,'2.1'!$A$1:$U$265,COLUMN(M$1),FALSE)</f>
        <v>512.59560456719601</v>
      </c>
      <c r="N120">
        <f>VLOOKUP($A120,'2.1'!$A$1:$U$265,COLUMN(N$1),FALSE)</f>
        <v>529.744993983104</v>
      </c>
      <c r="O120">
        <f>VLOOKUP($A120,'2.1'!$A$1:$U$265,COLUMN(O$1),FALSE)</f>
        <v>552.57009453890203</v>
      </c>
      <c r="P120">
        <f>VLOOKUP($A120,'2.1'!$A$1:$U$265,COLUMN(P$1),FALSE)</f>
        <v>564.59748241966599</v>
      </c>
      <c r="Q120">
        <f>VLOOKUP($A120,'2.1'!$A$1:$U$265,COLUMN(Q$1),FALSE)</f>
        <v>484.23863260929602</v>
      </c>
      <c r="R120">
        <f>VLOOKUP($A120,'2.1'!$A$1:$U$265,COLUMN(R$1),FALSE)</f>
        <v>498.10416388358999</v>
      </c>
      <c r="S120">
        <f>VLOOKUP($A120,'2.1'!$A$1:$U$265,COLUMN(S$1),FALSE)</f>
        <v>517.97503005199906</v>
      </c>
      <c r="T120">
        <f>VLOOKUP($A120,'2.1'!$A$1:$U$265,COLUMN(T$1),FALSE)</f>
        <v>572.42715426002803</v>
      </c>
      <c r="U120">
        <f>VLOOKUP($A120,'2.1'!$A$1:$U$265,COLUMN(U$1),FALSE)</f>
        <v>553.89505038137997</v>
      </c>
    </row>
    <row r="121" spans="1:21" x14ac:dyDescent="0.35">
      <c r="A121" t="s">
        <v>353</v>
      </c>
      <c r="B121">
        <f>VLOOKUP($A121,'2.1'!$A$1:$U$265,COLUMN(B$1),FALSE)</f>
        <v>567.93073600956495</v>
      </c>
      <c r="C121">
        <f>VLOOKUP($A121,'2.1'!$A$1:$U$265,COLUMN(C$1),FALSE)</f>
        <v>590.38181503490705</v>
      </c>
      <c r="D121">
        <f>VLOOKUP($A121,'2.1'!$A$1:$U$265,COLUMN(D$1),FALSE)</f>
        <v>741.74751118046299</v>
      </c>
      <c r="E121">
        <f>VLOOKUP($A121,'2.1'!$A$1:$U$265,COLUMN(E$1),FALSE)</f>
        <v>795.38624674298705</v>
      </c>
      <c r="F121">
        <f>VLOOKUP($A121,'2.1'!$A$1:$U$265,COLUMN(F$1),FALSE)</f>
        <v>1007.87432751604</v>
      </c>
      <c r="G121">
        <f>VLOOKUP($A121,'2.1'!$A$1:$U$265,COLUMN(G$1),FALSE)</f>
        <v>1268.38344331693</v>
      </c>
      <c r="H121">
        <f>VLOOKUP($A121,'2.1'!$A$1:$U$265,COLUMN(H$1),FALSE)</f>
        <v>1656.42475868056</v>
      </c>
      <c r="I121">
        <f>VLOOKUP($A121,'2.1'!$A$1:$U$265,COLUMN(I$1),FALSE)</f>
        <v>1883.46131124932</v>
      </c>
      <c r="J121">
        <f>VLOOKUP($A121,'2.1'!$A$1:$U$265,COLUMN(J$1),FALSE)</f>
        <v>2242.8718855369402</v>
      </c>
      <c r="K121">
        <f>VLOOKUP($A121,'2.1'!$A$1:$U$265,COLUMN(K$1),FALSE)</f>
        <v>1891.33537046421</v>
      </c>
      <c r="L121">
        <f>VLOOKUP($A121,'2.1'!$A$1:$U$265,COLUMN(L$1),FALSE)</f>
        <v>2280.4374237052202</v>
      </c>
      <c r="M121">
        <f>VLOOKUP($A121,'2.1'!$A$1:$U$265,COLUMN(M$1),FALSE)</f>
        <v>2487.5981543202802</v>
      </c>
      <c r="N121">
        <f>VLOOKUP($A121,'2.1'!$A$1:$U$265,COLUMN(N$1),FALSE)</f>
        <v>2723.8227773066001</v>
      </c>
      <c r="O121">
        <f>VLOOKUP($A121,'2.1'!$A$1:$U$265,COLUMN(O$1),FALSE)</f>
        <v>2961.5502838490002</v>
      </c>
      <c r="P121">
        <f>VLOOKUP($A121,'2.1'!$A$1:$U$265,COLUMN(P$1),FALSE)</f>
        <v>3098.9863000956798</v>
      </c>
      <c r="Q121">
        <f>VLOOKUP($A121,'2.1'!$A$1:$U$265,COLUMN(Q$1),FALSE)</f>
        <v>2687.4801454522499</v>
      </c>
      <c r="R121">
        <f>VLOOKUP($A121,'2.1'!$A$1:$U$265,COLUMN(R$1),FALSE)</f>
        <v>2176.0022454504401</v>
      </c>
      <c r="S121">
        <f>VLOOKUP($A121,'2.1'!$A$1:$U$265,COLUMN(S$1),FALSE)</f>
        <v>1968.56473841262</v>
      </c>
      <c r="T121">
        <f>VLOOKUP($A121,'2.1'!$A$1:$U$265,COLUMN(T$1),FALSE)</f>
        <v>2027.77797925505</v>
      </c>
      <c r="U121">
        <f>VLOOKUP($A121,'2.1'!$A$1:$U$265,COLUMN(U$1),FALSE)</f>
        <v>2229.8586962446302</v>
      </c>
    </row>
    <row r="122" spans="1:21" x14ac:dyDescent="0.35">
      <c r="A122" t="s">
        <v>319</v>
      </c>
      <c r="B122">
        <f>VLOOKUP($A122,'2.1'!$A$1:$U$265,COLUMN(B$1),FALSE)</f>
        <v>1854.1459561010699</v>
      </c>
      <c r="C122">
        <f>VLOOKUP($A122,'2.1'!$A$1:$U$265,COLUMN(C$1),FALSE)</f>
        <v>1815.9200907112099</v>
      </c>
      <c r="D122">
        <f>VLOOKUP($A122,'2.1'!$A$1:$U$265,COLUMN(D$1),FALSE)</f>
        <v>1961.2037355360601</v>
      </c>
      <c r="E122">
        <f>VLOOKUP($A122,'2.1'!$A$1:$U$265,COLUMN(E$1),FALSE)</f>
        <v>2408.8001100553201</v>
      </c>
      <c r="F122">
        <f>VLOOKUP($A122,'2.1'!$A$1:$U$265,COLUMN(F$1),FALSE)</f>
        <v>2762.5603583758402</v>
      </c>
      <c r="G122">
        <f>VLOOKUP($A122,'2.1'!$A$1:$U$265,COLUMN(G$1),FALSE)</f>
        <v>3037.7531103044498</v>
      </c>
      <c r="H122">
        <f>VLOOKUP($A122,'2.1'!$A$1:$U$265,COLUMN(H$1),FALSE)</f>
        <v>3325.6358088571001</v>
      </c>
      <c r="I122">
        <f>VLOOKUP($A122,'2.1'!$A$1:$U$265,COLUMN(I$1),FALSE)</f>
        <v>4036.2027698347601</v>
      </c>
      <c r="J122">
        <f>VLOOKUP($A122,'2.1'!$A$1:$U$265,COLUMN(J$1),FALSE)</f>
        <v>4793.4436685820901</v>
      </c>
      <c r="K122">
        <f>VLOOKUP($A122,'2.1'!$A$1:$U$265,COLUMN(K$1),FALSE)</f>
        <v>4544.0088348825802</v>
      </c>
      <c r="L122">
        <f>VLOOKUP($A122,'2.1'!$A$1:$U$265,COLUMN(L$1),FALSE)</f>
        <v>4542.8997167831703</v>
      </c>
      <c r="M122">
        <f>VLOOKUP($A122,'2.1'!$A$1:$U$265,COLUMN(M$1),FALSE)</f>
        <v>5063.7869860635801</v>
      </c>
      <c r="N122">
        <f>VLOOKUP($A122,'2.1'!$A$1:$U$265,COLUMN(N$1),FALSE)</f>
        <v>4698.1412935059398</v>
      </c>
      <c r="O122">
        <f>VLOOKUP($A122,'2.1'!$A$1:$U$265,COLUMN(O$1),FALSE)</f>
        <v>5210.6758302815397</v>
      </c>
      <c r="P122">
        <f>VLOOKUP($A122,'2.1'!$A$1:$U$265,COLUMN(P$1),FALSE)</f>
        <v>5468.4808691421204</v>
      </c>
      <c r="Q122">
        <f>VLOOKUP($A122,'2.1'!$A$1:$U$265,COLUMN(Q$1),FALSE)</f>
        <v>4840.2731228678304</v>
      </c>
      <c r="R122">
        <f>VLOOKUP($A122,'2.1'!$A$1:$U$265,COLUMN(R$1),FALSE)</f>
        <v>5129.1589602370304</v>
      </c>
      <c r="S122">
        <f>VLOOKUP($A122,'2.1'!$A$1:$U$265,COLUMN(S$1),FALSE)</f>
        <v>5430.8742102979704</v>
      </c>
      <c r="T122">
        <f>VLOOKUP($A122,'2.1'!$A$1:$U$265,COLUMN(T$1),FALSE)</f>
        <v>6088.9724450087597</v>
      </c>
      <c r="U122">
        <f>VLOOKUP($A122,'2.1'!$A$1:$U$265,COLUMN(U$1),FALSE)</f>
        <v>6022.2161793957403</v>
      </c>
    </row>
    <row r="123" spans="1:21" x14ac:dyDescent="0.35">
      <c r="A123" t="s">
        <v>359</v>
      </c>
      <c r="B123">
        <f>VLOOKUP($A123,'2.1'!$A$1:$U$265,COLUMN(B$1),FALSE)</f>
        <v>38131.460611624199</v>
      </c>
      <c r="C123">
        <f>VLOOKUP($A123,'2.1'!$A$1:$U$265,COLUMN(C$1),FALSE)</f>
        <v>38542.715099708999</v>
      </c>
      <c r="D123">
        <f>VLOOKUP($A123,'2.1'!$A$1:$U$265,COLUMN(D$1),FALSE)</f>
        <v>43084.472465071703</v>
      </c>
      <c r="E123">
        <f>VLOOKUP($A123,'2.1'!$A$1:$U$265,COLUMN(E$1),FALSE)</f>
        <v>50134.890773494699</v>
      </c>
      <c r="F123">
        <f>VLOOKUP($A123,'2.1'!$A$1:$U$265,COLUMN(F$1),FALSE)</f>
        <v>57603.836021825999</v>
      </c>
      <c r="G123">
        <f>VLOOKUP($A123,'2.1'!$A$1:$U$265,COLUMN(G$1),FALSE)</f>
        <v>66810.478520867997</v>
      </c>
      <c r="H123">
        <f>VLOOKUP($A123,'2.1'!$A$1:$U$265,COLUMN(H$1),FALSE)</f>
        <v>74148.320075718701</v>
      </c>
      <c r="I123">
        <f>VLOOKUP($A123,'2.1'!$A$1:$U$265,COLUMN(I$1),FALSE)</f>
        <v>85139.960446954501</v>
      </c>
      <c r="J123">
        <f>VLOOKUP($A123,'2.1'!$A$1:$U$265,COLUMN(J$1),FALSE)</f>
        <v>96944.095606487303</v>
      </c>
      <c r="K123">
        <f>VLOOKUP($A123,'2.1'!$A$1:$U$265,COLUMN(K$1),FALSE)</f>
        <v>79977.697081749197</v>
      </c>
      <c r="L123">
        <f>VLOOKUP($A123,'2.1'!$A$1:$U$265,COLUMN(L$1),FALSE)</f>
        <v>87693.790065809895</v>
      </c>
      <c r="M123">
        <f>VLOOKUP($A123,'2.1'!$A$1:$U$265,COLUMN(M$1),FALSE)</f>
        <v>100600.56240758899</v>
      </c>
      <c r="N123">
        <f>VLOOKUP($A123,'2.1'!$A$1:$U$265,COLUMN(N$1),FALSE)</f>
        <v>101524.141851985</v>
      </c>
      <c r="O123">
        <f>VLOOKUP($A123,'2.1'!$A$1:$U$265,COLUMN(O$1),FALSE)</f>
        <v>102913.450843674</v>
      </c>
      <c r="P123">
        <f>VLOOKUP($A123,'2.1'!$A$1:$U$265,COLUMN(P$1),FALSE)</f>
        <v>97019.182752746201</v>
      </c>
      <c r="Q123">
        <f>VLOOKUP($A123,'2.1'!$A$1:$U$265,COLUMN(Q$1),FALSE)</f>
        <v>74355.5158575643</v>
      </c>
      <c r="R123">
        <f>VLOOKUP($A123,'2.1'!$A$1:$U$265,COLUMN(R$1),FALSE)</f>
        <v>70459.182504102893</v>
      </c>
      <c r="S123">
        <f>VLOOKUP($A123,'2.1'!$A$1:$U$265,COLUMN(S$1),FALSE)</f>
        <v>75496.754058199804</v>
      </c>
      <c r="T123">
        <f>VLOOKUP($A123,'2.1'!$A$1:$U$265,COLUMN(T$1),FALSE)</f>
        <v>81734.465573610199</v>
      </c>
      <c r="U123">
        <f>VLOOKUP($A123,'2.1'!$A$1:$U$265,COLUMN(U$1),FALSE)</f>
        <v>75419.634868808906</v>
      </c>
    </row>
    <row r="124" spans="1:21" x14ac:dyDescent="0.35">
      <c r="A124" t="s">
        <v>369</v>
      </c>
      <c r="B124">
        <f>VLOOKUP($A124,'2.1'!$A$1:$U$265,COLUMN(B$1),FALSE)</f>
        <v>8601.2719322785506</v>
      </c>
      <c r="C124">
        <f>VLOOKUP($A124,'2.1'!$A$1:$U$265,COLUMN(C$1),FALSE)</f>
        <v>8475.9575433572609</v>
      </c>
      <c r="D124">
        <f>VLOOKUP($A124,'2.1'!$A$1:$U$265,COLUMN(D$1),FALSE)</f>
        <v>8626.9726787329291</v>
      </c>
      <c r="E124">
        <f>VLOOKUP($A124,'2.1'!$A$1:$U$265,COLUMN(E$1),FALSE)</f>
        <v>9066.3047834925401</v>
      </c>
      <c r="F124">
        <f>VLOOKUP($A124,'2.1'!$A$1:$U$265,COLUMN(F$1),FALSE)</f>
        <v>10126.166778068</v>
      </c>
      <c r="G124">
        <f>VLOOKUP($A124,'2.1'!$A$1:$U$265,COLUMN(G$1),FALSE)</f>
        <v>12377.094812420301</v>
      </c>
      <c r="H124">
        <f>VLOOKUP($A124,'2.1'!$A$1:$U$265,COLUMN(H$1),FALSE)</f>
        <v>14420.484080876</v>
      </c>
      <c r="I124">
        <f>VLOOKUP($A124,'2.1'!$A$1:$U$265,COLUMN(I$1),FALSE)</f>
        <v>15838.4934162928</v>
      </c>
      <c r="J124">
        <f>VLOOKUP($A124,'2.1'!$A$1:$U$265,COLUMN(J$1),FALSE)</f>
        <v>22139.6843425113</v>
      </c>
      <c r="K124">
        <f>VLOOKUP($A124,'2.1'!$A$1:$U$265,COLUMN(K$1),FALSE)</f>
        <v>16823.794954994999</v>
      </c>
      <c r="L124">
        <f>VLOOKUP($A124,'2.1'!$A$1:$U$265,COLUMN(L$1),FALSE)</f>
        <v>18712.5762976474</v>
      </c>
      <c r="M124">
        <f>VLOOKUP($A124,'2.1'!$A$1:$U$265,COLUMN(M$1),FALSE)</f>
        <v>20876.788031109299</v>
      </c>
      <c r="N124">
        <f>VLOOKUP($A124,'2.1'!$A$1:$U$265,COLUMN(N$1),FALSE)</f>
        <v>21872.620248699899</v>
      </c>
      <c r="O124">
        <f>VLOOKUP($A124,'2.1'!$A$1:$U$265,COLUMN(O$1),FALSE)</f>
        <v>20865.7918179638</v>
      </c>
      <c r="P124">
        <f>VLOOKUP($A124,'2.1'!$A$1:$U$265,COLUMN(P$1),FALSE)</f>
        <v>20035.173975012101</v>
      </c>
      <c r="Q124">
        <f>VLOOKUP($A124,'2.1'!$A$1:$U$265,COLUMN(Q$1),FALSE)</f>
        <v>16028.6115221739</v>
      </c>
      <c r="R124">
        <f>VLOOKUP($A124,'2.1'!$A$1:$U$265,COLUMN(R$1),FALSE)</f>
        <v>14618.733125302801</v>
      </c>
      <c r="S124">
        <f>VLOOKUP($A124,'2.1'!$A$1:$U$265,COLUMN(S$1),FALSE)</f>
        <v>15130.5207386726</v>
      </c>
      <c r="T124">
        <f>VLOOKUP($A124,'2.1'!$A$1:$U$265,COLUMN(T$1),FALSE)</f>
        <v>16521.182281612499</v>
      </c>
      <c r="U124">
        <f>VLOOKUP($A124,'2.1'!$A$1:$U$265,COLUMN(U$1),FALSE)</f>
        <v>15343.062004310599</v>
      </c>
    </row>
    <row r="125" spans="1:21" x14ac:dyDescent="0.35">
      <c r="A125" t="s">
        <v>373</v>
      </c>
      <c r="B125">
        <f>VLOOKUP($A125,'2.1'!$A$1:$U$265,COLUMN(B$1),FALSE)</f>
        <v>576.19560059312403</v>
      </c>
      <c r="C125">
        <f>VLOOKUP($A125,'2.1'!$A$1:$U$265,COLUMN(C$1),FALSE)</f>
        <v>544.49427378226096</v>
      </c>
      <c r="D125">
        <f>VLOOKUP($A125,'2.1'!$A$1:$U$265,COLUMN(D$1),FALSE)</f>
        <v>534.30388282199999</v>
      </c>
      <c r="E125">
        <f>VLOOKUP($A125,'2.1'!$A$1:$U$265,COLUMN(E$1),FALSE)</f>
        <v>599.37632271040002</v>
      </c>
      <c r="F125">
        <f>VLOOKUP($A125,'2.1'!$A$1:$U$265,COLUMN(F$1),FALSE)</f>
        <v>687.83641705267598</v>
      </c>
      <c r="G125">
        <f>VLOOKUP($A125,'2.1'!$A$1:$U$265,COLUMN(G$1),FALSE)</f>
        <v>748.92258459899301</v>
      </c>
      <c r="H125">
        <f>VLOOKUP($A125,'2.1'!$A$1:$U$265,COLUMN(H$1),FALSE)</f>
        <v>836.86052111604999</v>
      </c>
      <c r="I125">
        <f>VLOOKUP($A125,'2.1'!$A$1:$U$265,COLUMN(I$1),FALSE)</f>
        <v>908.09509059122297</v>
      </c>
      <c r="J125">
        <f>VLOOKUP($A125,'2.1'!$A$1:$U$265,COLUMN(J$1),FALSE)</f>
        <v>990.84659961990599</v>
      </c>
      <c r="K125">
        <f>VLOOKUP($A125,'2.1'!$A$1:$U$265,COLUMN(K$1),FALSE)</f>
        <v>957.99568075010404</v>
      </c>
      <c r="L125">
        <f>VLOOKUP($A125,'2.1'!$A$1:$U$265,COLUMN(L$1),FALSE)</f>
        <v>987.40972304392301</v>
      </c>
      <c r="M125">
        <f>VLOOKUP($A125,'2.1'!$A$1:$U$265,COLUMN(M$1),FALSE)</f>
        <v>1164.97612914872</v>
      </c>
      <c r="N125">
        <f>VLOOKUP($A125,'2.1'!$A$1:$U$265,COLUMN(N$1),FALSE)</f>
        <v>1198.10900052752</v>
      </c>
      <c r="O125">
        <f>VLOOKUP($A125,'2.1'!$A$1:$U$265,COLUMN(O$1),FALSE)</f>
        <v>1208.9043102964399</v>
      </c>
      <c r="P125">
        <f>VLOOKUP($A125,'2.1'!$A$1:$U$265,COLUMN(P$1),FALSE)</f>
        <v>1251.16410422834</v>
      </c>
      <c r="Q125">
        <f>VLOOKUP($A125,'2.1'!$A$1:$U$265,COLUMN(Q$1),FALSE)</f>
        <v>1356.6677558264901</v>
      </c>
      <c r="R125">
        <f>VLOOKUP($A125,'2.1'!$A$1:$U$265,COLUMN(R$1),FALSE)</f>
        <v>1368.45432627629</v>
      </c>
      <c r="S125">
        <f>VLOOKUP($A125,'2.1'!$A$1:$U$265,COLUMN(S$1),FALSE)</f>
        <v>1464.99330546855</v>
      </c>
      <c r="T125">
        <f>VLOOKUP($A125,'2.1'!$A$1:$U$265,COLUMN(T$1),FALSE)</f>
        <v>1482.3056668433801</v>
      </c>
      <c r="U125">
        <f>VLOOKUP($A125,'2.1'!$A$1:$U$265,COLUMN(U$1),FALSE)</f>
        <v>1284.7020409003901</v>
      </c>
    </row>
    <row r="126" spans="1:21" x14ac:dyDescent="0.35">
      <c r="A126" t="s">
        <v>375</v>
      </c>
      <c r="B126">
        <f>VLOOKUP($A126,'2.1'!$A$1:$U$265,COLUMN(B$1),FALSE)</f>
        <v>4060.32449292618</v>
      </c>
      <c r="C126">
        <f>VLOOKUP($A126,'2.1'!$A$1:$U$265,COLUMN(C$1),FALSE)</f>
        <v>4046.4199805285298</v>
      </c>
      <c r="D126">
        <f>VLOOKUP($A126,'2.1'!$A$1:$U$265,COLUMN(D$1),FALSE)</f>
        <v>4126.2415581413397</v>
      </c>
      <c r="E126">
        <f>VLOOKUP($A126,'2.1'!$A$1:$U$265,COLUMN(E$1),FALSE)</f>
        <v>4267.3033248489901</v>
      </c>
      <c r="F126">
        <f>VLOOKUP($A126,'2.1'!$A$1:$U$265,COLUMN(F$1),FALSE)</f>
        <v>4592.15261354224</v>
      </c>
      <c r="G126">
        <f>VLOOKUP($A126,'2.1'!$A$1:$U$265,COLUMN(G$1),FALSE)</f>
        <v>4916.9149938277296</v>
      </c>
      <c r="H126">
        <f>VLOOKUP($A126,'2.1'!$A$1:$U$265,COLUMN(H$1),FALSE)</f>
        <v>5348.8952921661503</v>
      </c>
      <c r="I126">
        <f>VLOOKUP($A126,'2.1'!$A$1:$U$265,COLUMN(I$1),FALSE)</f>
        <v>6166.1807205368204</v>
      </c>
      <c r="J126">
        <f>VLOOKUP($A126,'2.1'!$A$1:$U$265,COLUMN(J$1),FALSE)</f>
        <v>7154.2744960190003</v>
      </c>
      <c r="K126">
        <f>VLOOKUP($A126,'2.1'!$A$1:$U$265,COLUMN(K$1),FALSE)</f>
        <v>7576.1404665548198</v>
      </c>
      <c r="L126">
        <f>VLOOKUP($A126,'2.1'!$A$1:$U$265,COLUMN(L$1),FALSE)</f>
        <v>8082.0284586625203</v>
      </c>
      <c r="M126">
        <f>VLOOKUP($A126,'2.1'!$A$1:$U$265,COLUMN(M$1),FALSE)</f>
        <v>9358.2514745110093</v>
      </c>
      <c r="N126">
        <f>VLOOKUP($A126,'2.1'!$A$1:$U$265,COLUMN(N$1),FALSE)</f>
        <v>10722.2836326295</v>
      </c>
      <c r="O126">
        <f>VLOOKUP($A126,'2.1'!$A$1:$U$265,COLUMN(O$1),FALSE)</f>
        <v>11889.1276274385</v>
      </c>
      <c r="P126">
        <f>VLOOKUP($A126,'2.1'!$A$1:$U$265,COLUMN(P$1),FALSE)</f>
        <v>12796.0700430496</v>
      </c>
      <c r="Q126">
        <f>VLOOKUP($A126,'2.1'!$A$1:$U$265,COLUMN(Q$1),FALSE)</f>
        <v>13630.307973794501</v>
      </c>
      <c r="R126">
        <f>VLOOKUP($A126,'2.1'!$A$1:$U$265,COLUMN(R$1),FALSE)</f>
        <v>14343.9636291397</v>
      </c>
      <c r="S126">
        <f>VLOOKUP($A126,'2.1'!$A$1:$U$265,COLUMN(S$1),FALSE)</f>
        <v>15150.345612161</v>
      </c>
      <c r="T126">
        <f>VLOOKUP($A126,'2.1'!$A$1:$U$265,COLUMN(T$1),FALSE)</f>
        <v>15592.573678922001</v>
      </c>
      <c r="U126">
        <f>VLOOKUP($A126,'2.1'!$A$1:$U$265,COLUMN(U$1),FALSE)</f>
        <v>15731.0160348471</v>
      </c>
    </row>
    <row r="127" spans="1:21" x14ac:dyDescent="0.35">
      <c r="A127" t="s">
        <v>383</v>
      </c>
      <c r="B127">
        <f>VLOOKUP($A127,'2.1'!$A$1:$U$265,COLUMN(B$1),FALSE)</f>
        <v>602.18690226600802</v>
      </c>
      <c r="C127">
        <f>VLOOKUP($A127,'2.1'!$A$1:$U$265,COLUMN(C$1),FALSE)</f>
        <v>515.684607768825</v>
      </c>
      <c r="D127">
        <f>VLOOKUP($A127,'2.1'!$A$1:$U$265,COLUMN(D$1),FALSE)</f>
        <v>491.83430814894803</v>
      </c>
      <c r="E127">
        <f>VLOOKUP($A127,'2.1'!$A$1:$U$265,COLUMN(E$1),FALSE)</f>
        <v>568.24643988236699</v>
      </c>
      <c r="F127">
        <f>VLOOKUP($A127,'2.1'!$A$1:$U$265,COLUMN(F$1),FALSE)</f>
        <v>618.03689769038601</v>
      </c>
      <c r="G127">
        <f>VLOOKUP($A127,'2.1'!$A$1:$U$265,COLUMN(G$1),FALSE)</f>
        <v>749.18639620575595</v>
      </c>
      <c r="H127">
        <f>VLOOKUP($A127,'2.1'!$A$1:$U$265,COLUMN(H$1),FALSE)</f>
        <v>1256.978891836</v>
      </c>
      <c r="I127">
        <f>VLOOKUP($A127,'2.1'!$A$1:$U$265,COLUMN(I$1),FALSE)</f>
        <v>1401.94718037909</v>
      </c>
      <c r="J127">
        <f>VLOOKUP($A127,'2.1'!$A$1:$U$265,COLUMN(J$1),FALSE)</f>
        <v>1672.9507828314399</v>
      </c>
      <c r="K127">
        <f>VLOOKUP($A127,'2.1'!$A$1:$U$265,COLUMN(K$1),FALSE)</f>
        <v>1626.3124016736999</v>
      </c>
      <c r="L127">
        <f>VLOOKUP($A127,'2.1'!$A$1:$U$265,COLUMN(L$1),FALSE)</f>
        <v>1949.35251706997</v>
      </c>
      <c r="M127">
        <f>VLOOKUP($A127,'2.1'!$A$1:$U$265,COLUMN(M$1),FALSE)</f>
        <v>2406.9096779698102</v>
      </c>
      <c r="N127">
        <f>VLOOKUP($A127,'2.1'!$A$1:$U$265,COLUMN(N$1),FALSE)</f>
        <v>2790.6766698848101</v>
      </c>
      <c r="O127">
        <f>VLOOKUP($A127,'2.1'!$A$1:$U$265,COLUMN(O$1),FALSE)</f>
        <v>2729.8919036300399</v>
      </c>
      <c r="P127">
        <f>VLOOKUP($A127,'2.1'!$A$1:$U$265,COLUMN(P$1),FALSE)</f>
        <v>2920.7837206061099</v>
      </c>
      <c r="Q127">
        <f>VLOOKUP($A127,'2.1'!$A$1:$U$265,COLUMN(Q$1),FALSE)</f>
        <v>2679.3455889114898</v>
      </c>
      <c r="R127">
        <f>VLOOKUP($A127,'2.1'!$A$1:$U$265,COLUMN(R$1),FALSE)</f>
        <v>2509.63145745887</v>
      </c>
      <c r="S127">
        <f>VLOOKUP($A127,'2.1'!$A$1:$U$265,COLUMN(S$1),FALSE)</f>
        <v>2695.2518828029201</v>
      </c>
      <c r="T127">
        <f>VLOOKUP($A127,'2.1'!$A$1:$U$265,COLUMN(T$1),FALSE)</f>
        <v>2801.37399744404</v>
      </c>
      <c r="U127">
        <f>VLOOKUP($A127,'2.1'!$A$1:$U$265,COLUMN(U$1),FALSE)</f>
        <v>2829.1703089683701</v>
      </c>
    </row>
    <row r="128" spans="1:21" x14ac:dyDescent="0.35">
      <c r="A128" t="s">
        <v>395</v>
      </c>
      <c r="B128">
        <f>VLOOKUP($A128,'2.1'!$A$1:$U$265,COLUMN(B$1),FALSE)</f>
        <v>1663.6052517195101</v>
      </c>
      <c r="C128">
        <f>VLOOKUP($A128,'2.1'!$A$1:$U$265,COLUMN(C$1),FALSE)</f>
        <v>1565.05371192641</v>
      </c>
      <c r="D128">
        <f>VLOOKUP($A128,'2.1'!$A$1:$U$265,COLUMN(D$1),FALSE)</f>
        <v>1300.8514261026301</v>
      </c>
      <c r="E128">
        <f>VLOOKUP($A128,'2.1'!$A$1:$U$265,COLUMN(E$1),FALSE)</f>
        <v>1365.4164181180599</v>
      </c>
      <c r="F128">
        <f>VLOOKUP($A128,'2.1'!$A$1:$U$265,COLUMN(F$1),FALSE)</f>
        <v>1679.4971714390899</v>
      </c>
      <c r="G128">
        <f>VLOOKUP($A128,'2.1'!$A$1:$U$265,COLUMN(G$1),FALSE)</f>
        <v>1843.6337910831701</v>
      </c>
      <c r="H128">
        <f>VLOOKUP($A128,'2.1'!$A$1:$U$265,COLUMN(H$1),FALSE)</f>
        <v>2271.0900376193299</v>
      </c>
      <c r="I128">
        <f>VLOOKUP($A128,'2.1'!$A$1:$U$265,COLUMN(I$1),FALSE)</f>
        <v>2976.8255032782699</v>
      </c>
      <c r="J128">
        <f>VLOOKUP($A128,'2.1'!$A$1:$U$265,COLUMN(J$1),FALSE)</f>
        <v>4041.5838764302498</v>
      </c>
      <c r="K128">
        <f>VLOOKUP($A128,'2.1'!$A$1:$U$265,COLUMN(K$1),FALSE)</f>
        <v>3624.57105807169</v>
      </c>
      <c r="L128">
        <f>VLOOKUP($A128,'2.1'!$A$1:$U$265,COLUMN(L$1),FALSE)</f>
        <v>4355.9349386773401</v>
      </c>
      <c r="M128">
        <f>VLOOKUP($A128,'2.1'!$A$1:$U$265,COLUMN(M$1),FALSE)</f>
        <v>5322.9637598767104</v>
      </c>
      <c r="N128">
        <f>VLOOKUP($A128,'2.1'!$A$1:$U$265,COLUMN(N$1),FALSE)</f>
        <v>5183.0828769131504</v>
      </c>
      <c r="O128">
        <f>VLOOKUP($A128,'2.1'!$A$1:$U$265,COLUMN(O$1),FALSE)</f>
        <v>5926.8328628434401</v>
      </c>
      <c r="P128">
        <f>VLOOKUP($A128,'2.1'!$A$1:$U$265,COLUMN(P$1),FALSE)</f>
        <v>6102.9432327232598</v>
      </c>
      <c r="Q128">
        <f>VLOOKUP($A128,'2.1'!$A$1:$U$265,COLUMN(Q$1),FALSE)</f>
        <v>5406.7038570833802</v>
      </c>
      <c r="R128">
        <f>VLOOKUP($A128,'2.1'!$A$1:$U$265,COLUMN(R$1),FALSE)</f>
        <v>5319.4102178970297</v>
      </c>
      <c r="S128">
        <f>VLOOKUP($A128,'2.1'!$A$1:$U$265,COLUMN(S$1),FALSE)</f>
        <v>5680.5807682635304</v>
      </c>
      <c r="T128">
        <f>VLOOKUP($A128,'2.1'!$A$1:$U$265,COLUMN(T$1),FALSE)</f>
        <v>5805.6756163886903</v>
      </c>
      <c r="U128">
        <f>VLOOKUP($A128,'2.1'!$A$1:$U$265,COLUMN(U$1),FALSE)</f>
        <v>5414.7991379325804</v>
      </c>
    </row>
    <row r="129" spans="1:21" x14ac:dyDescent="0.35">
      <c r="A129" t="s">
        <v>377</v>
      </c>
      <c r="B129">
        <f>VLOOKUP($A129,'2.1'!$A$1:$U$265,COLUMN(B$1),FALSE)</f>
        <v>1955.5880062789599</v>
      </c>
      <c r="C129">
        <f>VLOOKUP($A129,'2.1'!$A$1:$U$265,COLUMN(C$1),FALSE)</f>
        <v>1941.4756317344099</v>
      </c>
      <c r="D129">
        <f>VLOOKUP($A129,'2.1'!$A$1:$U$265,COLUMN(D$1),FALSE)</f>
        <v>2021.23974003736</v>
      </c>
      <c r="E129">
        <f>VLOOKUP($A129,'2.1'!$A$1:$U$265,COLUMN(E$1),FALSE)</f>
        <v>2145.6431830523102</v>
      </c>
      <c r="F129">
        <f>VLOOKUP($A129,'2.1'!$A$1:$U$265,COLUMN(F$1),FALSE)</f>
        <v>2417.0355006156601</v>
      </c>
      <c r="G129">
        <f>VLOOKUP($A129,'2.1'!$A$1:$U$265,COLUMN(G$1),FALSE)</f>
        <v>2729.4986823834502</v>
      </c>
      <c r="H129">
        <f>VLOOKUP($A129,'2.1'!$A$1:$U$265,COLUMN(H$1),FALSE)</f>
        <v>3154.3312368941301</v>
      </c>
      <c r="I129">
        <f>VLOOKUP($A129,'2.1'!$A$1:$U$265,COLUMN(I$1),FALSE)</f>
        <v>3606.0704347747501</v>
      </c>
      <c r="J129">
        <f>VLOOKUP($A129,'2.1'!$A$1:$U$265,COLUMN(J$1),FALSE)</f>
        <v>4220.6169693950696</v>
      </c>
      <c r="K129">
        <f>VLOOKUP($A129,'2.1'!$A$1:$U$265,COLUMN(K$1),FALSE)</f>
        <v>4196.3127930188903</v>
      </c>
      <c r="L129">
        <f>VLOOKUP($A129,'2.1'!$A$1:$U$265,COLUMN(L$1),FALSE)</f>
        <v>5082.3547566635098</v>
      </c>
      <c r="M129">
        <f>VLOOKUP($A129,'2.1'!$A$1:$U$265,COLUMN(M$1),FALSE)</f>
        <v>5869.32307961474</v>
      </c>
      <c r="N129">
        <f>VLOOKUP($A129,'2.1'!$A$1:$U$265,COLUMN(N$1),FALSE)</f>
        <v>6528.9722178531201</v>
      </c>
      <c r="O129">
        <f>VLOOKUP($A129,'2.1'!$A$1:$U$265,COLUMN(O$1),FALSE)</f>
        <v>6756.7527692655603</v>
      </c>
      <c r="P129">
        <f>VLOOKUP($A129,'2.1'!$A$1:$U$265,COLUMN(P$1),FALSE)</f>
        <v>6672.8802554854001</v>
      </c>
      <c r="Q129">
        <f>VLOOKUP($A129,'2.1'!$A$1:$U$265,COLUMN(Q$1),FALSE)</f>
        <v>6229.1016961259602</v>
      </c>
      <c r="R129">
        <f>VLOOKUP($A129,'2.1'!$A$1:$U$265,COLUMN(R$1),FALSE)</f>
        <v>6204.9972600392703</v>
      </c>
      <c r="S129">
        <f>VLOOKUP($A129,'2.1'!$A$1:$U$265,COLUMN(S$1),FALSE)</f>
        <v>6710.5080289603802</v>
      </c>
      <c r="T129">
        <f>VLOOKUP($A129,'2.1'!$A$1:$U$265,COLUMN(T$1),FALSE)</f>
        <v>6941.2358476301197</v>
      </c>
      <c r="U129">
        <f>VLOOKUP($A129,'2.1'!$A$1:$U$265,COLUMN(U$1),FALSE)</f>
        <v>6977.6957835538196</v>
      </c>
    </row>
    <row r="130" spans="1:21" x14ac:dyDescent="0.35">
      <c r="A130" t="s">
        <v>379</v>
      </c>
      <c r="B130">
        <f>VLOOKUP($A130,'2.1'!$A$1:$U$265,COLUMN(B$1),FALSE)</f>
        <v>1072.8090643427799</v>
      </c>
      <c r="C130">
        <f>VLOOKUP($A130,'2.1'!$A$1:$U$265,COLUMN(C$1),FALSE)</f>
        <v>990.56389617788898</v>
      </c>
      <c r="D130">
        <f>VLOOKUP($A130,'2.1'!$A$1:$U$265,COLUMN(D$1),FALSE)</f>
        <v>1036.1593134412201</v>
      </c>
      <c r="E130">
        <f>VLOOKUP($A130,'2.1'!$A$1:$U$265,COLUMN(E$1),FALSE)</f>
        <v>1048.00819194625</v>
      </c>
      <c r="F130">
        <f>VLOOKUP($A130,'2.1'!$A$1:$U$265,COLUMN(F$1),FALSE)</f>
        <v>1121.4896323005901</v>
      </c>
      <c r="G130">
        <f>VLOOKUP($A130,'2.1'!$A$1:$U$265,COLUMN(G$1),FALSE)</f>
        <v>1244.34904100158</v>
      </c>
      <c r="H130">
        <f>VLOOKUP($A130,'2.1'!$A$1:$U$265,COLUMN(H$1),FALSE)</f>
        <v>1452.43865554224</v>
      </c>
      <c r="I130">
        <f>VLOOKUP($A130,'2.1'!$A$1:$U$265,COLUMN(I$1),FALSE)</f>
        <v>1744.6403126873499</v>
      </c>
      <c r="J130">
        <f>VLOOKUP($A130,'2.1'!$A$1:$U$265,COLUMN(J$1),FALSE)</f>
        <v>1991.2315416735901</v>
      </c>
      <c r="K130">
        <f>VLOOKUP($A130,'2.1'!$A$1:$U$265,COLUMN(K$1),FALSE)</f>
        <v>1905.8947105326299</v>
      </c>
      <c r="L130">
        <f>VLOOKUP($A130,'2.1'!$A$1:$U$265,COLUMN(L$1),FALSE)</f>
        <v>2217.4740085723101</v>
      </c>
      <c r="M130">
        <f>VLOOKUP($A130,'2.1'!$A$1:$U$265,COLUMN(M$1),FALSE)</f>
        <v>2450.7336561623101</v>
      </c>
      <c r="N130">
        <f>VLOOKUP($A130,'2.1'!$A$1:$U$265,COLUMN(N$1),FALSE)</f>
        <v>2694.30547298686</v>
      </c>
      <c r="O130">
        <f>VLOOKUP($A130,'2.1'!$A$1:$U$265,COLUMN(O$1),FALSE)</f>
        <v>2871.4309017935402</v>
      </c>
      <c r="P130">
        <f>VLOOKUP($A130,'2.1'!$A$1:$U$265,COLUMN(P$1),FALSE)</f>
        <v>2959.6484521223201</v>
      </c>
      <c r="Q130">
        <f>VLOOKUP($A130,'2.1'!$A$1:$U$265,COLUMN(Q$1),FALSE)</f>
        <v>3001.0403710761602</v>
      </c>
      <c r="R130">
        <f>VLOOKUP($A130,'2.1'!$A$1:$U$265,COLUMN(R$1),FALSE)</f>
        <v>3073.653614975</v>
      </c>
      <c r="S130">
        <f>VLOOKUP($A130,'2.1'!$A$1:$U$265,COLUMN(S$1),FALSE)</f>
        <v>3123.2342294446198</v>
      </c>
      <c r="T130">
        <f>VLOOKUP($A130,'2.1'!$A$1:$U$265,COLUMN(T$1),FALSE)</f>
        <v>3252.0923241334599</v>
      </c>
      <c r="U130">
        <f>VLOOKUP($A130,'2.1'!$A$1:$U$265,COLUMN(U$1),FALSE)</f>
        <v>3485.0842183586101</v>
      </c>
    </row>
    <row r="131" spans="1:21" x14ac:dyDescent="0.35">
      <c r="A131" t="s">
        <v>385</v>
      </c>
      <c r="B131">
        <f>VLOOKUP($A131,'2.1'!$A$1:$U$265,COLUMN(B$1),FALSE)</f>
        <v>4501.4540674227301</v>
      </c>
      <c r="C131">
        <f>VLOOKUP($A131,'2.1'!$A$1:$U$265,COLUMN(C$1),FALSE)</f>
        <v>4991.2443579951096</v>
      </c>
      <c r="D131">
        <f>VLOOKUP($A131,'2.1'!$A$1:$U$265,COLUMN(D$1),FALSE)</f>
        <v>5207.1714206940196</v>
      </c>
      <c r="E131">
        <f>VLOOKUP($A131,'2.1'!$A$1:$U$265,COLUMN(E$1),FALSE)</f>
        <v>5701.6022116161002</v>
      </c>
      <c r="F131">
        <f>VLOOKUP($A131,'2.1'!$A$1:$U$265,COLUMN(F$1),FALSE)</f>
        <v>6681.3864719504199</v>
      </c>
      <c r="G131">
        <f>VLOOKUP($A131,'2.1'!$A$1:$U$265,COLUMN(G$1),FALSE)</f>
        <v>8021.5057434679502</v>
      </c>
      <c r="H131">
        <f>VLOOKUP($A131,'2.1'!$A$1:$U$265,COLUMN(H$1),FALSE)</f>
        <v>9035.4104674493592</v>
      </c>
      <c r="I131">
        <f>VLOOKUP($A131,'2.1'!$A$1:$U$265,COLUMN(I$1),FALSE)</f>
        <v>11254.5173881254</v>
      </c>
      <c r="J131">
        <f>VLOOKUP($A131,'2.1'!$A$1:$U$265,COLUMN(J$1),FALSE)</f>
        <v>13996.025150683499</v>
      </c>
      <c r="K131">
        <f>VLOOKUP($A131,'2.1'!$A$1:$U$265,COLUMN(K$1),FALSE)</f>
        <v>11526.0558884824</v>
      </c>
      <c r="L131">
        <f>VLOOKUP($A131,'2.1'!$A$1:$U$265,COLUMN(L$1),FALSE)</f>
        <v>12613.010995468099</v>
      </c>
      <c r="M131">
        <f>VLOOKUP($A131,'2.1'!$A$1:$U$265,COLUMN(M$1),FALSE)</f>
        <v>13879.5609852546</v>
      </c>
      <c r="N131">
        <f>VLOOKUP($A131,'2.1'!$A$1:$U$265,COLUMN(N$1),FALSE)</f>
        <v>13097.2708482174</v>
      </c>
      <c r="O131">
        <f>VLOOKUP($A131,'2.1'!$A$1:$U$265,COLUMN(O$1),FALSE)</f>
        <v>13696.4663046143</v>
      </c>
      <c r="P131">
        <f>VLOOKUP($A131,'2.1'!$A$1:$U$265,COLUMN(P$1),FALSE)</f>
        <v>14271.305853620201</v>
      </c>
      <c r="Q131">
        <f>VLOOKUP($A131,'2.1'!$A$1:$U$265,COLUMN(Q$1),FALSE)</f>
        <v>12578.4954734362</v>
      </c>
      <c r="R131">
        <f>VLOOKUP($A131,'2.1'!$A$1:$U$265,COLUMN(R$1),FALSE)</f>
        <v>12447.4395912808</v>
      </c>
      <c r="S131">
        <f>VLOOKUP($A131,'2.1'!$A$1:$U$265,COLUMN(S$1),FALSE)</f>
        <v>13864.681757997299</v>
      </c>
      <c r="T131">
        <f>VLOOKUP($A131,'2.1'!$A$1:$U$265,COLUMN(T$1),FALSE)</f>
        <v>15468.4822194105</v>
      </c>
      <c r="U131">
        <f>VLOOKUP($A131,'2.1'!$A$1:$U$265,COLUMN(U$1),FALSE)</f>
        <v>15692.507025556301</v>
      </c>
    </row>
    <row r="132" spans="1:21" x14ac:dyDescent="0.35">
      <c r="A132" t="s">
        <v>393</v>
      </c>
      <c r="B132">
        <f>VLOOKUP($A132,'2.1'!$A$1:$U$265,COLUMN(B$1),FALSE)</f>
        <v>11497.753460452501</v>
      </c>
      <c r="C132">
        <f>VLOOKUP($A132,'2.1'!$A$1:$U$265,COLUMN(C$1),FALSE)</f>
        <v>11724.6114954602</v>
      </c>
      <c r="D132">
        <f>VLOOKUP($A132,'2.1'!$A$1:$U$265,COLUMN(D$1),FALSE)</f>
        <v>12875.320792258501</v>
      </c>
      <c r="E132">
        <f>VLOOKUP($A132,'2.1'!$A$1:$U$265,COLUMN(E$1),FALSE)</f>
        <v>15762.9757897367</v>
      </c>
      <c r="F132">
        <f>VLOOKUP($A132,'2.1'!$A$1:$U$265,COLUMN(F$1),FALSE)</f>
        <v>18031.000421576799</v>
      </c>
      <c r="G132">
        <f>VLOOKUP($A132,'2.1'!$A$1:$U$265,COLUMN(G$1),FALSE)</f>
        <v>18773.125361635401</v>
      </c>
      <c r="H132">
        <f>VLOOKUP($A132,'2.1'!$A$1:$U$265,COLUMN(H$1),FALSE)</f>
        <v>19822.846028733598</v>
      </c>
      <c r="I132">
        <f>VLOOKUP($A132,'2.1'!$A$1:$U$265,COLUMN(I$1),FALSE)</f>
        <v>22782.094622462901</v>
      </c>
      <c r="J132">
        <f>VLOOKUP($A132,'2.1'!$A$1:$U$265,COLUMN(J$1),FALSE)</f>
        <v>24847.545135091001</v>
      </c>
      <c r="K132">
        <f>VLOOKUP($A132,'2.1'!$A$1:$U$265,COLUMN(K$1),FALSE)</f>
        <v>23059.7974457294</v>
      </c>
      <c r="L132">
        <f>VLOOKUP($A132,'2.1'!$A$1:$U$265,COLUMN(L$1),FALSE)</f>
        <v>22498.6908586557</v>
      </c>
      <c r="M132">
        <f>VLOOKUP($A132,'2.1'!$A$1:$U$265,COLUMN(M$1),FALSE)</f>
        <v>23186.9131283278</v>
      </c>
      <c r="N132">
        <f>VLOOKUP($A132,'2.1'!$A$1:$U$265,COLUMN(N$1),FALSE)</f>
        <v>20564.889861796899</v>
      </c>
      <c r="O132">
        <f>VLOOKUP($A132,'2.1'!$A$1:$U$265,COLUMN(O$1),FALSE)</f>
        <v>21647.041811886898</v>
      </c>
      <c r="P132">
        <f>VLOOKUP($A132,'2.1'!$A$1:$U$265,COLUMN(P$1),FALSE)</f>
        <v>22074.300763421601</v>
      </c>
      <c r="Q132">
        <f>VLOOKUP($A132,'2.1'!$A$1:$U$265,COLUMN(Q$1),FALSE)</f>
        <v>19242.366471098099</v>
      </c>
      <c r="R132">
        <f>VLOOKUP($A132,'2.1'!$A$1:$U$265,COLUMN(R$1),FALSE)</f>
        <v>19978.401214967998</v>
      </c>
      <c r="S132">
        <f>VLOOKUP($A132,'2.1'!$A$1:$U$265,COLUMN(S$1),FALSE)</f>
        <v>21490.429863104</v>
      </c>
      <c r="T132">
        <f>VLOOKUP($A132,'2.1'!$A$1:$U$265,COLUMN(T$1),FALSE)</f>
        <v>23562.5545228191</v>
      </c>
      <c r="U132">
        <f>VLOOKUP($A132,'2.1'!$A$1:$U$265,COLUMN(U$1),FALSE)</f>
        <v>23252.058518121099</v>
      </c>
    </row>
    <row r="133" spans="1:21" x14ac:dyDescent="0.35">
      <c r="A133" t="s">
        <v>405</v>
      </c>
      <c r="B133">
        <f>VLOOKUP($A133,'2.1'!$A$1:$U$265,COLUMN(B$1),FALSE)</f>
        <v>29976.117039047</v>
      </c>
      <c r="C133">
        <f>VLOOKUP($A133,'2.1'!$A$1:$U$265,COLUMN(C$1),FALSE)</f>
        <v>28517.267205292799</v>
      </c>
      <c r="D133">
        <f>VLOOKUP($A133,'2.1'!$A$1:$U$265,COLUMN(D$1),FALSE)</f>
        <v>30214.859009556199</v>
      </c>
      <c r="E133">
        <f>VLOOKUP($A133,'2.1'!$A$1:$U$265,COLUMN(E$1),FALSE)</f>
        <v>34517.755092185798</v>
      </c>
      <c r="F133">
        <f>VLOOKUP($A133,'2.1'!$A$1:$U$265,COLUMN(F$1),FALSE)</f>
        <v>42124.8290055486</v>
      </c>
      <c r="G133">
        <f>VLOOKUP($A133,'2.1'!$A$1:$U$265,COLUMN(G$1),FALSE)</f>
        <v>51455.594194577498</v>
      </c>
      <c r="H133">
        <f>VLOOKUP($A133,'2.1'!$A$1:$U$265,COLUMN(H$1),FALSE)</f>
        <v>59530.153540093801</v>
      </c>
      <c r="I133">
        <f>VLOOKUP($A133,'2.1'!$A$1:$U$265,COLUMN(I$1),FALSE)</f>
        <v>65421.752767969301</v>
      </c>
      <c r="J133">
        <f>VLOOKUP($A133,'2.1'!$A$1:$U$265,COLUMN(J$1),FALSE)</f>
        <v>80234.470071349206</v>
      </c>
      <c r="K133">
        <f>VLOOKUP($A133,'2.1'!$A$1:$U$265,COLUMN(K$1),FALSE)</f>
        <v>59094.444936917498</v>
      </c>
      <c r="L133">
        <f>VLOOKUP($A133,'2.1'!$A$1:$U$265,COLUMN(L$1),FALSE)</f>
        <v>67403.160297810595</v>
      </c>
      <c r="M133">
        <f>VLOOKUP($A133,'2.1'!$A$1:$U$265,COLUMN(M$1),FALSE)</f>
        <v>82409.577332766698</v>
      </c>
      <c r="N133">
        <f>VLOOKUP($A133,'2.1'!$A$1:$U$265,COLUMN(N$1),FALSE)</f>
        <v>85076.141497111807</v>
      </c>
      <c r="O133">
        <f>VLOOKUP($A133,'2.1'!$A$1:$U$265,COLUMN(O$1),FALSE)</f>
        <v>85050.8663450405</v>
      </c>
      <c r="P133">
        <f>VLOOKUP($A133,'2.1'!$A$1:$U$265,COLUMN(P$1),FALSE)</f>
        <v>83858.4768549031</v>
      </c>
      <c r="Q133">
        <f>VLOOKUP($A133,'2.1'!$A$1:$U$265,COLUMN(Q$1),FALSE)</f>
        <v>63039.063486421997</v>
      </c>
      <c r="R133">
        <f>VLOOKUP($A133,'2.1'!$A$1:$U$265,COLUMN(R$1),FALSE)</f>
        <v>57163.075684554402</v>
      </c>
      <c r="S133">
        <f>VLOOKUP($A133,'2.1'!$A$1:$U$265,COLUMN(S$1),FALSE)</f>
        <v>59124.932365739303</v>
      </c>
      <c r="T133">
        <f>VLOOKUP($A133,'2.1'!$A$1:$U$265,COLUMN(T$1),FALSE)</f>
        <v>65908.066901084807</v>
      </c>
      <c r="U133">
        <f>VLOOKUP($A133,'2.1'!$A$1:$U$265,COLUMN(U$1),FALSE)</f>
        <v>62088.061827698701</v>
      </c>
    </row>
    <row r="134" spans="1:21" x14ac:dyDescent="0.35">
      <c r="A134" t="s">
        <v>549</v>
      </c>
      <c r="B134" t="e">
        <f>VLOOKUP($A134,'2.1'!$A$1:$U$265,COLUMN(B$1),FALSE)</f>
        <v>#N/A</v>
      </c>
      <c r="C134" t="e">
        <f>VLOOKUP($A134,'2.1'!$A$1:$U$265,COLUMN(C$1),FALSE)</f>
        <v>#N/A</v>
      </c>
      <c r="D134" t="e">
        <f>VLOOKUP($A134,'2.1'!$A$1:$U$265,COLUMN(D$1),FALSE)</f>
        <v>#N/A</v>
      </c>
      <c r="E134" t="e">
        <f>VLOOKUP($A134,'2.1'!$A$1:$U$265,COLUMN(E$1),FALSE)</f>
        <v>#N/A</v>
      </c>
      <c r="F134" t="e">
        <f>VLOOKUP($A134,'2.1'!$A$1:$U$265,COLUMN(F$1),FALSE)</f>
        <v>#N/A</v>
      </c>
      <c r="G134" t="e">
        <f>VLOOKUP($A134,'2.1'!$A$1:$U$265,COLUMN(G$1),FALSE)</f>
        <v>#N/A</v>
      </c>
      <c r="H134" t="e">
        <f>VLOOKUP($A134,'2.1'!$A$1:$U$265,COLUMN(H$1),FALSE)</f>
        <v>#N/A</v>
      </c>
      <c r="I134" t="e">
        <f>VLOOKUP($A134,'2.1'!$A$1:$U$265,COLUMN(I$1),FALSE)</f>
        <v>#N/A</v>
      </c>
      <c r="J134" t="e">
        <f>VLOOKUP($A134,'2.1'!$A$1:$U$265,COLUMN(J$1),FALSE)</f>
        <v>#N/A</v>
      </c>
      <c r="K134" t="e">
        <f>VLOOKUP($A134,'2.1'!$A$1:$U$265,COLUMN(K$1),FALSE)</f>
        <v>#N/A</v>
      </c>
      <c r="L134" t="e">
        <f>VLOOKUP($A134,'2.1'!$A$1:$U$265,COLUMN(L$1),FALSE)</f>
        <v>#N/A</v>
      </c>
      <c r="M134" t="e">
        <f>VLOOKUP($A134,'2.1'!$A$1:$U$265,COLUMN(M$1),FALSE)</f>
        <v>#N/A</v>
      </c>
      <c r="N134" t="e">
        <f>VLOOKUP($A134,'2.1'!$A$1:$U$265,COLUMN(N$1),FALSE)</f>
        <v>#N/A</v>
      </c>
      <c r="O134" t="e">
        <f>VLOOKUP($A134,'2.1'!$A$1:$U$265,COLUMN(O$1),FALSE)</f>
        <v>#N/A</v>
      </c>
      <c r="P134" t="e">
        <f>VLOOKUP($A134,'2.1'!$A$1:$U$265,COLUMN(P$1),FALSE)</f>
        <v>#N/A</v>
      </c>
      <c r="Q134" t="e">
        <f>VLOOKUP($A134,'2.1'!$A$1:$U$265,COLUMN(Q$1),FALSE)</f>
        <v>#N/A</v>
      </c>
      <c r="R134" t="e">
        <f>VLOOKUP($A134,'2.1'!$A$1:$U$265,COLUMN(R$1),FALSE)</f>
        <v>#N/A</v>
      </c>
      <c r="S134" t="e">
        <f>VLOOKUP($A134,'2.1'!$A$1:$U$265,COLUMN(S$1),FALSE)</f>
        <v>#N/A</v>
      </c>
      <c r="T134" t="e">
        <f>VLOOKUP($A134,'2.1'!$A$1:$U$265,COLUMN(T$1),FALSE)</f>
        <v>#N/A</v>
      </c>
      <c r="U134" t="e">
        <f>VLOOKUP($A134,'2.1'!$A$1:$U$265,COLUMN(U$1),FALSE)</f>
        <v>#N/A</v>
      </c>
    </row>
    <row r="135" spans="1:21" x14ac:dyDescent="0.35">
      <c r="A135" t="s">
        <v>550</v>
      </c>
      <c r="B135" t="e">
        <f>VLOOKUP($A135,'2.1'!$A$1:$U$265,COLUMN(B$1),FALSE)</f>
        <v>#N/A</v>
      </c>
      <c r="C135" t="e">
        <f>VLOOKUP($A135,'2.1'!$A$1:$U$265,COLUMN(C$1),FALSE)</f>
        <v>#N/A</v>
      </c>
      <c r="D135" t="e">
        <f>VLOOKUP($A135,'2.1'!$A$1:$U$265,COLUMN(D$1),FALSE)</f>
        <v>#N/A</v>
      </c>
      <c r="E135" t="e">
        <f>VLOOKUP($A135,'2.1'!$A$1:$U$265,COLUMN(E$1),FALSE)</f>
        <v>#N/A</v>
      </c>
      <c r="F135" t="e">
        <f>VLOOKUP($A135,'2.1'!$A$1:$U$265,COLUMN(F$1),FALSE)</f>
        <v>#N/A</v>
      </c>
      <c r="G135" t="e">
        <f>VLOOKUP($A135,'2.1'!$A$1:$U$265,COLUMN(G$1),FALSE)</f>
        <v>#N/A</v>
      </c>
      <c r="H135" t="e">
        <f>VLOOKUP($A135,'2.1'!$A$1:$U$265,COLUMN(H$1),FALSE)</f>
        <v>#N/A</v>
      </c>
      <c r="I135" t="e">
        <f>VLOOKUP($A135,'2.1'!$A$1:$U$265,COLUMN(I$1),FALSE)</f>
        <v>#N/A</v>
      </c>
      <c r="J135" t="e">
        <f>VLOOKUP($A135,'2.1'!$A$1:$U$265,COLUMN(J$1),FALSE)</f>
        <v>#N/A</v>
      </c>
      <c r="K135" t="e">
        <f>VLOOKUP($A135,'2.1'!$A$1:$U$265,COLUMN(K$1),FALSE)</f>
        <v>#N/A</v>
      </c>
      <c r="L135" t="e">
        <f>VLOOKUP($A135,'2.1'!$A$1:$U$265,COLUMN(L$1),FALSE)</f>
        <v>#N/A</v>
      </c>
      <c r="M135" t="e">
        <f>VLOOKUP($A135,'2.1'!$A$1:$U$265,COLUMN(M$1),FALSE)</f>
        <v>#N/A</v>
      </c>
      <c r="N135" t="e">
        <f>VLOOKUP($A135,'2.1'!$A$1:$U$265,COLUMN(N$1),FALSE)</f>
        <v>#N/A</v>
      </c>
      <c r="O135" t="e">
        <f>VLOOKUP($A135,'2.1'!$A$1:$U$265,COLUMN(O$1),FALSE)</f>
        <v>#N/A</v>
      </c>
      <c r="P135" t="e">
        <f>VLOOKUP($A135,'2.1'!$A$1:$U$265,COLUMN(P$1),FALSE)</f>
        <v>#N/A</v>
      </c>
      <c r="Q135" t="e">
        <f>VLOOKUP($A135,'2.1'!$A$1:$U$265,COLUMN(Q$1),FALSE)</f>
        <v>#N/A</v>
      </c>
      <c r="R135" t="e">
        <f>VLOOKUP($A135,'2.1'!$A$1:$U$265,COLUMN(R$1),FALSE)</f>
        <v>#N/A</v>
      </c>
      <c r="S135" t="e">
        <f>VLOOKUP($A135,'2.1'!$A$1:$U$265,COLUMN(S$1),FALSE)</f>
        <v>#N/A</v>
      </c>
      <c r="T135" t="e">
        <f>VLOOKUP($A135,'2.1'!$A$1:$U$265,COLUMN(T$1),FALSE)</f>
        <v>#N/A</v>
      </c>
      <c r="U135" t="e">
        <f>VLOOKUP($A135,'2.1'!$A$1:$U$265,COLUMN(U$1),FALSE)</f>
        <v>#N/A</v>
      </c>
    </row>
    <row r="136" spans="1:21" x14ac:dyDescent="0.35">
      <c r="A136" t="s">
        <v>407</v>
      </c>
      <c r="B136">
        <f>VLOOKUP($A136,'2.1'!$A$1:$U$265,COLUMN(B$1),FALSE)</f>
        <v>1659.9076395454799</v>
      </c>
      <c r="C136">
        <f>VLOOKUP($A136,'2.1'!$A$1:$U$265,COLUMN(C$1),FALSE)</f>
        <v>1825.17980455979</v>
      </c>
      <c r="D136">
        <f>VLOOKUP($A136,'2.1'!$A$1:$U$265,COLUMN(D$1),FALSE)</f>
        <v>2119.8826732391799</v>
      </c>
      <c r="E136">
        <f>VLOOKUP($A136,'2.1'!$A$1:$U$265,COLUMN(E$1),FALSE)</f>
        <v>2679.41190951209</v>
      </c>
      <c r="F136">
        <f>VLOOKUP($A136,'2.1'!$A$1:$U$265,COLUMN(F$1),FALSE)</f>
        <v>3494.9445171830398</v>
      </c>
      <c r="G136">
        <f>VLOOKUP($A136,'2.1'!$A$1:$U$265,COLUMN(G$1),FALSE)</f>
        <v>4617.9290164325803</v>
      </c>
      <c r="H136">
        <f>VLOOKUP($A136,'2.1'!$A$1:$U$265,COLUMN(H$1),FALSE)</f>
        <v>5757.4964285718997</v>
      </c>
      <c r="I136">
        <f>VLOOKUP($A136,'2.1'!$A$1:$U$265,COLUMN(I$1),FALSE)</f>
        <v>8360.1663213248503</v>
      </c>
      <c r="J136">
        <f>VLOOKUP($A136,'2.1'!$A$1:$U$265,COLUMN(J$1),FALSE)</f>
        <v>10435.0439841037</v>
      </c>
      <c r="K136">
        <f>VLOOKUP($A136,'2.1'!$A$1:$U$265,COLUMN(K$1),FALSE)</f>
        <v>8548.1186721863905</v>
      </c>
      <c r="L136">
        <f>VLOOKUP($A136,'2.1'!$A$1:$U$265,COLUMN(L$1),FALSE)</f>
        <v>8214.0768928981106</v>
      </c>
      <c r="M136">
        <f>VLOOKUP($A136,'2.1'!$A$1:$U$265,COLUMN(M$1),FALSE)</f>
        <v>9099.2175388969008</v>
      </c>
      <c r="N136">
        <f>VLOOKUP($A136,'2.1'!$A$1:$U$265,COLUMN(N$1),FALSE)</f>
        <v>8507.1047745643591</v>
      </c>
      <c r="O136">
        <f>VLOOKUP($A136,'2.1'!$A$1:$U$265,COLUMN(O$1),FALSE)</f>
        <v>9547.8521509661205</v>
      </c>
      <c r="P136">
        <f>VLOOKUP($A136,'2.1'!$A$1:$U$265,COLUMN(P$1),FALSE)</f>
        <v>10043.677449761401</v>
      </c>
      <c r="Q136">
        <f>VLOOKUP($A136,'2.1'!$A$1:$U$265,COLUMN(Q$1),FALSE)</f>
        <v>8969.1489214619305</v>
      </c>
      <c r="R136">
        <f>VLOOKUP($A136,'2.1'!$A$1:$U$265,COLUMN(R$1),FALSE)</f>
        <v>9548.5874029826791</v>
      </c>
      <c r="S136">
        <f>VLOOKUP($A136,'2.1'!$A$1:$U$265,COLUMN(S$1),FALSE)</f>
        <v>10807.7953907179</v>
      </c>
      <c r="T136">
        <f>VLOOKUP($A136,'2.1'!$A$1:$U$265,COLUMN(T$1),FALSE)</f>
        <v>12399.889335731001</v>
      </c>
      <c r="U136">
        <f>VLOOKUP($A136,'2.1'!$A$1:$U$265,COLUMN(U$1),FALSE)</f>
        <v>12919.529644190799</v>
      </c>
    </row>
    <row r="137" spans="1:21" x14ac:dyDescent="0.35">
      <c r="A137" t="s">
        <v>409</v>
      </c>
      <c r="B137">
        <f>VLOOKUP($A137,'2.1'!$A$1:$U$265,COLUMN(B$1),FALSE)</f>
        <v>1771.59405905827</v>
      </c>
      <c r="C137">
        <f>VLOOKUP($A137,'2.1'!$A$1:$U$265,COLUMN(C$1),FALSE)</f>
        <v>2100.3525117182899</v>
      </c>
      <c r="D137">
        <f>VLOOKUP($A137,'2.1'!$A$1:$U$265,COLUMN(D$1),FALSE)</f>
        <v>2377.5295774824399</v>
      </c>
      <c r="E137">
        <f>VLOOKUP($A137,'2.1'!$A$1:$U$265,COLUMN(E$1),FALSE)</f>
        <v>2975.12535330125</v>
      </c>
      <c r="F137">
        <f>VLOOKUP($A137,'2.1'!$A$1:$U$265,COLUMN(F$1),FALSE)</f>
        <v>4102.3648329979196</v>
      </c>
      <c r="G137">
        <f>VLOOKUP($A137,'2.1'!$A$1:$U$265,COLUMN(G$1),FALSE)</f>
        <v>5323.4630826338398</v>
      </c>
      <c r="H137">
        <f>VLOOKUP($A137,'2.1'!$A$1:$U$265,COLUMN(H$1),FALSE)</f>
        <v>6920.1891248329102</v>
      </c>
      <c r="I137">
        <f>VLOOKUP($A137,'2.1'!$A$1:$U$265,COLUMN(I$1),FALSE)</f>
        <v>9101.2550490567191</v>
      </c>
      <c r="J137">
        <f>VLOOKUP($A137,'2.1'!$A$1:$U$265,COLUMN(J$1),FALSE)</f>
        <v>11635.272933788799</v>
      </c>
      <c r="K137">
        <f>VLOOKUP($A137,'2.1'!$A$1:$U$265,COLUMN(K$1),FALSE)</f>
        <v>8562.8132771651508</v>
      </c>
      <c r="L137">
        <f>VLOOKUP($A137,'2.1'!$A$1:$U$265,COLUMN(L$1),FALSE)</f>
        <v>10674.995782567499</v>
      </c>
      <c r="M137">
        <f>VLOOKUP($A137,'2.1'!$A$1:$U$265,COLUMN(M$1),FALSE)</f>
        <v>14311.0843159612</v>
      </c>
      <c r="N137">
        <f>VLOOKUP($A137,'2.1'!$A$1:$U$265,COLUMN(N$1),FALSE)</f>
        <v>15420.874541327301</v>
      </c>
      <c r="O137">
        <f>VLOOKUP($A137,'2.1'!$A$1:$U$265,COLUMN(O$1),FALSE)</f>
        <v>15974.644627051701</v>
      </c>
      <c r="P137">
        <f>VLOOKUP($A137,'2.1'!$A$1:$U$265,COLUMN(P$1),FALSE)</f>
        <v>14095.648742953999</v>
      </c>
      <c r="Q137">
        <f>VLOOKUP($A137,'2.1'!$A$1:$U$265,COLUMN(Q$1),FALSE)</f>
        <v>9313.0136248499603</v>
      </c>
      <c r="R137">
        <f>VLOOKUP($A137,'2.1'!$A$1:$U$265,COLUMN(R$1),FALSE)</f>
        <v>8704.8984132959395</v>
      </c>
      <c r="S137">
        <f>VLOOKUP($A137,'2.1'!$A$1:$U$265,COLUMN(S$1),FALSE)</f>
        <v>10720.3325853448</v>
      </c>
      <c r="T137">
        <f>VLOOKUP($A137,'2.1'!$A$1:$U$265,COLUMN(T$1),FALSE)</f>
        <v>11370.8134559314</v>
      </c>
      <c r="U137">
        <f>VLOOKUP($A137,'2.1'!$A$1:$U$265,COLUMN(U$1),FALSE)</f>
        <v>11584.995382610399</v>
      </c>
    </row>
    <row r="138" spans="1:21" x14ac:dyDescent="0.35">
      <c r="A138" t="s">
        <v>411</v>
      </c>
      <c r="B138">
        <f>VLOOKUP($A138,'2.1'!$A$1:$U$265,COLUMN(B$1),FALSE)</f>
        <v>260.778016134062</v>
      </c>
      <c r="C138">
        <f>VLOOKUP($A138,'2.1'!$A$1:$U$265,COLUMN(C$1),FALSE)</f>
        <v>238.929746146063</v>
      </c>
      <c r="D138">
        <f>VLOOKUP($A138,'2.1'!$A$1:$U$265,COLUMN(D$1),FALSE)</f>
        <v>233.28459363468099</v>
      </c>
      <c r="E138">
        <f>VLOOKUP($A138,'2.1'!$A$1:$U$265,COLUMN(E$1),FALSE)</f>
        <v>249.87782574439399</v>
      </c>
      <c r="F138">
        <f>VLOOKUP($A138,'2.1'!$A$1:$U$265,COLUMN(F$1),FALSE)</f>
        <v>273.760518872435</v>
      </c>
      <c r="G138">
        <f>VLOOKUP($A138,'2.1'!$A$1:$U$265,COLUMN(G$1),FALSE)</f>
        <v>331.81116236970001</v>
      </c>
      <c r="H138">
        <f>VLOOKUP($A138,'2.1'!$A$1:$U$265,COLUMN(H$1),FALSE)</f>
        <v>367.03249029062698</v>
      </c>
      <c r="I138">
        <f>VLOOKUP($A138,'2.1'!$A$1:$U$265,COLUMN(I$1),FALSE)</f>
        <v>438.83362932140699</v>
      </c>
      <c r="J138">
        <f>VLOOKUP($A138,'2.1'!$A$1:$U$265,COLUMN(J$1),FALSE)</f>
        <v>543.76507621923895</v>
      </c>
      <c r="K138">
        <f>VLOOKUP($A138,'2.1'!$A$1:$U$265,COLUMN(K$1),FALSE)</f>
        <v>579.93904936244599</v>
      </c>
      <c r="L138">
        <f>VLOOKUP($A138,'2.1'!$A$1:$U$265,COLUMN(L$1),FALSE)</f>
        <v>610.01240056067297</v>
      </c>
      <c r="M138">
        <f>VLOOKUP($A138,'2.1'!$A$1:$U$265,COLUMN(M$1),FALSE)</f>
        <v>668.86896336516395</v>
      </c>
      <c r="N138">
        <f>VLOOKUP($A138,'2.1'!$A$1:$U$265,COLUMN(N$1),FALSE)</f>
        <v>725.62768128503399</v>
      </c>
      <c r="O138">
        <f>VLOOKUP($A138,'2.1'!$A$1:$U$265,COLUMN(O$1),FALSE)</f>
        <v>723.258312827439</v>
      </c>
      <c r="P138">
        <f>VLOOKUP($A138,'2.1'!$A$1:$U$265,COLUMN(P$1),FALSE)</f>
        <v>743.99475815978406</v>
      </c>
      <c r="Q138">
        <f>VLOOKUP($A138,'2.1'!$A$1:$U$265,COLUMN(Q$1),FALSE)</f>
        <v>751.63936974845205</v>
      </c>
      <c r="R138">
        <f>VLOOKUP($A138,'2.1'!$A$1:$U$265,COLUMN(R$1),FALSE)</f>
        <v>745.34275159395202</v>
      </c>
      <c r="S138">
        <f>VLOOKUP($A138,'2.1'!$A$1:$U$265,COLUMN(S$1),FALSE)</f>
        <v>772.31847177542795</v>
      </c>
      <c r="T138">
        <f>VLOOKUP($A138,'2.1'!$A$1:$U$265,COLUMN(T$1),FALSE)</f>
        <v>783.28718422298596</v>
      </c>
      <c r="U138">
        <f>VLOOKUP($A138,'2.1'!$A$1:$U$265,COLUMN(U$1),FALSE)</f>
        <v>820.02524165815896</v>
      </c>
    </row>
    <row r="139" spans="1:21" x14ac:dyDescent="0.35">
      <c r="A139" t="s">
        <v>551</v>
      </c>
      <c r="B139" t="e">
        <f>VLOOKUP($A139,'2.1'!$A$1:$U$265,COLUMN(B$1),FALSE)</f>
        <v>#N/A</v>
      </c>
      <c r="C139" t="e">
        <f>VLOOKUP($A139,'2.1'!$A$1:$U$265,COLUMN(C$1),FALSE)</f>
        <v>#N/A</v>
      </c>
      <c r="D139" t="e">
        <f>VLOOKUP($A139,'2.1'!$A$1:$U$265,COLUMN(D$1),FALSE)</f>
        <v>#N/A</v>
      </c>
      <c r="E139" t="e">
        <f>VLOOKUP($A139,'2.1'!$A$1:$U$265,COLUMN(E$1),FALSE)</f>
        <v>#N/A</v>
      </c>
      <c r="F139" t="e">
        <f>VLOOKUP($A139,'2.1'!$A$1:$U$265,COLUMN(F$1),FALSE)</f>
        <v>#N/A</v>
      </c>
      <c r="G139" t="e">
        <f>VLOOKUP($A139,'2.1'!$A$1:$U$265,COLUMN(G$1),FALSE)</f>
        <v>#N/A</v>
      </c>
      <c r="H139" t="e">
        <f>VLOOKUP($A139,'2.1'!$A$1:$U$265,COLUMN(H$1),FALSE)</f>
        <v>#N/A</v>
      </c>
      <c r="I139" t="e">
        <f>VLOOKUP($A139,'2.1'!$A$1:$U$265,COLUMN(I$1),FALSE)</f>
        <v>#N/A</v>
      </c>
      <c r="J139" t="e">
        <f>VLOOKUP($A139,'2.1'!$A$1:$U$265,COLUMN(J$1),FALSE)</f>
        <v>#N/A</v>
      </c>
      <c r="K139" t="e">
        <f>VLOOKUP($A139,'2.1'!$A$1:$U$265,COLUMN(K$1),FALSE)</f>
        <v>#N/A</v>
      </c>
      <c r="L139" t="e">
        <f>VLOOKUP($A139,'2.1'!$A$1:$U$265,COLUMN(L$1),FALSE)</f>
        <v>#N/A</v>
      </c>
      <c r="M139" t="e">
        <f>VLOOKUP($A139,'2.1'!$A$1:$U$265,COLUMN(M$1),FALSE)</f>
        <v>#N/A</v>
      </c>
      <c r="N139" t="e">
        <f>VLOOKUP($A139,'2.1'!$A$1:$U$265,COLUMN(N$1),FALSE)</f>
        <v>#N/A</v>
      </c>
      <c r="O139" t="e">
        <f>VLOOKUP($A139,'2.1'!$A$1:$U$265,COLUMN(O$1),FALSE)</f>
        <v>#N/A</v>
      </c>
      <c r="P139" t="e">
        <f>VLOOKUP($A139,'2.1'!$A$1:$U$265,COLUMN(P$1),FALSE)</f>
        <v>#N/A</v>
      </c>
      <c r="Q139" t="e">
        <f>VLOOKUP($A139,'2.1'!$A$1:$U$265,COLUMN(Q$1),FALSE)</f>
        <v>#N/A</v>
      </c>
      <c r="R139" t="e">
        <f>VLOOKUP($A139,'2.1'!$A$1:$U$265,COLUMN(R$1),FALSE)</f>
        <v>#N/A</v>
      </c>
      <c r="S139" t="e">
        <f>VLOOKUP($A139,'2.1'!$A$1:$U$265,COLUMN(S$1),FALSE)</f>
        <v>#N/A</v>
      </c>
      <c r="T139" t="e">
        <f>VLOOKUP($A139,'2.1'!$A$1:$U$265,COLUMN(T$1),FALSE)</f>
        <v>#N/A</v>
      </c>
      <c r="U139" t="e">
        <f>VLOOKUP($A139,'2.1'!$A$1:$U$265,COLUMN(U$1),FALSE)</f>
        <v>#N/A</v>
      </c>
    </row>
    <row r="140" spans="1:21" x14ac:dyDescent="0.35">
      <c r="A140" t="s">
        <v>552</v>
      </c>
      <c r="B140" t="e">
        <f>VLOOKUP($A140,'2.1'!$A$1:$U$265,COLUMN(B$1),FALSE)</f>
        <v>#N/A</v>
      </c>
      <c r="C140" t="e">
        <f>VLOOKUP($A140,'2.1'!$A$1:$U$265,COLUMN(C$1),FALSE)</f>
        <v>#N/A</v>
      </c>
      <c r="D140" t="e">
        <f>VLOOKUP($A140,'2.1'!$A$1:$U$265,COLUMN(D$1),FALSE)</f>
        <v>#N/A</v>
      </c>
      <c r="E140" t="e">
        <f>VLOOKUP($A140,'2.1'!$A$1:$U$265,COLUMN(E$1),FALSE)</f>
        <v>#N/A</v>
      </c>
      <c r="F140" t="e">
        <f>VLOOKUP($A140,'2.1'!$A$1:$U$265,COLUMN(F$1),FALSE)</f>
        <v>#N/A</v>
      </c>
      <c r="G140" t="e">
        <f>VLOOKUP($A140,'2.1'!$A$1:$U$265,COLUMN(G$1),FALSE)</f>
        <v>#N/A</v>
      </c>
      <c r="H140" t="e">
        <f>VLOOKUP($A140,'2.1'!$A$1:$U$265,COLUMN(H$1),FALSE)</f>
        <v>#N/A</v>
      </c>
      <c r="I140" t="e">
        <f>VLOOKUP($A140,'2.1'!$A$1:$U$265,COLUMN(I$1),FALSE)</f>
        <v>#N/A</v>
      </c>
      <c r="J140" t="e">
        <f>VLOOKUP($A140,'2.1'!$A$1:$U$265,COLUMN(J$1),FALSE)</f>
        <v>#N/A</v>
      </c>
      <c r="K140" t="e">
        <f>VLOOKUP($A140,'2.1'!$A$1:$U$265,COLUMN(K$1),FALSE)</f>
        <v>#N/A</v>
      </c>
      <c r="L140" t="e">
        <f>VLOOKUP($A140,'2.1'!$A$1:$U$265,COLUMN(L$1),FALSE)</f>
        <v>#N/A</v>
      </c>
      <c r="M140" t="e">
        <f>VLOOKUP($A140,'2.1'!$A$1:$U$265,COLUMN(M$1),FALSE)</f>
        <v>#N/A</v>
      </c>
      <c r="N140" t="e">
        <f>VLOOKUP($A140,'2.1'!$A$1:$U$265,COLUMN(N$1),FALSE)</f>
        <v>#N/A</v>
      </c>
      <c r="O140" t="e">
        <f>VLOOKUP($A140,'2.1'!$A$1:$U$265,COLUMN(O$1),FALSE)</f>
        <v>#N/A</v>
      </c>
      <c r="P140" t="e">
        <f>VLOOKUP($A140,'2.1'!$A$1:$U$265,COLUMN(P$1),FALSE)</f>
        <v>#N/A</v>
      </c>
      <c r="Q140" t="e">
        <f>VLOOKUP($A140,'2.1'!$A$1:$U$265,COLUMN(Q$1),FALSE)</f>
        <v>#N/A</v>
      </c>
      <c r="R140" t="e">
        <f>VLOOKUP($A140,'2.1'!$A$1:$U$265,COLUMN(R$1),FALSE)</f>
        <v>#N/A</v>
      </c>
      <c r="S140" t="e">
        <f>VLOOKUP($A140,'2.1'!$A$1:$U$265,COLUMN(S$1),FALSE)</f>
        <v>#N/A</v>
      </c>
      <c r="T140" t="e">
        <f>VLOOKUP($A140,'2.1'!$A$1:$U$265,COLUMN(T$1),FALSE)</f>
        <v>#N/A</v>
      </c>
      <c r="U140" t="e">
        <f>VLOOKUP($A140,'2.1'!$A$1:$U$265,COLUMN(U$1),FALSE)</f>
        <v>#N/A</v>
      </c>
    </row>
    <row r="141" spans="1:21" x14ac:dyDescent="0.35">
      <c r="A141" t="s">
        <v>525</v>
      </c>
      <c r="B141">
        <f>VLOOKUP($A141,'2.1'!$A$1:$U$265,COLUMN(B$1),FALSE)</f>
        <v>1542.0667358011599</v>
      </c>
      <c r="C141">
        <f>VLOOKUP($A141,'2.1'!$A$1:$U$265,COLUMN(C$1),FALSE)</f>
        <v>1557.01717959599</v>
      </c>
      <c r="D141">
        <f>VLOOKUP($A141,'2.1'!$A$1:$U$265,COLUMN(D$1),FALSE)</f>
        <v>1633.0354318879399</v>
      </c>
      <c r="E141">
        <f>VLOOKUP($A141,'2.1'!$A$1:$U$265,COLUMN(E$1),FALSE)</f>
        <v>1909.12217089109</v>
      </c>
      <c r="F141">
        <f>VLOOKUP($A141,'2.1'!$A$1:$U$265,COLUMN(F$1),FALSE)</f>
        <v>2353.54821859811</v>
      </c>
      <c r="G141">
        <f>VLOOKUP($A141,'2.1'!$A$1:$U$265,COLUMN(G$1),FALSE)</f>
        <v>2590.4177908748102</v>
      </c>
      <c r="H141">
        <f>VLOOKUP($A141,'2.1'!$A$1:$U$265,COLUMN(H$1),FALSE)</f>
        <v>2796.57024604136</v>
      </c>
      <c r="I141">
        <f>VLOOKUP($A141,'2.1'!$A$1:$U$265,COLUMN(I$1),FALSE)</f>
        <v>3133.6541130671999</v>
      </c>
      <c r="J141">
        <f>VLOOKUP($A141,'2.1'!$A$1:$U$265,COLUMN(J$1),FALSE)</f>
        <v>3379.0820928354601</v>
      </c>
      <c r="K141">
        <f>VLOOKUP($A141,'2.1'!$A$1:$U$265,COLUMN(K$1),FALSE)</f>
        <v>3168.17670633226</v>
      </c>
      <c r="L141">
        <f>VLOOKUP($A141,'2.1'!$A$1:$U$265,COLUMN(L$1),FALSE)</f>
        <v>3566.3623781257602</v>
      </c>
      <c r="M141">
        <f>VLOOKUP($A141,'2.1'!$A$1:$U$265,COLUMN(M$1),FALSE)</f>
        <v>3933.4593571069099</v>
      </c>
      <c r="N141">
        <f>VLOOKUP($A141,'2.1'!$A$1:$U$265,COLUMN(N$1),FALSE)</f>
        <v>4022.1991196481399</v>
      </c>
      <c r="O141">
        <f>VLOOKUP($A141,'2.1'!$A$1:$U$265,COLUMN(O$1),FALSE)</f>
        <v>4037.5093146798099</v>
      </c>
      <c r="P141">
        <f>VLOOKUP($A141,'2.1'!$A$1:$U$265,COLUMN(P$1),FALSE)</f>
        <v>3937.7587117641801</v>
      </c>
      <c r="Q141">
        <f>VLOOKUP($A141,'2.1'!$A$1:$U$265,COLUMN(Q$1),FALSE)</f>
        <v>4073.6660098064199</v>
      </c>
      <c r="R141">
        <f>VLOOKUP($A141,'2.1'!$A$1:$U$265,COLUMN(R$1),FALSE)</f>
        <v>4109.1651349637204</v>
      </c>
      <c r="S141">
        <f>VLOOKUP($A141,'2.1'!$A$1:$U$265,COLUMN(S$1),FALSE)</f>
        <v>4259.7650014189003</v>
      </c>
      <c r="T141">
        <f>VLOOKUP($A141,'2.1'!$A$1:$U$265,COLUMN(T$1),FALSE)</f>
        <v>4188.5283461285098</v>
      </c>
      <c r="U141">
        <f>VLOOKUP($A141,'2.1'!$A$1:$U$265,COLUMN(U$1),FALSE)</f>
        <v>4324.0140184045704</v>
      </c>
    </row>
    <row r="142" spans="1:21" x14ac:dyDescent="0.35">
      <c r="A142" t="s">
        <v>443</v>
      </c>
      <c r="B142">
        <f>VLOOKUP($A142,'2.1'!$A$1:$U$265,COLUMN(B$1),FALSE)</f>
        <v>0</v>
      </c>
      <c r="C142">
        <f>VLOOKUP($A142,'2.1'!$A$1:$U$265,COLUMN(C$1),FALSE)</f>
        <v>524.68799478597896</v>
      </c>
      <c r="D142">
        <f>VLOOKUP($A142,'2.1'!$A$1:$U$265,COLUMN(D$1),FALSE)</f>
        <v>577.64015656773904</v>
      </c>
      <c r="E142">
        <f>VLOOKUP($A142,'2.1'!$A$1:$U$265,COLUMN(E$1),FALSE)</f>
        <v>678.69283957899495</v>
      </c>
      <c r="F142">
        <f>VLOOKUP($A142,'2.1'!$A$1:$U$265,COLUMN(F$1),FALSE)</f>
        <v>745.31545188924395</v>
      </c>
      <c r="G142">
        <f>VLOOKUP($A142,'2.1'!$A$1:$U$265,COLUMN(G$1),FALSE)</f>
        <v>866.50499563880305</v>
      </c>
      <c r="H142">
        <f>VLOOKUP($A142,'2.1'!$A$1:$U$265,COLUMN(H$1),FALSE)</f>
        <v>883.06973148308305</v>
      </c>
      <c r="I142">
        <f>VLOOKUP($A142,'2.1'!$A$1:$U$265,COLUMN(I$1),FALSE)</f>
        <v>896.85161204895996</v>
      </c>
      <c r="J142">
        <f>VLOOKUP($A142,'2.1'!$A$1:$U$265,COLUMN(J$1),FALSE)</f>
        <v>1098.7680609680101</v>
      </c>
      <c r="K142">
        <f>VLOOKUP($A142,'2.1'!$A$1:$U$265,COLUMN(K$1),FALSE)</f>
        <v>1067.91412455968</v>
      </c>
      <c r="L142">
        <f>VLOOKUP($A142,'2.1'!$A$1:$U$265,COLUMN(L$1),FALSE)</f>
        <v>1090.26487782667</v>
      </c>
      <c r="M142">
        <f>VLOOKUP($A142,'2.1'!$A$1:$U$265,COLUMN(M$1),FALSE)</f>
        <v>1254.51792297417</v>
      </c>
      <c r="N142">
        <f>VLOOKUP($A142,'2.1'!$A$1:$U$265,COLUMN(N$1),FALSE)</f>
        <v>1330.5474042425601</v>
      </c>
      <c r="O142">
        <f>VLOOKUP($A142,'2.1'!$A$1:$U$265,COLUMN(O$1),FALSE)</f>
        <v>1564.6753035024101</v>
      </c>
      <c r="P142">
        <f>VLOOKUP($A142,'2.1'!$A$1:$U$265,COLUMN(P$1),FALSE)</f>
        <v>1770.4657495465899</v>
      </c>
      <c r="Q142">
        <f>VLOOKUP($A142,'2.1'!$A$1:$U$265,COLUMN(Q$1),FALSE)</f>
        <v>1584.8277602642499</v>
      </c>
      <c r="R142">
        <f>VLOOKUP($A142,'2.1'!$A$1:$U$265,COLUMN(R$1),FALSE)</f>
        <v>1700.0465409434701</v>
      </c>
      <c r="S142">
        <f>VLOOKUP($A142,'2.1'!$A$1:$U$265,COLUMN(S$1),FALSE)</f>
        <v>1813.7832351419599</v>
      </c>
      <c r="T142">
        <f>VLOOKUP($A142,'2.1'!$A$1:$U$265,COLUMN(T$1),FALSE)</f>
        <v>1953.5882899358201</v>
      </c>
      <c r="U142">
        <f>VLOOKUP($A142,'2.1'!$A$1:$U$265,COLUMN(U$1),FALSE)</f>
        <v>1946.64361370086</v>
      </c>
    </row>
    <row r="143" spans="1:21" x14ac:dyDescent="0.35">
      <c r="A143" t="s">
        <v>415</v>
      </c>
      <c r="B143">
        <f>VLOOKUP($A143,'2.1'!$A$1:$U$265,COLUMN(B$1),FALSE)</f>
        <v>9171.3301452525902</v>
      </c>
      <c r="C143">
        <f>VLOOKUP($A143,'2.1'!$A$1:$U$265,COLUMN(C$1),FALSE)</f>
        <v>8684.6474003033509</v>
      </c>
      <c r="D143">
        <f>VLOOKUP($A143,'2.1'!$A$1:$U$265,COLUMN(D$1),FALSE)</f>
        <v>8695.4000724738798</v>
      </c>
      <c r="E143">
        <f>VLOOKUP($A143,'2.1'!$A$1:$U$265,COLUMN(E$1),FALSE)</f>
        <v>9609.9669743435006</v>
      </c>
      <c r="F143">
        <f>VLOOKUP($A143,'2.1'!$A$1:$U$265,COLUMN(F$1),FALSE)</f>
        <v>11185.1389747634</v>
      </c>
      <c r="G143">
        <f>VLOOKUP($A143,'2.1'!$A$1:$U$265,COLUMN(G$1),FALSE)</f>
        <v>13791.4501296897</v>
      </c>
      <c r="H143">
        <f>VLOOKUP($A143,'2.1'!$A$1:$U$265,COLUMN(H$1),FALSE)</f>
        <v>15384.7402421118</v>
      </c>
      <c r="I143">
        <f>VLOOKUP($A143,'2.1'!$A$1:$U$265,COLUMN(I$1),FALSE)</f>
        <v>16516.626534036099</v>
      </c>
      <c r="J143">
        <f>VLOOKUP($A143,'2.1'!$A$1:$U$265,COLUMN(J$1),FALSE)</f>
        <v>20078.255419304201</v>
      </c>
      <c r="K143">
        <f>VLOOKUP($A143,'2.1'!$A$1:$U$265,COLUMN(K$1),FALSE)</f>
        <v>16113.143709968799</v>
      </c>
      <c r="L143">
        <f>VLOOKUP($A143,'2.1'!$A$1:$U$265,COLUMN(L$1),FALSE)</f>
        <v>19262.552518610701</v>
      </c>
      <c r="M143">
        <f>VLOOKUP($A143,'2.1'!$A$1:$U$265,COLUMN(M$1),FALSE)</f>
        <v>23745.801614395699</v>
      </c>
      <c r="N143">
        <f>VLOOKUP($A143,'2.1'!$A$1:$U$265,COLUMN(N$1),FALSE)</f>
        <v>25243.358698013599</v>
      </c>
      <c r="O143">
        <f>VLOOKUP($A143,'2.1'!$A$1:$U$265,COLUMN(O$1),FALSE)</f>
        <v>24844.744370758501</v>
      </c>
      <c r="P143">
        <f>VLOOKUP($A143,'2.1'!$A$1:$U$265,COLUMN(P$1),FALSE)</f>
        <v>24463.9031634311</v>
      </c>
      <c r="Q143">
        <f>VLOOKUP($A143,'2.1'!$A$1:$U$265,COLUMN(Q$1),FALSE)</f>
        <v>20627.932782342199</v>
      </c>
      <c r="R143">
        <f>VLOOKUP($A143,'2.1'!$A$1:$U$265,COLUMN(R$1),FALSE)</f>
        <v>19879.297530616699</v>
      </c>
      <c r="S143">
        <f>VLOOKUP($A143,'2.1'!$A$1:$U$265,COLUMN(S$1),FALSE)</f>
        <v>20803.745917878499</v>
      </c>
      <c r="T143">
        <f>VLOOKUP($A143,'2.1'!$A$1:$U$265,COLUMN(T$1),FALSE)</f>
        <v>23338.963458071801</v>
      </c>
      <c r="U143">
        <f>VLOOKUP($A143,'2.1'!$A$1:$U$265,COLUMN(U$1),FALSE)</f>
        <v>23139.798656121398</v>
      </c>
    </row>
    <row r="144" spans="1:21" x14ac:dyDescent="0.35">
      <c r="A144" t="s">
        <v>419</v>
      </c>
      <c r="B144">
        <f>VLOOKUP($A144,'2.1'!$A$1:$U$265,COLUMN(B$1),FALSE)</f>
        <v>604.65406601321104</v>
      </c>
      <c r="C144">
        <f>VLOOKUP($A144,'2.1'!$A$1:$U$265,COLUMN(C$1),FALSE)</f>
        <v>615.26847172370606</v>
      </c>
      <c r="D144">
        <f>VLOOKUP($A144,'2.1'!$A$1:$U$265,COLUMN(D$1),FALSE)</f>
        <v>656.62270773944704</v>
      </c>
      <c r="E144">
        <f>VLOOKUP($A144,'2.1'!$A$1:$U$265,COLUMN(E$1),FALSE)</f>
        <v>823.72114508538402</v>
      </c>
      <c r="F144">
        <f>VLOOKUP($A144,'2.1'!$A$1:$U$265,COLUMN(F$1),FALSE)</f>
        <v>940.55169182969303</v>
      </c>
      <c r="G144">
        <f>VLOOKUP($A144,'2.1'!$A$1:$U$265,COLUMN(G$1),FALSE)</f>
        <v>993.93204109563897</v>
      </c>
      <c r="H144">
        <f>VLOOKUP($A144,'2.1'!$A$1:$U$265,COLUMN(H$1),FALSE)</f>
        <v>1040.9039942562099</v>
      </c>
      <c r="I144">
        <f>VLOOKUP($A144,'2.1'!$A$1:$U$265,COLUMN(I$1),FALSE)</f>
        <v>1222.3729182258</v>
      </c>
      <c r="J144">
        <f>VLOOKUP($A144,'2.1'!$A$1:$U$265,COLUMN(J$1),FALSE)</f>
        <v>1411.92933206154</v>
      </c>
      <c r="K144">
        <f>VLOOKUP($A144,'2.1'!$A$1:$U$265,COLUMN(K$1),FALSE)</f>
        <v>1317.2356874274501</v>
      </c>
      <c r="L144">
        <f>VLOOKUP($A144,'2.1'!$A$1:$U$265,COLUMN(L$1),FALSE)</f>
        <v>1280.2254697215501</v>
      </c>
      <c r="M144">
        <f>VLOOKUP($A144,'2.1'!$A$1:$U$265,COLUMN(M$1),FALSE)</f>
        <v>1373.52078902067</v>
      </c>
      <c r="N144">
        <f>VLOOKUP($A144,'2.1'!$A$1:$U$265,COLUMN(N$1),FALSE)</f>
        <v>1329.9813788030301</v>
      </c>
      <c r="O144">
        <f>VLOOKUP($A144,'2.1'!$A$1:$U$265,COLUMN(O$1),FALSE)</f>
        <v>1376.06981577192</v>
      </c>
      <c r="P144">
        <f>VLOOKUP($A144,'2.1'!$A$1:$U$265,COLUMN(P$1),FALSE)</f>
        <v>1396.6582253392501</v>
      </c>
      <c r="Q144">
        <f>VLOOKUP($A144,'2.1'!$A$1:$U$265,COLUMN(Q$1),FALSE)</f>
        <v>1219.2486624303699</v>
      </c>
      <c r="R144">
        <f>VLOOKUP($A144,'2.1'!$A$1:$U$265,COLUMN(R$1),FALSE)</f>
        <v>1269.9021081051601</v>
      </c>
      <c r="S144">
        <f>VLOOKUP($A144,'2.1'!$A$1:$U$265,COLUMN(S$1),FALSE)</f>
        <v>1361.6995877849699</v>
      </c>
      <c r="T144">
        <f>VLOOKUP($A144,'2.1'!$A$1:$U$265,COLUMN(T$1),FALSE)</f>
        <v>1465.5910064019099</v>
      </c>
      <c r="U144">
        <f>VLOOKUP($A144,'2.1'!$A$1:$U$265,COLUMN(U$1),FALSE)</f>
        <v>1446.83096499408</v>
      </c>
    </row>
    <row r="145" spans="1:21" x14ac:dyDescent="0.35">
      <c r="A145" t="s">
        <v>433</v>
      </c>
      <c r="B145">
        <f>VLOOKUP($A145,'2.1'!$A$1:$U$265,COLUMN(B$1),FALSE)</f>
        <v>914.785719885861</v>
      </c>
      <c r="C145">
        <f>VLOOKUP($A145,'2.1'!$A$1:$U$265,COLUMN(C$1),FALSE)</f>
        <v>1727.28119565526</v>
      </c>
      <c r="D145">
        <f>VLOOKUP($A145,'2.1'!$A$1:$U$265,COLUMN(D$1),FALSE)</f>
        <v>2283.8466849494098</v>
      </c>
      <c r="E145">
        <f>VLOOKUP($A145,'2.1'!$A$1:$U$265,COLUMN(E$1),FALSE)</f>
        <v>3005.42635224484</v>
      </c>
      <c r="F145">
        <f>VLOOKUP($A145,'2.1'!$A$1:$U$265,COLUMN(F$1),FALSE)</f>
        <v>3502.8029238956701</v>
      </c>
      <c r="G145">
        <f>VLOOKUP($A145,'2.1'!$A$1:$U$265,COLUMN(G$1),FALSE)</f>
        <v>3720.4791546743099</v>
      </c>
      <c r="H145">
        <f>VLOOKUP($A145,'2.1'!$A$1:$U$265,COLUMN(H$1),FALSE)</f>
        <v>4382.6172785169201</v>
      </c>
      <c r="I145">
        <f>VLOOKUP($A145,'2.1'!$A$1:$U$265,COLUMN(I$1),FALSE)</f>
        <v>5848.4764054510497</v>
      </c>
      <c r="J145">
        <f>VLOOKUP($A145,'2.1'!$A$1:$U$265,COLUMN(J$1),FALSE)</f>
        <v>7101.0401411686198</v>
      </c>
      <c r="K145">
        <f>VLOOKUP($A145,'2.1'!$A$1:$U$265,COLUMN(K$1),FALSE)</f>
        <v>6169.1141947782298</v>
      </c>
      <c r="L145">
        <f>VLOOKUP($A145,'2.1'!$A$1:$U$265,COLUMN(L$1),FALSE)</f>
        <v>5735.4228565984904</v>
      </c>
      <c r="M145">
        <f>VLOOKUP($A145,'2.1'!$A$1:$U$265,COLUMN(M$1),FALSE)</f>
        <v>6809.1598040014596</v>
      </c>
      <c r="N145">
        <f>VLOOKUP($A145,'2.1'!$A$1:$U$265,COLUMN(N$1),FALSE)</f>
        <v>6015.9452275696904</v>
      </c>
      <c r="O145">
        <f>VLOOKUP($A145,'2.1'!$A$1:$U$265,COLUMN(O$1),FALSE)</f>
        <v>6755.0736746162902</v>
      </c>
      <c r="P145">
        <f>VLOOKUP($A145,'2.1'!$A$1:$U$265,COLUMN(P$1),FALSE)</f>
        <v>6600.0568085458899</v>
      </c>
      <c r="Q145">
        <f>VLOOKUP($A145,'2.1'!$A$1:$U$265,COLUMN(Q$1),FALSE)</f>
        <v>5588.9807276855599</v>
      </c>
      <c r="R145">
        <f>VLOOKUP($A145,'2.1'!$A$1:$U$265,COLUMN(R$1),FALSE)</f>
        <v>5765.2007620271097</v>
      </c>
      <c r="S145">
        <f>VLOOKUP($A145,'2.1'!$A$1:$U$265,COLUMN(S$1),FALSE)</f>
        <v>6292.5436292670702</v>
      </c>
      <c r="T145">
        <f>VLOOKUP($A145,'2.1'!$A$1:$U$265,COLUMN(T$1),FALSE)</f>
        <v>7252.4018577399202</v>
      </c>
      <c r="U145">
        <f>VLOOKUP($A145,'2.1'!$A$1:$U$265,COLUMN(U$1),FALSE)</f>
        <v>7411.8361163473401</v>
      </c>
    </row>
    <row r="146" spans="1:21" x14ac:dyDescent="0.35">
      <c r="A146" t="s">
        <v>457</v>
      </c>
      <c r="B146">
        <f>VLOOKUP($A146,'2.1'!$A$1:$U$265,COLUMN(B$1),FALSE)</f>
        <v>7578.8510529884497</v>
      </c>
      <c r="C146">
        <f>VLOOKUP($A146,'2.1'!$A$1:$U$265,COLUMN(C$1),FALSE)</f>
        <v>7663.1370802644597</v>
      </c>
      <c r="D146">
        <f>VLOOKUP($A146,'2.1'!$A$1:$U$265,COLUMN(D$1),FALSE)</f>
        <v>8331.2619970041997</v>
      </c>
      <c r="E146">
        <f>VLOOKUP($A146,'2.1'!$A$1:$U$265,COLUMN(E$1),FALSE)</f>
        <v>8524.9612355777899</v>
      </c>
      <c r="F146">
        <f>VLOOKUP($A146,'2.1'!$A$1:$U$265,COLUMN(F$1),FALSE)</f>
        <v>10176.6587120064</v>
      </c>
      <c r="G146">
        <f>VLOOKUP($A146,'2.1'!$A$1:$U$265,COLUMN(G$1),FALSE)</f>
        <v>11092.5107357824</v>
      </c>
      <c r="H146">
        <f>VLOOKUP($A146,'2.1'!$A$1:$U$265,COLUMN(H$1),FALSE)</f>
        <v>12014.3998729502</v>
      </c>
      <c r="I146">
        <f>VLOOKUP($A146,'2.1'!$A$1:$U$265,COLUMN(I$1),FALSE)</f>
        <v>12154.8299372808</v>
      </c>
      <c r="J146">
        <f>VLOOKUP($A146,'2.1'!$A$1:$U$265,COLUMN(J$1),FALSE)</f>
        <v>11122.862067714201</v>
      </c>
      <c r="K146">
        <f>VLOOKUP($A146,'2.1'!$A$1:$U$265,COLUMN(K$1),FALSE)</f>
        <v>9706.9560596395895</v>
      </c>
      <c r="L146">
        <f>VLOOKUP($A146,'2.1'!$A$1:$U$265,COLUMN(L$1),FALSE)</f>
        <v>10804.6844747547</v>
      </c>
      <c r="M146">
        <f>VLOOKUP($A146,'2.1'!$A$1:$U$265,COLUMN(M$1),FALSE)</f>
        <v>12189.095160135699</v>
      </c>
      <c r="N146">
        <f>VLOOKUP($A146,'2.1'!$A$1:$U$265,COLUMN(N$1),FALSE)</f>
        <v>12006.68296237</v>
      </c>
      <c r="O146">
        <f>VLOOKUP($A146,'2.1'!$A$1:$U$265,COLUMN(O$1),FALSE)</f>
        <v>14765.6739800428</v>
      </c>
      <c r="P146">
        <f>VLOOKUP($A146,'2.1'!$A$1:$U$265,COLUMN(P$1),FALSE)</f>
        <v>14700.334340838601</v>
      </c>
      <c r="Q146">
        <f>VLOOKUP($A146,'2.1'!$A$1:$U$265,COLUMN(Q$1),FALSE)</f>
        <v>14745.3414620288</v>
      </c>
      <c r="R146">
        <f>VLOOKUP($A146,'2.1'!$A$1:$U$265,COLUMN(R$1),FALSE)</f>
        <v>15068.620349418399</v>
      </c>
      <c r="S146">
        <f>VLOOKUP($A146,'2.1'!$A$1:$U$265,COLUMN(S$1),FALSE)</f>
        <v>15906.0839118192</v>
      </c>
      <c r="T146">
        <f>VLOOKUP($A146,'2.1'!$A$1:$U$265,COLUMN(T$1),FALSE)</f>
        <v>16390.824908005299</v>
      </c>
      <c r="U146">
        <f>VLOOKUP($A146,'2.1'!$A$1:$U$265,COLUMN(U$1),FALSE)</f>
        <v>17448.270292683101</v>
      </c>
    </row>
    <row r="147" spans="1:21" x14ac:dyDescent="0.35">
      <c r="A147" t="s">
        <v>425</v>
      </c>
      <c r="B147">
        <f>VLOOKUP($A147,'2.1'!$A$1:$U$265,COLUMN(B$1),FALSE)</f>
        <v>138.698692243778</v>
      </c>
      <c r="C147">
        <f>VLOOKUP($A147,'2.1'!$A$1:$U$265,COLUMN(C$1),FALSE)</f>
        <v>229.37551478137701</v>
      </c>
      <c r="D147">
        <f>VLOOKUP($A147,'2.1'!$A$1:$U$265,COLUMN(D$1),FALSE)</f>
        <v>252.39621027916201</v>
      </c>
      <c r="E147">
        <f>VLOOKUP($A147,'2.1'!$A$1:$U$265,COLUMN(E$1),FALSE)</f>
        <v>266.44711034309699</v>
      </c>
      <c r="F147">
        <f>VLOOKUP($A147,'2.1'!$A$1:$U$265,COLUMN(F$1),FALSE)</f>
        <v>266.56956753911197</v>
      </c>
      <c r="G147">
        <f>VLOOKUP($A147,'2.1'!$A$1:$U$265,COLUMN(G$1),FALSE)</f>
        <v>292.34932524708501</v>
      </c>
      <c r="H147">
        <f>VLOOKUP($A147,'2.1'!$A$1:$U$265,COLUMN(H$1),FALSE)</f>
        <v>323.389184871498</v>
      </c>
      <c r="I147">
        <f>VLOOKUP($A147,'2.1'!$A$1:$U$265,COLUMN(I$1),FALSE)</f>
        <v>360.37214180868199</v>
      </c>
      <c r="J147">
        <f>VLOOKUP($A147,'2.1'!$A$1:$U$265,COLUMN(J$1),FALSE)</f>
        <v>408.48074207499002</v>
      </c>
      <c r="K147">
        <f>VLOOKUP($A147,'2.1'!$A$1:$U$265,COLUMN(K$1),FALSE)</f>
        <v>391.20100531652798</v>
      </c>
      <c r="L147">
        <f>VLOOKUP($A147,'2.1'!$A$1:$U$265,COLUMN(L$1),FALSE)</f>
        <v>401.83500136683699</v>
      </c>
      <c r="M147">
        <f>VLOOKUP($A147,'2.1'!$A$1:$U$265,COLUMN(M$1),FALSE)</f>
        <v>448.33752552786098</v>
      </c>
      <c r="N147">
        <f>VLOOKUP($A147,'2.1'!$A$1:$U$265,COLUMN(N$1),FALSE)</f>
        <v>566.37865693749404</v>
      </c>
      <c r="O147">
        <f>VLOOKUP($A147,'2.1'!$A$1:$U$265,COLUMN(O$1),FALSE)</f>
        <v>716.83530473477401</v>
      </c>
      <c r="P147">
        <f>VLOOKUP($A147,'2.1'!$A$1:$U$265,COLUMN(P$1),FALSE)</f>
        <v>714.70071238869605</v>
      </c>
      <c r="Q147">
        <f>VLOOKUP($A147,'2.1'!$A$1:$U$265,COLUMN(Q$1),FALSE)</f>
        <v>588.22845270284904</v>
      </c>
      <c r="R147">
        <f>VLOOKUP($A147,'2.1'!$A$1:$U$265,COLUMN(R$1),FALSE)</f>
        <v>501.41571285783198</v>
      </c>
      <c r="S147">
        <f>VLOOKUP($A147,'2.1'!$A$1:$U$265,COLUMN(S$1),FALSE)</f>
        <v>499.38070781976</v>
      </c>
      <c r="T147">
        <f>VLOOKUP($A147,'2.1'!$A$1:$U$265,COLUMN(T$1),FALSE)</f>
        <v>533.99118425893596</v>
      </c>
      <c r="U147">
        <f>VLOOKUP($A147,'2.1'!$A$1:$U$265,COLUMN(U$1),FALSE)</f>
        <v>527.53363439911095</v>
      </c>
    </row>
    <row r="148" spans="1:21" x14ac:dyDescent="0.35">
      <c r="A148" t="s">
        <v>421</v>
      </c>
      <c r="B148">
        <f>VLOOKUP($A148,'2.1'!$A$1:$U$265,COLUMN(B$1),FALSE)</f>
        <v>23852.327028597501</v>
      </c>
      <c r="C148">
        <f>VLOOKUP($A148,'2.1'!$A$1:$U$265,COLUMN(C$1),FALSE)</f>
        <v>21700.020045831501</v>
      </c>
      <c r="D148">
        <f>VLOOKUP($A148,'2.1'!$A$1:$U$265,COLUMN(D$1),FALSE)</f>
        <v>22159.688863274099</v>
      </c>
      <c r="E148">
        <f>VLOOKUP($A148,'2.1'!$A$1:$U$265,COLUMN(E$1),FALSE)</f>
        <v>23730.1524496489</v>
      </c>
      <c r="F148">
        <f>VLOOKUP($A148,'2.1'!$A$1:$U$265,COLUMN(F$1),FALSE)</f>
        <v>27608.5373712744</v>
      </c>
      <c r="G148">
        <f>VLOOKUP($A148,'2.1'!$A$1:$U$265,COLUMN(G$1),FALSE)</f>
        <v>29961.263277456899</v>
      </c>
      <c r="H148">
        <f>VLOOKUP($A148,'2.1'!$A$1:$U$265,COLUMN(H$1),FALSE)</f>
        <v>33769.154163350096</v>
      </c>
      <c r="I148">
        <f>VLOOKUP($A148,'2.1'!$A$1:$U$265,COLUMN(I$1),FALSE)</f>
        <v>39432.938349376098</v>
      </c>
      <c r="J148">
        <f>VLOOKUP($A148,'2.1'!$A$1:$U$265,COLUMN(J$1),FALSE)</f>
        <v>40007.469261213999</v>
      </c>
      <c r="K148">
        <f>VLOOKUP($A148,'2.1'!$A$1:$U$265,COLUMN(K$1),FALSE)</f>
        <v>38927.206881771497</v>
      </c>
      <c r="L148">
        <f>VLOOKUP($A148,'2.1'!$A$1:$U$265,COLUMN(L$1),FALSE)</f>
        <v>47236.960234542101</v>
      </c>
      <c r="M148">
        <f>VLOOKUP($A148,'2.1'!$A$1:$U$265,COLUMN(M$1),FALSE)</f>
        <v>53890.428727050399</v>
      </c>
      <c r="N148">
        <f>VLOOKUP($A148,'2.1'!$A$1:$U$265,COLUMN(N$1),FALSE)</f>
        <v>55546.488538692101</v>
      </c>
      <c r="O148">
        <f>VLOOKUP($A148,'2.1'!$A$1:$U$265,COLUMN(O$1),FALSE)</f>
        <v>56967.425794038303</v>
      </c>
      <c r="P148">
        <f>VLOOKUP($A148,'2.1'!$A$1:$U$265,COLUMN(P$1),FALSE)</f>
        <v>57562.530793767801</v>
      </c>
      <c r="Q148">
        <f>VLOOKUP($A148,'2.1'!$A$1:$U$265,COLUMN(Q$1),FALSE)</f>
        <v>55646.618746950502</v>
      </c>
      <c r="R148">
        <f>VLOOKUP($A148,'2.1'!$A$1:$U$265,COLUMN(R$1),FALSE)</f>
        <v>56828.295347160099</v>
      </c>
      <c r="S148">
        <f>VLOOKUP($A148,'2.1'!$A$1:$U$265,COLUMN(S$1),FALSE)</f>
        <v>60913.745333494</v>
      </c>
      <c r="T148">
        <f>VLOOKUP($A148,'2.1'!$A$1:$U$265,COLUMN(T$1),FALSE)</f>
        <v>66188.779396179802</v>
      </c>
      <c r="U148">
        <f>VLOOKUP($A148,'2.1'!$A$1:$U$265,COLUMN(U$1),FALSE)</f>
        <v>65233.282439230199</v>
      </c>
    </row>
    <row r="149" spans="1:21" x14ac:dyDescent="0.35">
      <c r="A149" t="s">
        <v>553</v>
      </c>
      <c r="B149">
        <f>VLOOKUP($A149,'2.1'!$A$1:$U$265,COLUMN(B$1),FALSE)</f>
        <v>5413.1506206880704</v>
      </c>
      <c r="C149">
        <f>VLOOKUP($A149,'2.1'!$A$1:$U$265,COLUMN(C$1),FALSE)</f>
        <v>5717.2170896901698</v>
      </c>
      <c r="D149">
        <f>VLOOKUP($A149,'2.1'!$A$1:$U$265,COLUMN(D$1),FALSE)</f>
        <v>6533.5532130373203</v>
      </c>
      <c r="E149">
        <f>VLOOKUP($A149,'2.1'!$A$1:$U$265,COLUMN(E$1),FALSE)</f>
        <v>8712.6987931205895</v>
      </c>
      <c r="F149">
        <f>VLOOKUP($A149,'2.1'!$A$1:$U$265,COLUMN(F$1),FALSE)</f>
        <v>10671.821861063199</v>
      </c>
      <c r="G149">
        <f>VLOOKUP($A149,'2.1'!$A$1:$U$265,COLUMN(G$1),FALSE)</f>
        <v>11685.754822439099</v>
      </c>
      <c r="H149">
        <f>VLOOKUP($A149,'2.1'!$A$1:$U$265,COLUMN(H$1),FALSE)</f>
        <v>13159.7594413964</v>
      </c>
      <c r="I149">
        <f>VLOOKUP($A149,'2.1'!$A$1:$U$265,COLUMN(I$1),FALSE)</f>
        <v>16085.611523338001</v>
      </c>
      <c r="J149">
        <f>VLOOKUP($A149,'2.1'!$A$1:$U$265,COLUMN(J$1),FALSE)</f>
        <v>18677.292710931801</v>
      </c>
      <c r="K149">
        <f>VLOOKUP($A149,'2.1'!$A$1:$U$265,COLUMN(K$1),FALSE)</f>
        <v>16531.6705140706</v>
      </c>
      <c r="L149">
        <f>VLOOKUP($A149,'2.1'!$A$1:$U$265,COLUMN(L$1),FALSE)</f>
        <v>16750.797441608302</v>
      </c>
      <c r="M149">
        <f>VLOOKUP($A149,'2.1'!$A$1:$U$265,COLUMN(M$1),FALSE)</f>
        <v>18361.569476008299</v>
      </c>
      <c r="N149">
        <f>VLOOKUP($A149,'2.1'!$A$1:$U$265,COLUMN(N$1),FALSE)</f>
        <v>17481.895443525202</v>
      </c>
      <c r="O149">
        <f>VLOOKUP($A149,'2.1'!$A$1:$U$265,COLUMN(O$1),FALSE)</f>
        <v>18260.015771001901</v>
      </c>
      <c r="P149">
        <f>VLOOKUP($A149,'2.1'!$A$1:$U$265,COLUMN(P$1),FALSE)</f>
        <v>18674.344056862501</v>
      </c>
      <c r="Q149">
        <f>VLOOKUP($A149,'2.1'!$A$1:$U$265,COLUMN(Q$1),FALSE)</f>
        <v>16310.9884090005</v>
      </c>
      <c r="R149">
        <f>VLOOKUP($A149,'2.1'!$A$1:$U$265,COLUMN(R$1),FALSE)</f>
        <v>16508.670360493201</v>
      </c>
      <c r="S149">
        <f>VLOOKUP($A149,'2.1'!$A$1:$U$265,COLUMN(S$1),FALSE)</f>
        <v>17556.6008176369</v>
      </c>
      <c r="T149">
        <f>VLOOKUP($A149,'2.1'!$A$1:$U$265,COLUMN(T$1),FALSE)</f>
        <v>19406.347533792399</v>
      </c>
      <c r="U149">
        <f>VLOOKUP($A149,'2.1'!$A$1:$U$265,COLUMN(U$1),FALSE)</f>
        <v>19266.2754990139</v>
      </c>
    </row>
    <row r="150" spans="1:21" x14ac:dyDescent="0.35">
      <c r="A150" t="s">
        <v>449</v>
      </c>
      <c r="B150">
        <f>VLOOKUP($A150,'2.1'!$A$1:$U$265,COLUMN(B$1),FALSE)</f>
        <v>10201.3035366727</v>
      </c>
      <c r="C150">
        <f>VLOOKUP($A150,'2.1'!$A$1:$U$265,COLUMN(C$1),FALSE)</f>
        <v>10479.759630927299</v>
      </c>
      <c r="D150">
        <f>VLOOKUP($A150,'2.1'!$A$1:$U$265,COLUMN(D$1),FALSE)</f>
        <v>11777.1556578814</v>
      </c>
      <c r="E150">
        <f>VLOOKUP($A150,'2.1'!$A$1:$U$265,COLUMN(E$1),FALSE)</f>
        <v>14849.0372415032</v>
      </c>
      <c r="F150">
        <f>VLOOKUP($A150,'2.1'!$A$1:$U$265,COLUMN(F$1),FALSE)</f>
        <v>17233.1385611279</v>
      </c>
      <c r="G150">
        <f>VLOOKUP($A150,'2.1'!$A$1:$U$265,COLUMN(G$1),FALSE)</f>
        <v>18098.9085440003</v>
      </c>
      <c r="H150">
        <f>VLOOKUP($A150,'2.1'!$A$1:$U$265,COLUMN(H$1),FALSE)</f>
        <v>19672.965555414601</v>
      </c>
      <c r="I150">
        <f>VLOOKUP($A150,'2.1'!$A$1:$U$265,COLUMN(I$1),FALSE)</f>
        <v>23787.646556668798</v>
      </c>
      <c r="J150">
        <f>VLOOKUP($A150,'2.1'!$A$1:$U$265,COLUMN(J$1),FALSE)</f>
        <v>27483.337169856899</v>
      </c>
      <c r="K150">
        <f>VLOOKUP($A150,'2.1'!$A$1:$U$265,COLUMN(K$1),FALSE)</f>
        <v>24694.230487670698</v>
      </c>
      <c r="L150">
        <f>VLOOKUP($A150,'2.1'!$A$1:$U$265,COLUMN(L$1),FALSE)</f>
        <v>23509.543135546301</v>
      </c>
      <c r="M150">
        <f>VLOOKUP($A150,'2.1'!$A$1:$U$265,COLUMN(M$1),FALSE)</f>
        <v>25095.132289619702</v>
      </c>
      <c r="N150">
        <f>VLOOKUP($A150,'2.1'!$A$1:$U$265,COLUMN(N$1),FALSE)</f>
        <v>22643.100251500699</v>
      </c>
      <c r="O150">
        <f>VLOOKUP($A150,'2.1'!$A$1:$U$265,COLUMN(O$1),FALSE)</f>
        <v>23496.602499331999</v>
      </c>
      <c r="P150">
        <f>VLOOKUP($A150,'2.1'!$A$1:$U$265,COLUMN(P$1),FALSE)</f>
        <v>24214.922071727298</v>
      </c>
      <c r="Q150">
        <f>VLOOKUP($A150,'2.1'!$A$1:$U$265,COLUMN(Q$1),FALSE)</f>
        <v>20881.766929932899</v>
      </c>
      <c r="R150">
        <f>VLOOKUP($A150,'2.1'!$A$1:$U$265,COLUMN(R$1),FALSE)</f>
        <v>21663.643413767</v>
      </c>
      <c r="S150">
        <f>VLOOKUP($A150,'2.1'!$A$1:$U$265,COLUMN(S$1),FALSE)</f>
        <v>23512.817267471299</v>
      </c>
      <c r="T150">
        <f>VLOOKUP($A150,'2.1'!$A$1:$U$265,COLUMN(T$1),FALSE)</f>
        <v>26115.913366185399</v>
      </c>
      <c r="U150">
        <f>VLOOKUP($A150,'2.1'!$A$1:$U$265,COLUMN(U$1),FALSE)</f>
        <v>25946.1821852127</v>
      </c>
    </row>
    <row r="151" spans="1:21" x14ac:dyDescent="0.35">
      <c r="A151" t="s">
        <v>423</v>
      </c>
      <c r="B151">
        <f>VLOOKUP($A151,'2.1'!$A$1:$U$265,COLUMN(B$1),FALSE)</f>
        <v>1040.0071938783301</v>
      </c>
      <c r="C151">
        <f>VLOOKUP($A151,'2.1'!$A$1:$U$265,COLUMN(C$1),FALSE)</f>
        <v>1001.08312188372</v>
      </c>
      <c r="D151">
        <f>VLOOKUP($A151,'2.1'!$A$1:$U$265,COLUMN(D$1),FALSE)</f>
        <v>818.74511660394001</v>
      </c>
      <c r="E151">
        <f>VLOOKUP($A151,'2.1'!$A$1:$U$265,COLUMN(E$1),FALSE)</f>
        <v>788.61135517598495</v>
      </c>
      <c r="F151">
        <f>VLOOKUP($A151,'2.1'!$A$1:$U$265,COLUMN(F$1),FALSE)</f>
        <v>867.12608240185602</v>
      </c>
      <c r="G151">
        <f>VLOOKUP($A151,'2.1'!$A$1:$U$265,COLUMN(G$1),FALSE)</f>
        <v>1014.8552802740001</v>
      </c>
      <c r="H151">
        <f>VLOOKUP($A151,'2.1'!$A$1:$U$265,COLUMN(H$1),FALSE)</f>
        <v>1119.71191636602</v>
      </c>
      <c r="I151">
        <f>VLOOKUP($A151,'2.1'!$A$1:$U$265,COLUMN(I$1),FALSE)</f>
        <v>1260.2919648130801</v>
      </c>
      <c r="J151">
        <f>VLOOKUP($A151,'2.1'!$A$1:$U$265,COLUMN(J$1),FALSE)</f>
        <v>1388.9804334487901</v>
      </c>
      <c r="K151">
        <f>VLOOKUP($A151,'2.1'!$A$1:$U$265,COLUMN(K$1),FALSE)</f>
        <v>1428.5084459314801</v>
      </c>
      <c r="L151">
        <f>VLOOKUP($A151,'2.1'!$A$1:$U$265,COLUMN(L$1),FALSE)</f>
        <v>1604.2058299351299</v>
      </c>
      <c r="M151">
        <f>VLOOKUP($A151,'2.1'!$A$1:$U$265,COLUMN(M$1),FALSE)</f>
        <v>1938.8947672550801</v>
      </c>
      <c r="N151">
        <f>VLOOKUP($A151,'2.1'!$A$1:$U$265,COLUMN(N$1),FALSE)</f>
        <v>2141.82922578032</v>
      </c>
      <c r="O151">
        <f>VLOOKUP($A151,'2.1'!$A$1:$U$265,COLUMN(O$1),FALSE)</f>
        <v>2248.5913207275098</v>
      </c>
      <c r="P151">
        <f>VLOOKUP($A151,'2.1'!$A$1:$U$265,COLUMN(P$1),FALSE)</f>
        <v>2274.88786574405</v>
      </c>
      <c r="Q151">
        <f>VLOOKUP($A151,'2.1'!$A$1:$U$265,COLUMN(Q$1),FALSE)</f>
        <v>2167.1738261995301</v>
      </c>
      <c r="R151">
        <f>VLOOKUP($A151,'2.1'!$A$1:$U$265,COLUMN(R$1),FALSE)</f>
        <v>2225.49043485009</v>
      </c>
      <c r="S151">
        <f>VLOOKUP($A151,'2.1'!$A$1:$U$265,COLUMN(S$1),FALSE)</f>
        <v>2332.8148736561998</v>
      </c>
      <c r="T151">
        <f>VLOOKUP($A151,'2.1'!$A$1:$U$265,COLUMN(T$1),FALSE)</f>
        <v>2441.51739308263</v>
      </c>
      <c r="U151">
        <f>VLOOKUP($A151,'2.1'!$A$1:$U$265,COLUMN(U$1),FALSE)</f>
        <v>2373.6324704257599</v>
      </c>
    </row>
    <row r="152" spans="1:21" x14ac:dyDescent="0.35">
      <c r="A152" t="s">
        <v>431</v>
      </c>
      <c r="B152">
        <f>VLOOKUP($A152,'2.1'!$A$1:$U$265,COLUMN(B$1),FALSE)</f>
        <v>0</v>
      </c>
      <c r="C152">
        <f>VLOOKUP($A152,'2.1'!$A$1:$U$265,COLUMN(C$1),FALSE)</f>
        <v>0</v>
      </c>
      <c r="D152">
        <f>VLOOKUP($A152,'2.1'!$A$1:$U$265,COLUMN(D$1),FALSE)</f>
        <v>0</v>
      </c>
      <c r="E152">
        <f>VLOOKUP($A152,'2.1'!$A$1:$U$265,COLUMN(E$1),FALSE)</f>
        <v>0</v>
      </c>
      <c r="F152">
        <f>VLOOKUP($A152,'2.1'!$A$1:$U$265,COLUMN(F$1),FALSE)</f>
        <v>0</v>
      </c>
      <c r="G152">
        <f>VLOOKUP($A152,'2.1'!$A$1:$U$265,COLUMN(G$1),FALSE)</f>
        <v>0</v>
      </c>
      <c r="H152">
        <f>VLOOKUP($A152,'2.1'!$A$1:$U$265,COLUMN(H$1),FALSE)</f>
        <v>0</v>
      </c>
      <c r="I152">
        <f>VLOOKUP($A152,'2.1'!$A$1:$U$265,COLUMN(I$1),FALSE)</f>
        <v>0</v>
      </c>
      <c r="J152">
        <f>VLOOKUP($A152,'2.1'!$A$1:$U$265,COLUMN(J$1),FALSE)</f>
        <v>0</v>
      </c>
      <c r="K152">
        <f>VLOOKUP($A152,'2.1'!$A$1:$U$265,COLUMN(K$1),FALSE)</f>
        <v>0</v>
      </c>
      <c r="L152">
        <f>VLOOKUP($A152,'2.1'!$A$1:$U$265,COLUMN(L$1),FALSE)</f>
        <v>0</v>
      </c>
      <c r="M152">
        <f>VLOOKUP($A152,'2.1'!$A$1:$U$265,COLUMN(M$1),FALSE)</f>
        <v>0</v>
      </c>
      <c r="N152">
        <f>VLOOKUP($A152,'2.1'!$A$1:$U$265,COLUMN(N$1),FALSE)</f>
        <v>0</v>
      </c>
      <c r="O152">
        <f>VLOOKUP($A152,'2.1'!$A$1:$U$265,COLUMN(O$1),FALSE)</f>
        <v>0</v>
      </c>
      <c r="P152">
        <f>VLOOKUP($A152,'2.1'!$A$1:$U$265,COLUMN(P$1),FALSE)</f>
        <v>0</v>
      </c>
      <c r="Q152">
        <f>VLOOKUP($A152,'2.1'!$A$1:$U$265,COLUMN(Q$1),FALSE)</f>
        <v>0</v>
      </c>
      <c r="R152">
        <f>VLOOKUP($A152,'2.1'!$A$1:$U$265,COLUMN(R$1),FALSE)</f>
        <v>0</v>
      </c>
      <c r="S152">
        <f>VLOOKUP($A152,'2.1'!$A$1:$U$265,COLUMN(S$1),FALSE)</f>
        <v>0</v>
      </c>
      <c r="T152">
        <f>VLOOKUP($A152,'2.1'!$A$1:$U$265,COLUMN(T$1),FALSE)</f>
        <v>0</v>
      </c>
      <c r="U152">
        <f>VLOOKUP($A152,'2.1'!$A$1:$U$265,COLUMN(U$1),FALSE)</f>
        <v>0</v>
      </c>
    </row>
    <row r="153" spans="1:21" x14ac:dyDescent="0.35">
      <c r="A153" t="s">
        <v>531</v>
      </c>
      <c r="B153">
        <f>VLOOKUP($A153,'2.1'!$A$1:$U$265,COLUMN(B$1),FALSE)</f>
        <v>3032.42713820462</v>
      </c>
      <c r="C153">
        <f>VLOOKUP($A153,'2.1'!$A$1:$U$265,COLUMN(C$1),FALSE)</f>
        <v>2666.4749099874798</v>
      </c>
      <c r="D153">
        <f>VLOOKUP($A153,'2.1'!$A$1:$U$265,COLUMN(D$1),FALSE)</f>
        <v>2502.2770046533701</v>
      </c>
      <c r="E153">
        <f>VLOOKUP($A153,'2.1'!$A$1:$U$265,COLUMN(E$1),FALSE)</f>
        <v>3751.2828130870998</v>
      </c>
      <c r="F153">
        <f>VLOOKUP($A153,'2.1'!$A$1:$U$265,COLUMN(F$1),FALSE)</f>
        <v>4833.62751660714</v>
      </c>
      <c r="G153">
        <f>VLOOKUP($A153,'2.1'!$A$1:$U$265,COLUMN(G$1),FALSE)</f>
        <v>5383.6565425098397</v>
      </c>
      <c r="H153">
        <f>VLOOKUP($A153,'2.1'!$A$1:$U$265,COLUMN(H$1),FALSE)</f>
        <v>5602.0110438045804</v>
      </c>
      <c r="I153">
        <f>VLOOKUP($A153,'2.1'!$A$1:$U$265,COLUMN(I$1),FALSE)</f>
        <v>6095.6224388702303</v>
      </c>
      <c r="J153">
        <f>VLOOKUP($A153,'2.1'!$A$1:$U$265,COLUMN(J$1),FALSE)</f>
        <v>5760.8052872383196</v>
      </c>
      <c r="K153">
        <f>VLOOKUP($A153,'2.1'!$A$1:$U$265,COLUMN(K$1),FALSE)</f>
        <v>5862.7973402116704</v>
      </c>
      <c r="L153">
        <f>VLOOKUP($A153,'2.1'!$A$1:$U$265,COLUMN(L$1),FALSE)</f>
        <v>7328.6156289396604</v>
      </c>
      <c r="M153">
        <f>VLOOKUP($A153,'2.1'!$A$1:$U$265,COLUMN(M$1),FALSE)</f>
        <v>8007.4128463444104</v>
      </c>
      <c r="N153">
        <f>VLOOKUP($A153,'2.1'!$A$1:$U$265,COLUMN(N$1),FALSE)</f>
        <v>7501.4699839525001</v>
      </c>
      <c r="O153">
        <f>VLOOKUP($A153,'2.1'!$A$1:$U$265,COLUMN(O$1),FALSE)</f>
        <v>6832.4568909670097</v>
      </c>
      <c r="P153">
        <f>VLOOKUP($A153,'2.1'!$A$1:$U$265,COLUMN(P$1),FALSE)</f>
        <v>6433.1872766289398</v>
      </c>
      <c r="Q153">
        <f>VLOOKUP($A153,'2.1'!$A$1:$U$265,COLUMN(Q$1),FALSE)</f>
        <v>5734.6336291533098</v>
      </c>
      <c r="R153">
        <f>VLOOKUP($A153,'2.1'!$A$1:$U$265,COLUMN(R$1),FALSE)</f>
        <v>5272.9184247541898</v>
      </c>
      <c r="S153">
        <f>VLOOKUP($A153,'2.1'!$A$1:$U$265,COLUMN(S$1),FALSE)</f>
        <v>6132.4798409720997</v>
      </c>
      <c r="T153">
        <f>VLOOKUP($A153,'2.1'!$A$1:$U$265,COLUMN(T$1),FALSE)</f>
        <v>6374.0281957594398</v>
      </c>
      <c r="U153">
        <f>VLOOKUP($A153,'2.1'!$A$1:$U$265,COLUMN(U$1),FALSE)</f>
        <v>6001.4008139488797</v>
      </c>
    </row>
    <row r="154" spans="1:21" x14ac:dyDescent="0.35">
      <c r="A154" t="s">
        <v>437</v>
      </c>
      <c r="B154">
        <f>VLOOKUP($A154,'2.1'!$A$1:$U$265,COLUMN(B$1),FALSE)</f>
        <v>0</v>
      </c>
      <c r="C154">
        <f>VLOOKUP($A154,'2.1'!$A$1:$U$265,COLUMN(C$1),FALSE)</f>
        <v>0</v>
      </c>
      <c r="D154">
        <f>VLOOKUP($A154,'2.1'!$A$1:$U$265,COLUMN(D$1),FALSE)</f>
        <v>0</v>
      </c>
      <c r="E154">
        <f>VLOOKUP($A154,'2.1'!$A$1:$U$265,COLUMN(E$1),FALSE)</f>
        <v>0</v>
      </c>
      <c r="F154">
        <f>VLOOKUP($A154,'2.1'!$A$1:$U$265,COLUMN(F$1),FALSE)</f>
        <v>0</v>
      </c>
      <c r="G154">
        <f>VLOOKUP($A154,'2.1'!$A$1:$U$265,COLUMN(G$1),FALSE)</f>
        <v>0</v>
      </c>
      <c r="H154">
        <f>VLOOKUP($A154,'2.1'!$A$1:$U$265,COLUMN(H$1),FALSE)</f>
        <v>0</v>
      </c>
      <c r="I154">
        <f>VLOOKUP($A154,'2.1'!$A$1:$U$265,COLUMN(I$1),FALSE)</f>
        <v>0</v>
      </c>
      <c r="J154">
        <f>VLOOKUP($A154,'2.1'!$A$1:$U$265,COLUMN(J$1),FALSE)</f>
        <v>1669.49241411244</v>
      </c>
      <c r="K154">
        <f>VLOOKUP($A154,'2.1'!$A$1:$U$265,COLUMN(K$1),FALSE)</f>
        <v>1337.88208418369</v>
      </c>
      <c r="L154">
        <f>VLOOKUP($A154,'2.1'!$A$1:$U$265,COLUMN(L$1),FALSE)</f>
        <v>1535.7081839684099</v>
      </c>
      <c r="M154">
        <f>VLOOKUP($A154,'2.1'!$A$1:$U$265,COLUMN(M$1),FALSE)</f>
        <v>1516.4039148342699</v>
      </c>
      <c r="N154">
        <f>VLOOKUP($A154,'2.1'!$A$1:$U$265,COLUMN(N$1),FALSE)</f>
        <v>1179.7398277289601</v>
      </c>
      <c r="O154">
        <f>VLOOKUP($A154,'2.1'!$A$1:$U$265,COLUMN(O$1),FALSE)</f>
        <v>1779.4693342398</v>
      </c>
      <c r="P154">
        <f>VLOOKUP($A154,'2.1'!$A$1:$U$265,COLUMN(P$1),FALSE)</f>
        <v>1322.8202385054999</v>
      </c>
      <c r="Q154">
        <f>VLOOKUP($A154,'2.1'!$A$1:$U$265,COLUMN(Q$1),FALSE)</f>
        <v>1119.6513326782299</v>
      </c>
      <c r="R154">
        <f>VLOOKUP($A154,'2.1'!$A$1:$U$265,COLUMN(R$1),FALSE)</f>
        <v>0</v>
      </c>
      <c r="S154">
        <f>VLOOKUP($A154,'2.1'!$A$1:$U$265,COLUMN(S$1),FALSE)</f>
        <v>0</v>
      </c>
      <c r="T154">
        <f>VLOOKUP($A154,'2.1'!$A$1:$U$265,COLUMN(T$1),FALSE)</f>
        <v>0</v>
      </c>
      <c r="U154">
        <f>VLOOKUP($A154,'2.1'!$A$1:$U$265,COLUMN(U$1),FALSE)</f>
        <v>0</v>
      </c>
    </row>
    <row r="155" spans="1:21" x14ac:dyDescent="0.35">
      <c r="A155" t="s">
        <v>145</v>
      </c>
      <c r="B155">
        <f>VLOOKUP($A155,'2.1'!$A$1:$U$265,COLUMN(B$1),FALSE)</f>
        <v>14713.065711151899</v>
      </c>
      <c r="C155">
        <f>VLOOKUP($A155,'2.1'!$A$1:$U$265,COLUMN(C$1),FALSE)</f>
        <v>15355.703166343899</v>
      </c>
      <c r="D155">
        <f>VLOOKUP($A155,'2.1'!$A$1:$U$265,COLUMN(D$1),FALSE)</f>
        <v>17025.531982869201</v>
      </c>
      <c r="E155">
        <f>VLOOKUP($A155,'2.1'!$A$1:$U$265,COLUMN(E$1),FALSE)</f>
        <v>21463.442657744901</v>
      </c>
      <c r="F155">
        <f>VLOOKUP($A155,'2.1'!$A$1:$U$265,COLUMN(F$1),FALSE)</f>
        <v>24861.282796441301</v>
      </c>
      <c r="G155">
        <f>VLOOKUP($A155,'2.1'!$A$1:$U$265,COLUMN(G$1),FALSE)</f>
        <v>26419.296863822099</v>
      </c>
      <c r="H155">
        <f>VLOOKUP($A155,'2.1'!$A$1:$U$265,COLUMN(H$1),FALSE)</f>
        <v>28365.313489634598</v>
      </c>
      <c r="I155">
        <f>VLOOKUP($A155,'2.1'!$A$1:$U$265,COLUMN(I$1),FALSE)</f>
        <v>32549.970978551301</v>
      </c>
      <c r="J155">
        <f>VLOOKUP($A155,'2.1'!$A$1:$U$265,COLUMN(J$1),FALSE)</f>
        <v>35366.259601198297</v>
      </c>
      <c r="K155">
        <f>VLOOKUP($A155,'2.1'!$A$1:$U$265,COLUMN(K$1),FALSE)</f>
        <v>32042.4740786617</v>
      </c>
      <c r="L155">
        <f>VLOOKUP($A155,'2.1'!$A$1:$U$265,COLUMN(L$1),FALSE)</f>
        <v>30502.719708077599</v>
      </c>
      <c r="M155">
        <f>VLOOKUP($A155,'2.1'!$A$1:$U$265,COLUMN(M$1),FALSE)</f>
        <v>31636.446314255802</v>
      </c>
      <c r="N155">
        <f>VLOOKUP($A155,'2.1'!$A$1:$U$265,COLUMN(N$1),FALSE)</f>
        <v>28324.4293363918</v>
      </c>
      <c r="O155">
        <f>VLOOKUP($A155,'2.1'!$A$1:$U$265,COLUMN(O$1),FALSE)</f>
        <v>29059.5479522321</v>
      </c>
      <c r="P155">
        <f>VLOOKUP($A155,'2.1'!$A$1:$U$265,COLUMN(P$1),FALSE)</f>
        <v>29461.550333738898</v>
      </c>
      <c r="Q155">
        <f>VLOOKUP($A155,'2.1'!$A$1:$U$265,COLUMN(Q$1),FALSE)</f>
        <v>25732.0183647454</v>
      </c>
      <c r="R155">
        <f>VLOOKUP($A155,'2.1'!$A$1:$U$265,COLUMN(R$1),FALSE)</f>
        <v>26505.343215520399</v>
      </c>
      <c r="S155">
        <f>VLOOKUP($A155,'2.1'!$A$1:$U$265,COLUMN(S$1),FALSE)</f>
        <v>28170.1678643302</v>
      </c>
      <c r="T155">
        <f>VLOOKUP($A155,'2.1'!$A$1:$U$265,COLUMN(T$1),FALSE)</f>
        <v>30389.360990289901</v>
      </c>
      <c r="U155">
        <f>VLOOKUP($A155,'2.1'!$A$1:$U$265,COLUMN(U$1),FALSE)</f>
        <v>29600.378252660201</v>
      </c>
    </row>
    <row r="156" spans="1:21" x14ac:dyDescent="0.35">
      <c r="A156" t="s">
        <v>281</v>
      </c>
      <c r="B156">
        <f>VLOOKUP($A156,'2.1'!$A$1:$U$265,COLUMN(B$1),FALSE)</f>
        <v>869.69651660915702</v>
      </c>
      <c r="C156">
        <f>VLOOKUP($A156,'2.1'!$A$1:$U$265,COLUMN(C$1),FALSE)</f>
        <v>832.803440237058</v>
      </c>
      <c r="D156">
        <f>VLOOKUP($A156,'2.1'!$A$1:$U$265,COLUMN(D$1),FALSE)</f>
        <v>867.491213740342</v>
      </c>
      <c r="E156">
        <f>VLOOKUP($A156,'2.1'!$A$1:$U$265,COLUMN(E$1),FALSE)</f>
        <v>982.19564585810394</v>
      </c>
      <c r="F156">
        <f>VLOOKUP($A156,'2.1'!$A$1:$U$265,COLUMN(F$1),FALSE)</f>
        <v>1065.7844368019701</v>
      </c>
      <c r="G156">
        <f>VLOOKUP($A156,'2.1'!$A$1:$U$265,COLUMN(G$1),FALSE)</f>
        <v>1248.6981851703399</v>
      </c>
      <c r="H156">
        <f>VLOOKUP($A156,'2.1'!$A$1:$U$265,COLUMN(H$1),FALSE)</f>
        <v>1435.8171774712</v>
      </c>
      <c r="I156">
        <f>VLOOKUP($A156,'2.1'!$A$1:$U$265,COLUMN(I$1),FALSE)</f>
        <v>1630.38890604323</v>
      </c>
      <c r="J156">
        <f>VLOOKUP($A156,'2.1'!$A$1:$U$265,COLUMN(J$1),FALSE)</f>
        <v>2037.32210302668</v>
      </c>
      <c r="K156">
        <f>VLOOKUP($A156,'2.1'!$A$1:$U$265,COLUMN(K$1),FALSE)</f>
        <v>2090.4018261396</v>
      </c>
      <c r="L156">
        <f>VLOOKUP($A156,'2.1'!$A$1:$U$265,COLUMN(L$1),FALSE)</f>
        <v>2799.6488761997198</v>
      </c>
      <c r="M156">
        <f>VLOOKUP($A156,'2.1'!$A$1:$U$265,COLUMN(M$1),FALSE)</f>
        <v>3200.8338291401601</v>
      </c>
      <c r="N156">
        <f>VLOOKUP($A156,'2.1'!$A$1:$U$265,COLUMN(N$1),FALSE)</f>
        <v>3350.52187589289</v>
      </c>
      <c r="O156">
        <f>VLOOKUP($A156,'2.1'!$A$1:$U$265,COLUMN(O$1),FALSE)</f>
        <v>3610.2893630489798</v>
      </c>
      <c r="P156">
        <f>VLOOKUP($A156,'2.1'!$A$1:$U$265,COLUMN(P$1),FALSE)</f>
        <v>3819.25352972265</v>
      </c>
      <c r="Q156">
        <f>VLOOKUP($A156,'2.1'!$A$1:$U$265,COLUMN(Q$1),FALSE)</f>
        <v>3843.7806718444199</v>
      </c>
      <c r="R156">
        <f>VLOOKUP($A156,'2.1'!$A$1:$U$265,COLUMN(R$1),FALSE)</f>
        <v>3886.2915016523898</v>
      </c>
      <c r="S156">
        <f>VLOOKUP($A156,'2.1'!$A$1:$U$265,COLUMN(S$1),FALSE)</f>
        <v>4077.0437212074698</v>
      </c>
      <c r="T156">
        <f>VLOOKUP($A156,'2.1'!$A$1:$U$265,COLUMN(T$1),FALSE)</f>
        <v>4080.5671246955199</v>
      </c>
      <c r="U156">
        <f>VLOOKUP($A156,'2.1'!$A$1:$U$265,COLUMN(U$1),FALSE)</f>
        <v>3853.08369288942</v>
      </c>
    </row>
    <row r="157" spans="1:21" x14ac:dyDescent="0.35">
      <c r="A157" t="s">
        <v>417</v>
      </c>
      <c r="B157">
        <f>VLOOKUP($A157,'2.1'!$A$1:$U$265,COLUMN(B$1),FALSE)</f>
        <v>366.17280759380702</v>
      </c>
      <c r="C157">
        <f>VLOOKUP($A157,'2.1'!$A$1:$U$265,COLUMN(C$1),FALSE)</f>
        <v>383.015998737117</v>
      </c>
      <c r="D157">
        <f>VLOOKUP($A157,'2.1'!$A$1:$U$265,COLUMN(D$1),FALSE)</f>
        <v>418.25184131599599</v>
      </c>
      <c r="E157">
        <f>VLOOKUP($A157,'2.1'!$A$1:$U$265,COLUMN(E$1),FALSE)</f>
        <v>484.84473514811901</v>
      </c>
      <c r="F157">
        <f>VLOOKUP($A157,'2.1'!$A$1:$U$265,COLUMN(F$1),FALSE)</f>
        <v>573.30692611793904</v>
      </c>
      <c r="G157">
        <f>VLOOKUP($A157,'2.1'!$A$1:$U$265,COLUMN(G$1),FALSE)</f>
        <v>689.20955696657904</v>
      </c>
      <c r="H157">
        <f>VLOOKUP($A157,'2.1'!$A$1:$U$265,COLUMN(H$1),FALSE)</f>
        <v>905.309744891891</v>
      </c>
      <c r="I157">
        <f>VLOOKUP($A157,'2.1'!$A$1:$U$265,COLUMN(I$1),FALSE)</f>
        <v>1128.4103496544201</v>
      </c>
      <c r="J157">
        <f>VLOOKUP($A157,'2.1'!$A$1:$U$265,COLUMN(J$1),FALSE)</f>
        <v>1304.5330505516999</v>
      </c>
      <c r="K157">
        <f>VLOOKUP($A157,'2.1'!$A$1:$U$265,COLUMN(K$1),FALSE)</f>
        <v>1163.79695168321</v>
      </c>
      <c r="L157">
        <f>VLOOKUP($A157,'2.1'!$A$1:$U$265,COLUMN(L$1),FALSE)</f>
        <v>1401.4774741677099</v>
      </c>
      <c r="M157">
        <f>VLOOKUP($A157,'2.1'!$A$1:$U$265,COLUMN(M$1),FALSE)</f>
        <v>1437.7732945887999</v>
      </c>
      <c r="N157">
        <f>VLOOKUP($A157,'2.1'!$A$1:$U$265,COLUMN(N$1),FALSE)</f>
        <v>1457.89458202637</v>
      </c>
      <c r="O157">
        <f>VLOOKUP($A157,'2.1'!$A$1:$U$265,COLUMN(O$1),FALSE)</f>
        <v>1557.22831003842</v>
      </c>
      <c r="P157">
        <f>VLOOKUP($A157,'2.1'!$A$1:$U$265,COLUMN(P$1),FALSE)</f>
        <v>1709.9996054196399</v>
      </c>
      <c r="Q157">
        <f>VLOOKUP($A157,'2.1'!$A$1:$U$265,COLUMN(Q$1),FALSE)</f>
        <v>1909.7387545020699</v>
      </c>
      <c r="R157">
        <f>VLOOKUP($A157,'2.1'!$A$1:$U$265,COLUMN(R$1),FALSE)</f>
        <v>1299.26119456743</v>
      </c>
      <c r="S157">
        <f>VLOOKUP($A157,'2.1'!$A$1:$U$265,COLUMN(S$1),FALSE)</f>
        <v>1111.8684489385801</v>
      </c>
      <c r="T157">
        <f>VLOOKUP($A157,'2.1'!$A$1:$U$265,COLUMN(T$1),FALSE)</f>
        <v>623.86725239407599</v>
      </c>
      <c r="U157">
        <f>VLOOKUP($A157,'2.1'!$A$1:$U$265,COLUMN(U$1),FALSE)</f>
        <v>441.505603374484</v>
      </c>
    </row>
    <row r="158" spans="1:21" x14ac:dyDescent="0.35">
      <c r="A158" t="s">
        <v>445</v>
      </c>
      <c r="B158">
        <f>VLOOKUP($A158,'2.1'!$A$1:$U$265,COLUMN(B$1),FALSE)</f>
        <v>2012.2816506781501</v>
      </c>
      <c r="C158">
        <f>VLOOKUP($A158,'2.1'!$A$1:$U$265,COLUMN(C$1),FALSE)</f>
        <v>1750.57673687227</v>
      </c>
      <c r="D158">
        <f>VLOOKUP($A158,'2.1'!$A$1:$U$265,COLUMN(D$1),FALSE)</f>
        <v>2267.7539837693098</v>
      </c>
      <c r="E158">
        <f>VLOOKUP($A158,'2.1'!$A$1:$U$265,COLUMN(E$1),FALSE)</f>
        <v>2611.3774934903299</v>
      </c>
      <c r="F158">
        <f>VLOOKUP($A158,'2.1'!$A$1:$U$265,COLUMN(F$1),FALSE)</f>
        <v>3006.1832328740602</v>
      </c>
      <c r="G158">
        <f>VLOOKUP($A158,'2.1'!$A$1:$U$265,COLUMN(G$1),FALSE)</f>
        <v>3590.6481833241201</v>
      </c>
      <c r="H158">
        <f>VLOOKUP($A158,'2.1'!$A$1:$U$265,COLUMN(H$1),FALSE)</f>
        <v>5197.7479065149901</v>
      </c>
      <c r="I158">
        <f>VLOOKUP($A158,'2.1'!$A$1:$U$265,COLUMN(I$1),FALSE)</f>
        <v>5744.7597267072197</v>
      </c>
      <c r="J158">
        <f>VLOOKUP($A158,'2.1'!$A$1:$U$265,COLUMN(J$1),FALSE)</f>
        <v>6831.9836220628404</v>
      </c>
      <c r="K158">
        <f>VLOOKUP($A158,'2.1'!$A$1:$U$265,COLUMN(K$1),FALSE)</f>
        <v>7408.3607864181804</v>
      </c>
      <c r="L158">
        <f>VLOOKUP($A158,'2.1'!$A$1:$U$265,COLUMN(L$1),FALSE)</f>
        <v>8255.8748722295495</v>
      </c>
      <c r="M158">
        <f>VLOOKUP($A158,'2.1'!$A$1:$U$265,COLUMN(M$1),FALSE)</f>
        <v>8263.2038032034798</v>
      </c>
      <c r="N158">
        <f>VLOOKUP($A158,'2.1'!$A$1:$U$265,COLUMN(N$1),FALSE)</f>
        <v>9200.9747860034295</v>
      </c>
      <c r="O158">
        <f>VLOOKUP($A158,'2.1'!$A$1:$U$265,COLUMN(O$1),FALSE)</f>
        <v>9402.1644191113992</v>
      </c>
      <c r="P158">
        <f>VLOOKUP($A158,'2.1'!$A$1:$U$265,COLUMN(P$1),FALSE)</f>
        <v>9471.9220005242605</v>
      </c>
      <c r="Q158">
        <f>VLOOKUP($A158,'2.1'!$A$1:$U$265,COLUMN(Q$1),FALSE)</f>
        <v>8562.0813686075908</v>
      </c>
      <c r="R158">
        <f>VLOOKUP($A158,'2.1'!$A$1:$U$265,COLUMN(R$1),FALSE)</f>
        <v>5539.1179003623402</v>
      </c>
      <c r="S158">
        <f>VLOOKUP($A158,'2.1'!$A$1:$U$265,COLUMN(S$1),FALSE)</f>
        <v>5637.5149461838</v>
      </c>
      <c r="T158">
        <f>VLOOKUP($A158,'2.1'!$A$1:$U$265,COLUMN(T$1),FALSE)</f>
        <v>6015.1646068668397</v>
      </c>
      <c r="U158">
        <f>VLOOKUP($A158,'2.1'!$A$1:$U$265,COLUMN(U$1),FALSE)</f>
        <v>6359.8336144273699</v>
      </c>
    </row>
    <row r="159" spans="1:21" x14ac:dyDescent="0.35">
      <c r="A159" t="s">
        <v>451</v>
      </c>
      <c r="B159">
        <f>VLOOKUP($A159,'2.1'!$A$1:$U$265,COLUMN(B$1),FALSE)</f>
        <v>29624.9126748618</v>
      </c>
      <c r="C159">
        <f>VLOOKUP($A159,'2.1'!$A$1:$U$265,COLUMN(C$1),FALSE)</f>
        <v>27247.857734793</v>
      </c>
      <c r="D159">
        <f>VLOOKUP($A159,'2.1'!$A$1:$U$265,COLUMN(D$1),FALSE)</f>
        <v>29899.195249508099</v>
      </c>
      <c r="E159">
        <f>VLOOKUP($A159,'2.1'!$A$1:$U$265,COLUMN(E$1),FALSE)</f>
        <v>37321.797904705898</v>
      </c>
      <c r="F159">
        <f>VLOOKUP($A159,'2.1'!$A$1:$U$265,COLUMN(F$1),FALSE)</f>
        <v>42821.6731423358</v>
      </c>
      <c r="G159">
        <f>VLOOKUP($A159,'2.1'!$A$1:$U$265,COLUMN(G$1),FALSE)</f>
        <v>43437.063116477599</v>
      </c>
      <c r="H159">
        <f>VLOOKUP($A159,'2.1'!$A$1:$U$265,COLUMN(H$1),FALSE)</f>
        <v>46593.602164611097</v>
      </c>
      <c r="I159">
        <f>VLOOKUP($A159,'2.1'!$A$1:$U$265,COLUMN(I$1),FALSE)</f>
        <v>53700.005336306298</v>
      </c>
      <c r="J159">
        <f>VLOOKUP($A159,'2.1'!$A$1:$U$265,COLUMN(J$1),FALSE)</f>
        <v>56152.552340314003</v>
      </c>
      <c r="K159">
        <f>VLOOKUP($A159,'2.1'!$A$1:$U$265,COLUMN(K$1),FALSE)</f>
        <v>46946.960271995398</v>
      </c>
      <c r="L159">
        <f>VLOOKUP($A159,'2.1'!$A$1:$U$265,COLUMN(L$1),FALSE)</f>
        <v>52869.044289158701</v>
      </c>
      <c r="M159">
        <f>VLOOKUP($A159,'2.1'!$A$1:$U$265,COLUMN(M$1),FALSE)</f>
        <v>60755.759550846502</v>
      </c>
      <c r="N159">
        <f>VLOOKUP($A159,'2.1'!$A$1:$U$265,COLUMN(N$1),FALSE)</f>
        <v>58037.821319217299</v>
      </c>
      <c r="O159">
        <f>VLOOKUP($A159,'2.1'!$A$1:$U$265,COLUMN(O$1),FALSE)</f>
        <v>61126.9431963979</v>
      </c>
      <c r="P159">
        <f>VLOOKUP($A159,'2.1'!$A$1:$U$265,COLUMN(P$1),FALSE)</f>
        <v>60020.360457657203</v>
      </c>
      <c r="Q159">
        <f>VLOOKUP($A159,'2.1'!$A$1:$U$265,COLUMN(Q$1),FALSE)</f>
        <v>51545.483609532203</v>
      </c>
      <c r="R159">
        <f>VLOOKUP($A159,'2.1'!$A$1:$U$265,COLUMN(R$1),FALSE)</f>
        <v>51965.157153198503</v>
      </c>
      <c r="S159">
        <f>VLOOKUP($A159,'2.1'!$A$1:$U$265,COLUMN(S$1),FALSE)</f>
        <v>53791.508729840301</v>
      </c>
      <c r="T159">
        <f>VLOOKUP($A159,'2.1'!$A$1:$U$265,COLUMN(T$1),FALSE)</f>
        <v>54589.060386060599</v>
      </c>
      <c r="U159">
        <f>VLOOKUP($A159,'2.1'!$A$1:$U$265,COLUMN(U$1),FALSE)</f>
        <v>51615.020651494597</v>
      </c>
    </row>
    <row r="160" spans="1:21" x14ac:dyDescent="0.35">
      <c r="A160" t="s">
        <v>79</v>
      </c>
      <c r="B160">
        <f>VLOOKUP($A160,'2.1'!$A$1:$U$265,COLUMN(B$1),FALSE)</f>
        <v>37868.323034853398</v>
      </c>
      <c r="C160">
        <f>VLOOKUP($A160,'2.1'!$A$1:$U$265,COLUMN(C$1),FALSE)</f>
        <v>38538.990085878402</v>
      </c>
      <c r="D160">
        <f>VLOOKUP($A160,'2.1'!$A$1:$U$265,COLUMN(D$1),FALSE)</f>
        <v>41376.393950166101</v>
      </c>
      <c r="E160">
        <f>VLOOKUP($A160,'2.1'!$A$1:$U$265,COLUMN(E$1),FALSE)</f>
        <v>48087.583129196399</v>
      </c>
      <c r="F160">
        <f>VLOOKUP($A160,'2.1'!$A$1:$U$265,COLUMN(F$1),FALSE)</f>
        <v>53340.1476775431</v>
      </c>
      <c r="G160">
        <f>VLOOKUP($A160,'2.1'!$A$1:$U$265,COLUMN(G$1),FALSE)</f>
        <v>54952.673761343103</v>
      </c>
      <c r="H160">
        <f>VLOOKUP($A160,'2.1'!$A$1:$U$265,COLUMN(H$1),FALSE)</f>
        <v>57579.501953809202</v>
      </c>
      <c r="I160">
        <f>VLOOKUP($A160,'2.1'!$A$1:$U$265,COLUMN(I$1),FALSE)</f>
        <v>63555.2374554216</v>
      </c>
      <c r="J160">
        <f>VLOOKUP($A160,'2.1'!$A$1:$U$265,COLUMN(J$1),FALSE)</f>
        <v>72487.845941757507</v>
      </c>
      <c r="K160">
        <f>VLOOKUP($A160,'2.1'!$A$1:$U$265,COLUMN(K$1),FALSE)</f>
        <v>69927.468758249204</v>
      </c>
      <c r="L160">
        <f>VLOOKUP($A160,'2.1'!$A$1:$U$265,COLUMN(L$1),FALSE)</f>
        <v>74605.7210819748</v>
      </c>
      <c r="M160">
        <f>VLOOKUP($A160,'2.1'!$A$1:$U$265,COLUMN(M$1),FALSE)</f>
        <v>88415.6280324892</v>
      </c>
      <c r="N160">
        <f>VLOOKUP($A160,'2.1'!$A$1:$U$265,COLUMN(N$1),FALSE)</f>
        <v>83538.230025041994</v>
      </c>
      <c r="O160">
        <f>VLOOKUP($A160,'2.1'!$A$1:$U$265,COLUMN(O$1),FALSE)</f>
        <v>85112.4643984141</v>
      </c>
      <c r="P160">
        <f>VLOOKUP($A160,'2.1'!$A$1:$U$265,COLUMN(P$1),FALSE)</f>
        <v>86605.563376242106</v>
      </c>
      <c r="Q160">
        <f>VLOOKUP($A160,'2.1'!$A$1:$U$265,COLUMN(Q$1),FALSE)</f>
        <v>82081.597161616504</v>
      </c>
      <c r="R160">
        <f>VLOOKUP($A160,'2.1'!$A$1:$U$265,COLUMN(R$1),FALSE)</f>
        <v>80172.232086914795</v>
      </c>
      <c r="S160">
        <f>VLOOKUP($A160,'2.1'!$A$1:$U$265,COLUMN(S$1),FALSE)</f>
        <v>80449.994512773905</v>
      </c>
      <c r="T160">
        <f>VLOOKUP($A160,'2.1'!$A$1:$U$265,COLUMN(T$1),FALSE)</f>
        <v>82818.108161747106</v>
      </c>
      <c r="U160">
        <f>VLOOKUP($A160,'2.1'!$A$1:$U$265,COLUMN(U$1),FALSE)</f>
        <v>81993.727125949998</v>
      </c>
    </row>
    <row r="161" spans="1:21" x14ac:dyDescent="0.35">
      <c r="A161" t="s">
        <v>459</v>
      </c>
      <c r="B161">
        <f>VLOOKUP($A161,'2.1'!$A$1:$U$265,COLUMN(B$1),FALSE)</f>
        <v>1177.62926773348</v>
      </c>
      <c r="C161">
        <f>VLOOKUP($A161,'2.1'!$A$1:$U$265,COLUMN(C$1),FALSE)</f>
        <v>1258.4473216363799</v>
      </c>
      <c r="D161">
        <f>VLOOKUP($A161,'2.1'!$A$1:$U$265,COLUMN(D$1),FALSE)</f>
        <v>1263.25512201019</v>
      </c>
      <c r="E161">
        <f>VLOOKUP($A161,'2.1'!$A$1:$U$265,COLUMN(E$1),FALSE)</f>
        <v>1253.3951455342101</v>
      </c>
      <c r="F161">
        <f>VLOOKUP($A161,'2.1'!$A$1:$U$265,COLUMN(F$1),FALSE)</f>
        <v>1407.1784243489799</v>
      </c>
      <c r="G161">
        <f>VLOOKUP($A161,'2.1'!$A$1:$U$265,COLUMN(G$1),FALSE)</f>
        <v>1571.73840701932</v>
      </c>
      <c r="H161">
        <f>VLOOKUP($A161,'2.1'!$A$1:$U$265,COLUMN(H$1),FALSE)</f>
        <v>1748.9056801046499</v>
      </c>
      <c r="I161">
        <f>VLOOKUP($A161,'2.1'!$A$1:$U$265,COLUMN(I$1),FALSE)</f>
        <v>2032.62348932701</v>
      </c>
      <c r="J161">
        <f>VLOOKUP($A161,'2.1'!$A$1:$U$265,COLUMN(J$1),FALSE)</f>
        <v>0</v>
      </c>
      <c r="K161">
        <f>VLOOKUP($A161,'2.1'!$A$1:$U$265,COLUMN(K$1),FALSE)</f>
        <v>0</v>
      </c>
      <c r="L161">
        <f>VLOOKUP($A161,'2.1'!$A$1:$U$265,COLUMN(L$1),FALSE)</f>
        <v>0</v>
      </c>
      <c r="M161">
        <f>VLOOKUP($A161,'2.1'!$A$1:$U$265,COLUMN(M$1),FALSE)</f>
        <v>0</v>
      </c>
      <c r="N161">
        <f>VLOOKUP($A161,'2.1'!$A$1:$U$265,COLUMN(N$1),FALSE)</f>
        <v>0</v>
      </c>
      <c r="O161">
        <f>VLOOKUP($A161,'2.1'!$A$1:$U$265,COLUMN(O$1),FALSE)</f>
        <v>0</v>
      </c>
      <c r="P161">
        <f>VLOOKUP($A161,'2.1'!$A$1:$U$265,COLUMN(P$1),FALSE)</f>
        <v>0</v>
      </c>
      <c r="Q161">
        <f>VLOOKUP($A161,'2.1'!$A$1:$U$265,COLUMN(Q$1),FALSE)</f>
        <v>0</v>
      </c>
      <c r="R161">
        <f>VLOOKUP($A161,'2.1'!$A$1:$U$265,COLUMN(R$1),FALSE)</f>
        <v>0</v>
      </c>
      <c r="S161">
        <f>VLOOKUP($A161,'2.1'!$A$1:$U$265,COLUMN(S$1),FALSE)</f>
        <v>0</v>
      </c>
      <c r="T161">
        <f>VLOOKUP($A161,'2.1'!$A$1:$U$265,COLUMN(T$1),FALSE)</f>
        <v>0</v>
      </c>
      <c r="U161">
        <f>VLOOKUP($A161,'2.1'!$A$1:$U$265,COLUMN(U$1),FALSE)</f>
        <v>0</v>
      </c>
    </row>
    <row r="162" spans="1:21" x14ac:dyDescent="0.35">
      <c r="A162" t="s">
        <v>473</v>
      </c>
      <c r="B162">
        <f>VLOOKUP($A162,'2.1'!$A$1:$U$265,COLUMN(B$1),FALSE)</f>
        <v>138.42887951268301</v>
      </c>
      <c r="C162">
        <f>VLOOKUP($A162,'2.1'!$A$1:$U$265,COLUMN(C$1),FALSE)</f>
        <v>171.04798336258801</v>
      </c>
      <c r="D162">
        <f>VLOOKUP($A162,'2.1'!$A$1:$U$265,COLUMN(D$1),FALSE)</f>
        <v>190.00250025609</v>
      </c>
      <c r="E162">
        <f>VLOOKUP($A162,'2.1'!$A$1:$U$265,COLUMN(E$1),FALSE)</f>
        <v>237.75744423262</v>
      </c>
      <c r="F162">
        <f>VLOOKUP($A162,'2.1'!$A$1:$U$265,COLUMN(F$1),FALSE)</f>
        <v>311.62732480273598</v>
      </c>
      <c r="G162">
        <f>VLOOKUP($A162,'2.1'!$A$1:$U$265,COLUMN(G$1),FALSE)</f>
        <v>340.58303273889902</v>
      </c>
      <c r="H162">
        <f>VLOOKUP($A162,'2.1'!$A$1:$U$265,COLUMN(H$1),FALSE)</f>
        <v>408.83859069925802</v>
      </c>
      <c r="I162">
        <f>VLOOKUP($A162,'2.1'!$A$1:$U$265,COLUMN(I$1),FALSE)</f>
        <v>526.64291543476804</v>
      </c>
      <c r="J162">
        <f>VLOOKUP($A162,'2.1'!$A$1:$U$265,COLUMN(J$1),FALSE)</f>
        <v>715.86511053556001</v>
      </c>
      <c r="K162">
        <f>VLOOKUP($A162,'2.1'!$A$1:$U$265,COLUMN(K$1),FALSE)</f>
        <v>676.12341925805003</v>
      </c>
      <c r="L162">
        <f>VLOOKUP($A162,'2.1'!$A$1:$U$265,COLUMN(L$1),FALSE)</f>
        <v>749.55271101584196</v>
      </c>
      <c r="M162">
        <f>VLOOKUP($A162,'2.1'!$A$1:$U$265,COLUMN(M$1),FALSE)</f>
        <v>847.38210181051795</v>
      </c>
      <c r="N162">
        <f>VLOOKUP($A162,'2.1'!$A$1:$U$265,COLUMN(N$1),FALSE)</f>
        <v>969.29647314428905</v>
      </c>
      <c r="O162">
        <f>VLOOKUP($A162,'2.1'!$A$1:$U$265,COLUMN(O$1),FALSE)</f>
        <v>1048.2272925611501</v>
      </c>
      <c r="P162">
        <f>VLOOKUP($A162,'2.1'!$A$1:$U$265,COLUMN(P$1),FALSE)</f>
        <v>1104.1716894137601</v>
      </c>
      <c r="Q162">
        <f>VLOOKUP($A162,'2.1'!$A$1:$U$265,COLUMN(Q$1),FALSE)</f>
        <v>929.09585722374595</v>
      </c>
      <c r="R162">
        <f>VLOOKUP($A162,'2.1'!$A$1:$U$265,COLUMN(R$1),FALSE)</f>
        <v>802.51800405282404</v>
      </c>
      <c r="S162">
        <f>VLOOKUP($A162,'2.1'!$A$1:$U$265,COLUMN(S$1),FALSE)</f>
        <v>806.04157309804395</v>
      </c>
      <c r="T162">
        <f>VLOOKUP($A162,'2.1'!$A$1:$U$265,COLUMN(T$1),FALSE)</f>
        <v>826.62153053870395</v>
      </c>
      <c r="U162">
        <f>VLOOKUP($A162,'2.1'!$A$1:$U$265,COLUMN(U$1),FALSE)</f>
        <v>870.78758932322296</v>
      </c>
    </row>
    <row r="163" spans="1:21" x14ac:dyDescent="0.35">
      <c r="A163" t="s">
        <v>471</v>
      </c>
      <c r="B163">
        <f>VLOOKUP($A163,'2.1'!$A$1:$U$265,COLUMN(B$1),FALSE)</f>
        <v>2007.7351750668299</v>
      </c>
      <c r="C163">
        <f>VLOOKUP($A163,'2.1'!$A$1:$U$265,COLUMN(C$1),FALSE)</f>
        <v>1893.2640598789101</v>
      </c>
      <c r="D163">
        <f>VLOOKUP($A163,'2.1'!$A$1:$U$265,COLUMN(D$1),FALSE)</f>
        <v>2096.18799866778</v>
      </c>
      <c r="E163">
        <f>VLOOKUP($A163,'2.1'!$A$1:$U$265,COLUMN(E$1),FALSE)</f>
        <v>2359.1168670908701</v>
      </c>
      <c r="F163">
        <f>VLOOKUP($A163,'2.1'!$A$1:$U$265,COLUMN(F$1),FALSE)</f>
        <v>2660.1269982932999</v>
      </c>
      <c r="G163">
        <f>VLOOKUP($A163,'2.1'!$A$1:$U$265,COLUMN(G$1),FALSE)</f>
        <v>2894.06265596401</v>
      </c>
      <c r="H163">
        <f>VLOOKUP($A163,'2.1'!$A$1:$U$265,COLUMN(H$1),FALSE)</f>
        <v>3369.5434028698801</v>
      </c>
      <c r="I163">
        <f>VLOOKUP($A163,'2.1'!$A$1:$U$265,COLUMN(I$1),FALSE)</f>
        <v>3973.01699148237</v>
      </c>
      <c r="J163">
        <f>VLOOKUP($A163,'2.1'!$A$1:$U$265,COLUMN(J$1),FALSE)</f>
        <v>4379.6585238796097</v>
      </c>
      <c r="K163">
        <f>VLOOKUP($A163,'2.1'!$A$1:$U$265,COLUMN(K$1),FALSE)</f>
        <v>4213.0063387218297</v>
      </c>
      <c r="L163">
        <f>VLOOKUP($A163,'2.1'!$A$1:$U$265,COLUMN(L$1),FALSE)</f>
        <v>5076.34017438708</v>
      </c>
      <c r="M163">
        <f>VLOOKUP($A163,'2.1'!$A$1:$U$265,COLUMN(M$1),FALSE)</f>
        <v>5492.1212559055803</v>
      </c>
      <c r="N163">
        <f>VLOOKUP($A163,'2.1'!$A$1:$U$265,COLUMN(N$1),FALSE)</f>
        <v>5860.5825072559901</v>
      </c>
      <c r="O163">
        <f>VLOOKUP($A163,'2.1'!$A$1:$U$265,COLUMN(O$1),FALSE)</f>
        <v>6168.2629850121903</v>
      </c>
      <c r="P163">
        <f>VLOOKUP($A163,'2.1'!$A$1:$U$265,COLUMN(P$1),FALSE)</f>
        <v>5951.8837023360402</v>
      </c>
      <c r="Q163">
        <f>VLOOKUP($A163,'2.1'!$A$1:$U$265,COLUMN(Q$1),FALSE)</f>
        <v>5840.0465229432602</v>
      </c>
      <c r="R163">
        <f>VLOOKUP($A163,'2.1'!$A$1:$U$265,COLUMN(R$1),FALSE)</f>
        <v>5994.2314754715599</v>
      </c>
      <c r="S163">
        <f>VLOOKUP($A163,'2.1'!$A$1:$U$265,COLUMN(S$1),FALSE)</f>
        <v>6592.9149016986403</v>
      </c>
      <c r="T163">
        <f>VLOOKUP($A163,'2.1'!$A$1:$U$265,COLUMN(T$1),FALSE)</f>
        <v>7295.4756161209498</v>
      </c>
      <c r="U163">
        <f>VLOOKUP($A163,'2.1'!$A$1:$U$265,COLUMN(U$1),FALSE)</f>
        <v>7806.7422110553198</v>
      </c>
    </row>
    <row r="164" spans="1:21" x14ac:dyDescent="0.35">
      <c r="A164" t="s">
        <v>479</v>
      </c>
      <c r="B164">
        <f>VLOOKUP($A164,'2.1'!$A$1:$U$265,COLUMN(B$1),FALSE)</f>
        <v>415.08594857785101</v>
      </c>
      <c r="C164">
        <f>VLOOKUP($A164,'2.1'!$A$1:$U$265,COLUMN(C$1),FALSE)</f>
        <v>529.79370049732904</v>
      </c>
      <c r="D164">
        <f>VLOOKUP($A164,'2.1'!$A$1:$U$265,COLUMN(D$1),FALSE)</f>
        <v>508.79392301239602</v>
      </c>
      <c r="E164">
        <f>VLOOKUP($A164,'2.1'!$A$1:$U$265,COLUMN(E$1),FALSE)</f>
        <v>517.78709503034497</v>
      </c>
      <c r="F164">
        <f>VLOOKUP($A164,'2.1'!$A$1:$U$265,COLUMN(F$1),FALSE)</f>
        <v>453.47882945962198</v>
      </c>
      <c r="G164">
        <f>VLOOKUP($A164,'2.1'!$A$1:$U$265,COLUMN(G$1),FALSE)</f>
        <v>464.52169806106701</v>
      </c>
      <c r="H164">
        <f>VLOOKUP($A164,'2.1'!$A$1:$U$265,COLUMN(H$1),FALSE)</f>
        <v>446.45977300990103</v>
      </c>
      <c r="I164">
        <f>VLOOKUP($A164,'2.1'!$A$1:$U$265,COLUMN(I$1),FALSE)</f>
        <v>523.73551706304204</v>
      </c>
      <c r="J164">
        <f>VLOOKUP($A164,'2.1'!$A$1:$U$265,COLUMN(J$1),FALSE)</f>
        <v>614.43400847615806</v>
      </c>
      <c r="K164">
        <f>VLOOKUP($A164,'2.1'!$A$1:$U$265,COLUMN(K$1),FALSE)</f>
        <v>676.62399921063195</v>
      </c>
      <c r="L164">
        <f>VLOOKUP($A164,'2.1'!$A$1:$U$265,COLUMN(L$1),FALSE)</f>
        <v>806.40910159182704</v>
      </c>
      <c r="M164">
        <f>VLOOKUP($A164,'2.1'!$A$1:$U$265,COLUMN(M$1),FALSE)</f>
        <v>947.51332029526998</v>
      </c>
      <c r="N164">
        <f>VLOOKUP($A164,'2.1'!$A$1:$U$265,COLUMN(N$1),FALSE)</f>
        <v>1013.05002497807</v>
      </c>
      <c r="O164">
        <f>VLOOKUP($A164,'2.1'!$A$1:$U$265,COLUMN(O$1),FALSE)</f>
        <v>1210.03264559371</v>
      </c>
      <c r="P164">
        <f>VLOOKUP($A164,'2.1'!$A$1:$U$265,COLUMN(P$1),FALSE)</f>
        <v>1232.4560962794999</v>
      </c>
      <c r="Q164">
        <f>VLOOKUP($A164,'2.1'!$A$1:$U$265,COLUMN(Q$1),FALSE)</f>
        <v>1332.7828591776999</v>
      </c>
      <c r="R164">
        <f>VLOOKUP($A164,'2.1'!$A$1:$U$265,COLUMN(R$1),FALSE)</f>
        <v>1353.7479250185399</v>
      </c>
      <c r="S164">
        <f>VLOOKUP($A164,'2.1'!$A$1:$U$265,COLUMN(S$1),FALSE)</f>
        <v>1286.40575068308</v>
      </c>
      <c r="T164">
        <f>VLOOKUP($A164,'2.1'!$A$1:$U$265,COLUMN(T$1),FALSE)</f>
        <v>1230.2281911588</v>
      </c>
      <c r="U164">
        <f>VLOOKUP($A164,'2.1'!$A$1:$U$265,COLUMN(U$1),FALSE)</f>
        <v>1560.50982160188</v>
      </c>
    </row>
    <row r="165" spans="1:21" x14ac:dyDescent="0.35">
      <c r="A165" t="s">
        <v>469</v>
      </c>
      <c r="B165">
        <f>VLOOKUP($A165,'2.1'!$A$1:$U$265,COLUMN(B$1),FALSE)</f>
        <v>302.206394294343</v>
      </c>
      <c r="C165">
        <f>VLOOKUP($A165,'2.1'!$A$1:$U$265,COLUMN(C$1),FALSE)</f>
        <v>292.56735762404497</v>
      </c>
      <c r="D165">
        <f>VLOOKUP($A165,'2.1'!$A$1:$U$265,COLUMN(D$1),FALSE)</f>
        <v>326.85560012675501</v>
      </c>
      <c r="E165">
        <f>VLOOKUP($A165,'2.1'!$A$1:$U$265,COLUMN(E$1),FALSE)</f>
        <v>396.03004405108601</v>
      </c>
      <c r="F165">
        <f>VLOOKUP($A165,'2.1'!$A$1:$U$265,COLUMN(F$1),FALSE)</f>
        <v>412.58939196230801</v>
      </c>
      <c r="G165">
        <f>VLOOKUP($A165,'2.1'!$A$1:$U$265,COLUMN(G$1),FALSE)</f>
        <v>406.40095053912501</v>
      </c>
      <c r="H165">
        <f>VLOOKUP($A165,'2.1'!$A$1:$U$265,COLUMN(H$1),FALSE)</f>
        <v>407.69469789241703</v>
      </c>
      <c r="I165">
        <f>VLOOKUP($A165,'2.1'!$A$1:$U$265,COLUMN(I$1),FALSE)</f>
        <v>449.14423282443897</v>
      </c>
      <c r="J165">
        <f>VLOOKUP($A165,'2.1'!$A$1:$U$265,COLUMN(J$1),FALSE)</f>
        <v>544.14752336514198</v>
      </c>
      <c r="K165">
        <f>VLOOKUP($A165,'2.1'!$A$1:$U$265,COLUMN(K$1),FALSE)</f>
        <v>538.44195157640002</v>
      </c>
      <c r="L165">
        <f>VLOOKUP($A165,'2.1'!$A$1:$U$265,COLUMN(L$1),FALSE)</f>
        <v>534.04436681019797</v>
      </c>
      <c r="M165">
        <f>VLOOKUP($A165,'2.1'!$A$1:$U$265,COLUMN(M$1),FALSE)</f>
        <v>587.09713679246704</v>
      </c>
      <c r="N165">
        <f>VLOOKUP($A165,'2.1'!$A$1:$U$265,COLUMN(N$1),FALSE)</f>
        <v>571.80672394416695</v>
      </c>
      <c r="O165">
        <f>VLOOKUP($A165,'2.1'!$A$1:$U$265,COLUMN(O$1),FALSE)</f>
        <v>621.39885357468302</v>
      </c>
      <c r="P165">
        <f>VLOOKUP($A165,'2.1'!$A$1:$U$265,COLUMN(P$1),FALSE)</f>
        <v>640.93421962882701</v>
      </c>
      <c r="Q165">
        <f>VLOOKUP($A165,'2.1'!$A$1:$U$265,COLUMN(Q$1),FALSE)</f>
        <v>570.91027901343398</v>
      </c>
      <c r="R165">
        <f>VLOOKUP($A165,'2.1'!$A$1:$U$265,COLUMN(R$1),FALSE)</f>
        <v>597.47108880410894</v>
      </c>
      <c r="S165">
        <f>VLOOKUP($A165,'2.1'!$A$1:$U$265,COLUMN(S$1),FALSE)</f>
        <v>626.09152790140502</v>
      </c>
      <c r="T165">
        <f>VLOOKUP($A165,'2.1'!$A$1:$U$265,COLUMN(T$1),FALSE)</f>
        <v>679.97276057805004</v>
      </c>
      <c r="U165">
        <f>VLOOKUP($A165,'2.1'!$A$1:$U$265,COLUMN(U$1),FALSE)</f>
        <v>679.29024909129498</v>
      </c>
    </row>
    <row r="166" spans="1:21" x14ac:dyDescent="0.35">
      <c r="A166" t="s">
        <v>483</v>
      </c>
      <c r="B166">
        <f>VLOOKUP($A166,'2.1'!$A$1:$U$265,COLUMN(B$1),FALSE)</f>
        <v>2090.8780473687998</v>
      </c>
      <c r="C166">
        <f>VLOOKUP($A166,'2.1'!$A$1:$U$265,COLUMN(C$1),FALSE)</f>
        <v>1838.9934144552601</v>
      </c>
      <c r="D166">
        <f>VLOOKUP($A166,'2.1'!$A$1:$U$265,COLUMN(D$1),FALSE)</f>
        <v>1845.6875561378099</v>
      </c>
      <c r="E166">
        <f>VLOOKUP($A166,'2.1'!$A$1:$U$265,COLUMN(E$1),FALSE)</f>
        <v>2030.8164581317301</v>
      </c>
      <c r="F166">
        <f>VLOOKUP($A166,'2.1'!$A$1:$U$265,COLUMN(F$1),FALSE)</f>
        <v>2301.5621627649198</v>
      </c>
      <c r="G166">
        <f>VLOOKUP($A166,'2.1'!$A$1:$U$265,COLUMN(G$1),FALSE)</f>
        <v>2594.4957646911398</v>
      </c>
      <c r="H166">
        <f>VLOOKUP($A166,'2.1'!$A$1:$U$265,COLUMN(H$1),FALSE)</f>
        <v>2873.3027212257098</v>
      </c>
      <c r="I166">
        <f>VLOOKUP($A166,'2.1'!$A$1:$U$265,COLUMN(I$1),FALSE)</f>
        <v>2910.0316448385702</v>
      </c>
      <c r="J166">
        <f>VLOOKUP($A166,'2.1'!$A$1:$U$265,COLUMN(J$1),FALSE)</f>
        <v>3331.70768731303</v>
      </c>
      <c r="K166">
        <f>VLOOKUP($A166,'2.1'!$A$1:$U$265,COLUMN(K$1),FALSE)</f>
        <v>3006.80892575915</v>
      </c>
      <c r="L166">
        <f>VLOOKUP($A166,'2.1'!$A$1:$U$265,COLUMN(L$1),FALSE)</f>
        <v>3527.7827057712102</v>
      </c>
      <c r="M166">
        <f>VLOOKUP($A166,'2.1'!$A$1:$U$265,COLUMN(M$1),FALSE)</f>
        <v>4002.6591651506201</v>
      </c>
      <c r="N166">
        <f>VLOOKUP($A166,'2.1'!$A$1:$U$265,COLUMN(N$1),FALSE)</f>
        <v>4581.7386474858204</v>
      </c>
      <c r="O166">
        <f>VLOOKUP($A166,'2.1'!$A$1:$U$265,COLUMN(O$1),FALSE)</f>
        <v>4428.1465213085503</v>
      </c>
      <c r="P166">
        <f>VLOOKUP($A166,'2.1'!$A$1:$U$265,COLUMN(P$1),FALSE)</f>
        <v>4354.0288633706296</v>
      </c>
      <c r="Q166">
        <f>VLOOKUP($A166,'2.1'!$A$1:$U$265,COLUMN(Q$1),FALSE)</f>
        <v>4336.1965763663902</v>
      </c>
      <c r="R166">
        <f>VLOOKUP($A166,'2.1'!$A$1:$U$265,COLUMN(R$1),FALSE)</f>
        <v>4158.2883783871603</v>
      </c>
      <c r="S166">
        <f>VLOOKUP($A166,'2.1'!$A$1:$U$265,COLUMN(S$1),FALSE)</f>
        <v>4513.6095314596496</v>
      </c>
      <c r="T166">
        <f>VLOOKUP($A166,'2.1'!$A$1:$U$265,COLUMN(T$1),FALSE)</f>
        <v>4740.7921489518803</v>
      </c>
      <c r="U166">
        <f>VLOOKUP($A166,'2.1'!$A$1:$U$265,COLUMN(U$1),FALSE)</f>
        <v>4903.1529027659899</v>
      </c>
    </row>
    <row r="167" spans="1:21" x14ac:dyDescent="0.35">
      <c r="A167" t="s">
        <v>489</v>
      </c>
      <c r="B167">
        <f>VLOOKUP($A167,'2.1'!$A$1:$U$265,COLUMN(B$1),FALSE)</f>
        <v>6435.1646825282896</v>
      </c>
      <c r="C167">
        <f>VLOOKUP($A167,'2.1'!$A$1:$U$265,COLUMN(C$1),FALSE)</f>
        <v>6939.8011840855297</v>
      </c>
      <c r="D167">
        <f>VLOOKUP($A167,'2.1'!$A$1:$U$265,COLUMN(D$1),FALSE)</f>
        <v>7053.0708041133003</v>
      </c>
      <c r="E167">
        <f>VLOOKUP($A167,'2.1'!$A$1:$U$265,COLUMN(E$1),FALSE)</f>
        <v>8807.9003786100002</v>
      </c>
      <c r="F167">
        <f>VLOOKUP($A167,'2.1'!$A$1:$U$265,COLUMN(F$1),FALSE)</f>
        <v>10293.805414705001</v>
      </c>
      <c r="G167">
        <f>VLOOKUP($A167,'2.1'!$A$1:$U$265,COLUMN(G$1),FALSE)</f>
        <v>12327.2331723195</v>
      </c>
      <c r="H167">
        <f>VLOOKUP($A167,'2.1'!$A$1:$U$265,COLUMN(H$1),FALSE)</f>
        <v>14102.4958480936</v>
      </c>
      <c r="I167">
        <f>VLOOKUP($A167,'2.1'!$A$1:$U$265,COLUMN(I$1),FALSE)</f>
        <v>16539.878107728298</v>
      </c>
      <c r="J167">
        <f>VLOOKUP($A167,'2.1'!$A$1:$U$265,COLUMN(J$1),FALSE)</f>
        <v>21204.104970349599</v>
      </c>
      <c r="K167">
        <f>VLOOKUP($A167,'2.1'!$A$1:$U$265,COLUMN(K$1),FALSE)</f>
        <v>14514.1417224997</v>
      </c>
      <c r="L167">
        <f>VLOOKUP($A167,'2.1'!$A$1:$U$265,COLUMN(L$1),FALSE)</f>
        <v>16683.3553787376</v>
      </c>
      <c r="M167">
        <f>VLOOKUP($A167,'2.1'!$A$1:$U$265,COLUMN(M$1),FALSE)</f>
        <v>19034.149196665199</v>
      </c>
      <c r="N167">
        <f>VLOOKUP($A167,'2.1'!$A$1:$U$265,COLUMN(N$1),FALSE)</f>
        <v>19157.417036671199</v>
      </c>
      <c r="O167">
        <f>VLOOKUP($A167,'2.1'!$A$1:$U$265,COLUMN(O$1),FALSE)</f>
        <v>20143.6644489582</v>
      </c>
      <c r="P167">
        <f>VLOOKUP($A167,'2.1'!$A$1:$U$265,COLUMN(P$1),FALSE)</f>
        <v>20270.859371651801</v>
      </c>
      <c r="Q167">
        <f>VLOOKUP($A167,'2.1'!$A$1:$U$265,COLUMN(Q$1),FALSE)</f>
        <v>18289.704340369</v>
      </c>
      <c r="R167">
        <f>VLOOKUP($A167,'2.1'!$A$1:$U$265,COLUMN(R$1),FALSE)</f>
        <v>16176.9473700573</v>
      </c>
      <c r="S167">
        <f>VLOOKUP($A167,'2.1'!$A$1:$U$265,COLUMN(S$1),FALSE)</f>
        <v>16238.1931916674</v>
      </c>
      <c r="T167">
        <f>VLOOKUP($A167,'2.1'!$A$1:$U$265,COLUMN(T$1),FALSE)</f>
        <v>17129.913090257702</v>
      </c>
      <c r="U167">
        <f>VLOOKUP($A167,'2.1'!$A$1:$U$265,COLUMN(U$1),FALSE)</f>
        <v>17397.9817601543</v>
      </c>
    </row>
    <row r="168" spans="1:21" x14ac:dyDescent="0.35">
      <c r="A168" t="s">
        <v>491</v>
      </c>
      <c r="B168">
        <f>VLOOKUP($A168,'2.1'!$A$1:$U$265,COLUMN(B$1),FALSE)</f>
        <v>2211.82681728547</v>
      </c>
      <c r="C168">
        <f>VLOOKUP($A168,'2.1'!$A$1:$U$265,COLUMN(C$1),FALSE)</f>
        <v>2253.0447097024398</v>
      </c>
      <c r="D168">
        <f>VLOOKUP($A168,'2.1'!$A$1:$U$265,COLUMN(D$1),FALSE)</f>
        <v>2344.4135334253301</v>
      </c>
      <c r="E168">
        <f>VLOOKUP($A168,'2.1'!$A$1:$U$265,COLUMN(E$1),FALSE)</f>
        <v>2760.4143135015602</v>
      </c>
      <c r="F168">
        <f>VLOOKUP($A168,'2.1'!$A$1:$U$265,COLUMN(F$1),FALSE)</f>
        <v>3111.38270290128</v>
      </c>
      <c r="G168">
        <f>VLOOKUP($A168,'2.1'!$A$1:$U$265,COLUMN(G$1),FALSE)</f>
        <v>3193.2065694937301</v>
      </c>
      <c r="H168">
        <f>VLOOKUP($A168,'2.1'!$A$1:$U$265,COLUMN(H$1),FALSE)</f>
        <v>3370.03392588511</v>
      </c>
      <c r="I168">
        <f>VLOOKUP($A168,'2.1'!$A$1:$U$265,COLUMN(I$1),FALSE)</f>
        <v>3775.7500101607702</v>
      </c>
      <c r="J168">
        <f>VLOOKUP($A168,'2.1'!$A$1:$U$265,COLUMN(J$1),FALSE)</f>
        <v>4307.1558783897099</v>
      </c>
      <c r="K168">
        <f>VLOOKUP($A168,'2.1'!$A$1:$U$265,COLUMN(K$1),FALSE)</f>
        <v>4128.4627826119104</v>
      </c>
      <c r="L168">
        <f>VLOOKUP($A168,'2.1'!$A$1:$U$265,COLUMN(L$1),FALSE)</f>
        <v>4141.9763533645901</v>
      </c>
      <c r="M168">
        <f>VLOOKUP($A168,'2.1'!$A$1:$U$265,COLUMN(M$1),FALSE)</f>
        <v>4264.6749460473702</v>
      </c>
      <c r="N168">
        <f>VLOOKUP($A168,'2.1'!$A$1:$U$265,COLUMN(N$1),FALSE)</f>
        <v>4152.6785870758304</v>
      </c>
      <c r="O168">
        <f>VLOOKUP($A168,'2.1'!$A$1:$U$265,COLUMN(O$1),FALSE)</f>
        <v>4222.70324540611</v>
      </c>
      <c r="P168">
        <f>VLOOKUP($A168,'2.1'!$A$1:$U$265,COLUMN(P$1),FALSE)</f>
        <v>4305.4741650483502</v>
      </c>
      <c r="Q168">
        <f>VLOOKUP($A168,'2.1'!$A$1:$U$265,COLUMN(Q$1),FALSE)</f>
        <v>3861.6885311349702</v>
      </c>
      <c r="R168">
        <f>VLOOKUP($A168,'2.1'!$A$1:$U$265,COLUMN(R$1),FALSE)</f>
        <v>3697.9308312606399</v>
      </c>
      <c r="S168">
        <f>VLOOKUP($A168,'2.1'!$A$1:$U$265,COLUMN(S$1),FALSE)</f>
        <v>3481.22873876516</v>
      </c>
      <c r="T168">
        <f>VLOOKUP($A168,'2.1'!$A$1:$U$265,COLUMN(T$1),FALSE)</f>
        <v>3438.7890891462698</v>
      </c>
      <c r="U168">
        <f>VLOOKUP($A168,'2.1'!$A$1:$U$265,COLUMN(U$1),FALSE)</f>
        <v>3317.4535932121998</v>
      </c>
    </row>
    <row r="169" spans="1:21" x14ac:dyDescent="0.35">
      <c r="A169" t="s">
        <v>493</v>
      </c>
      <c r="B169">
        <f>VLOOKUP($A169,'2.1'!$A$1:$U$265,COLUMN(B$1),FALSE)</f>
        <v>4337.4781413105602</v>
      </c>
      <c r="C169">
        <f>VLOOKUP($A169,'2.1'!$A$1:$U$265,COLUMN(C$1),FALSE)</f>
        <v>3142.9551896786002</v>
      </c>
      <c r="D169">
        <f>VLOOKUP($A169,'2.1'!$A$1:$U$265,COLUMN(D$1),FALSE)</f>
        <v>3687.89027802495</v>
      </c>
      <c r="E169">
        <f>VLOOKUP($A169,'2.1'!$A$1:$U$265,COLUMN(E$1),FALSE)</f>
        <v>4760.1489492288401</v>
      </c>
      <c r="F169">
        <f>VLOOKUP($A169,'2.1'!$A$1:$U$265,COLUMN(F$1),FALSE)</f>
        <v>6101.4716080595799</v>
      </c>
      <c r="G169">
        <f>VLOOKUP($A169,'2.1'!$A$1:$U$265,COLUMN(G$1),FALSE)</f>
        <v>7456.3877151334</v>
      </c>
      <c r="H169">
        <f>VLOOKUP($A169,'2.1'!$A$1:$U$265,COLUMN(H$1),FALSE)</f>
        <v>8102.1214888942995</v>
      </c>
      <c r="I169">
        <f>VLOOKUP($A169,'2.1'!$A$1:$U$265,COLUMN(I$1),FALSE)</f>
        <v>9791.6515735272405</v>
      </c>
      <c r="J169">
        <f>VLOOKUP($A169,'2.1'!$A$1:$U$265,COLUMN(J$1),FALSE)</f>
        <v>10940.991249959299</v>
      </c>
      <c r="K169">
        <f>VLOOKUP($A169,'2.1'!$A$1:$U$265,COLUMN(K$1),FALSE)</f>
        <v>9103.7098785913495</v>
      </c>
      <c r="L169">
        <f>VLOOKUP($A169,'2.1'!$A$1:$U$265,COLUMN(L$1),FALSE)</f>
        <v>10742.430072676099</v>
      </c>
      <c r="M169">
        <f>VLOOKUP($A169,'2.1'!$A$1:$U$265,COLUMN(M$1),FALSE)</f>
        <v>11420.7732646112</v>
      </c>
      <c r="N169">
        <f>VLOOKUP($A169,'2.1'!$A$1:$U$265,COLUMN(N$1),FALSE)</f>
        <v>11795.316711752001</v>
      </c>
      <c r="O169">
        <f>VLOOKUP($A169,'2.1'!$A$1:$U$265,COLUMN(O$1),FALSE)</f>
        <v>12614.480257597501</v>
      </c>
      <c r="P169">
        <f>VLOOKUP($A169,'2.1'!$A$1:$U$265,COLUMN(P$1),FALSE)</f>
        <v>12157.337960901499</v>
      </c>
      <c r="Q169">
        <f>VLOOKUP($A169,'2.1'!$A$1:$U$265,COLUMN(Q$1),FALSE)</f>
        <v>11006.2497363978</v>
      </c>
      <c r="R169">
        <f>VLOOKUP($A169,'2.1'!$A$1:$U$265,COLUMN(R$1),FALSE)</f>
        <v>10895.318692471899</v>
      </c>
      <c r="S169">
        <f>VLOOKUP($A169,'2.1'!$A$1:$U$265,COLUMN(S$1),FALSE)</f>
        <v>10591.474371202499</v>
      </c>
      <c r="T169">
        <f>VLOOKUP($A169,'2.1'!$A$1:$U$265,COLUMN(T$1),FALSE)</f>
        <v>9455.5936538482802</v>
      </c>
      <c r="U169">
        <f>VLOOKUP($A169,'2.1'!$A$1:$U$265,COLUMN(U$1),FALSE)</f>
        <v>9126.5613458501393</v>
      </c>
    </row>
    <row r="170" spans="1:21" x14ac:dyDescent="0.35">
      <c r="A170" t="s">
        <v>475</v>
      </c>
      <c r="B170">
        <f>VLOOKUP($A170,'2.1'!$A$1:$U$265,COLUMN(B$1),FALSE)</f>
        <v>643.17472599246503</v>
      </c>
      <c r="C170">
        <f>VLOOKUP($A170,'2.1'!$A$1:$U$265,COLUMN(C$1),FALSE)</f>
        <v>774.48283073919299</v>
      </c>
      <c r="D170">
        <f>VLOOKUP($A170,'2.1'!$A$1:$U$265,COLUMN(D$1),FALSE)</f>
        <v>967.89016473209199</v>
      </c>
      <c r="E170">
        <f>VLOOKUP($A170,'2.1'!$A$1:$U$265,COLUMN(E$1),FALSE)</f>
        <v>1283.9112634525</v>
      </c>
      <c r="F170">
        <f>VLOOKUP($A170,'2.1'!$A$1:$U$265,COLUMN(F$1),FALSE)</f>
        <v>1453.91623815764</v>
      </c>
      <c r="G170">
        <f>VLOOKUP($A170,'2.1'!$A$1:$U$265,COLUMN(G$1),FALSE)</f>
        <v>1704.4175310570399</v>
      </c>
      <c r="H170">
        <f>VLOOKUP($A170,'2.1'!$A$1:$U$265,COLUMN(H$1),FALSE)</f>
        <v>2136.4743220779601</v>
      </c>
      <c r="I170">
        <f>VLOOKUP($A170,'2.1'!$A$1:$U$265,COLUMN(I$1),FALSE)</f>
        <v>2600.36929181095</v>
      </c>
      <c r="J170">
        <f>VLOOKUP($A170,'2.1'!$A$1:$U$265,COLUMN(J$1),FALSE)</f>
        <v>3904.4637193789599</v>
      </c>
      <c r="K170">
        <f>VLOOKUP($A170,'2.1'!$A$1:$U$265,COLUMN(K$1),FALSE)</f>
        <v>4036.4559987796001</v>
      </c>
      <c r="L170">
        <f>VLOOKUP($A170,'2.1'!$A$1:$U$265,COLUMN(L$1),FALSE)</f>
        <v>4439.2003823580499</v>
      </c>
      <c r="M170">
        <f>VLOOKUP($A170,'2.1'!$A$1:$U$265,COLUMN(M$1),FALSE)</f>
        <v>5649.9522781966898</v>
      </c>
      <c r="N170">
        <f>VLOOKUP($A170,'2.1'!$A$1:$U$265,COLUMN(N$1),FALSE)</f>
        <v>6675.1856577223898</v>
      </c>
      <c r="O170">
        <f>VLOOKUP($A170,'2.1'!$A$1:$U$265,COLUMN(O$1),FALSE)</f>
        <v>7304.2871323098198</v>
      </c>
      <c r="P170">
        <f>VLOOKUP($A170,'2.1'!$A$1:$U$265,COLUMN(P$1),FALSE)</f>
        <v>7962.2390984067897</v>
      </c>
      <c r="Q170">
        <f>VLOOKUP($A170,'2.1'!$A$1:$U$265,COLUMN(Q$1),FALSE)</f>
        <v>6432.6807019501903</v>
      </c>
      <c r="R170">
        <f>VLOOKUP($A170,'2.1'!$A$1:$U$265,COLUMN(R$1),FALSE)</f>
        <v>6389.5484083348802</v>
      </c>
      <c r="S170">
        <f>VLOOKUP($A170,'2.1'!$A$1:$U$265,COLUMN(S$1),FALSE)</f>
        <v>6587.0903162869799</v>
      </c>
      <c r="T170">
        <f>VLOOKUP($A170,'2.1'!$A$1:$U$265,COLUMN(T$1),FALSE)</f>
        <v>6966.6354106307699</v>
      </c>
      <c r="U170">
        <f>VLOOKUP($A170,'2.1'!$A$1:$U$265,COLUMN(U$1),FALSE)</f>
        <v>0</v>
      </c>
    </row>
    <row r="171" spans="1:21" x14ac:dyDescent="0.35">
      <c r="A171" t="s">
        <v>499</v>
      </c>
      <c r="B171">
        <f>VLOOKUP($A171,'2.1'!$A$1:$U$265,COLUMN(B$1),FALSE)</f>
        <v>261.86899770102599</v>
      </c>
      <c r="C171">
        <f>VLOOKUP($A171,'2.1'!$A$1:$U$265,COLUMN(C$1),FALSE)</f>
        <v>239.47318593277299</v>
      </c>
      <c r="D171">
        <f>VLOOKUP($A171,'2.1'!$A$1:$U$265,COLUMN(D$1),FALSE)</f>
        <v>245.500079364729</v>
      </c>
      <c r="E171">
        <f>VLOOKUP($A171,'2.1'!$A$1:$U$265,COLUMN(E$1),FALSE)</f>
        <v>254.30115537114801</v>
      </c>
      <c r="F171">
        <f>VLOOKUP($A171,'2.1'!$A$1:$U$265,COLUMN(F$1),FALSE)</f>
        <v>296.01430064560901</v>
      </c>
      <c r="G171">
        <f>VLOOKUP($A171,'2.1'!$A$1:$U$265,COLUMN(G$1),FALSE)</f>
        <v>333.73163652474398</v>
      </c>
      <c r="H171">
        <f>VLOOKUP($A171,'2.1'!$A$1:$U$265,COLUMN(H$1),FALSE)</f>
        <v>349.21710008669601</v>
      </c>
      <c r="I171">
        <f>VLOOKUP($A171,'2.1'!$A$1:$U$265,COLUMN(I$1),FALSE)</f>
        <v>403.66370355395901</v>
      </c>
      <c r="J171">
        <f>VLOOKUP($A171,'2.1'!$A$1:$U$265,COLUMN(J$1),FALSE)</f>
        <v>474.51791844829802</v>
      </c>
      <c r="K171">
        <f>VLOOKUP($A171,'2.1'!$A$1:$U$265,COLUMN(K$1),FALSE)</f>
        <v>796.53092444372896</v>
      </c>
      <c r="L171">
        <f>VLOOKUP($A171,'2.1'!$A$1:$U$265,COLUMN(L$1),FALSE)</f>
        <v>819.00731588597705</v>
      </c>
      <c r="M171">
        <f>VLOOKUP($A171,'2.1'!$A$1:$U$265,COLUMN(M$1),FALSE)</f>
        <v>829.010344932875</v>
      </c>
      <c r="N171">
        <f>VLOOKUP($A171,'2.1'!$A$1:$U$265,COLUMN(N$1),FALSE)</f>
        <v>786.72805279066699</v>
      </c>
      <c r="O171">
        <f>VLOOKUP($A171,'2.1'!$A$1:$U$265,COLUMN(O$1),FALSE)</f>
        <v>806.59552140999904</v>
      </c>
      <c r="P171">
        <f>VLOOKUP($A171,'2.1'!$A$1:$U$265,COLUMN(P$1),FALSE)</f>
        <v>879.72023334655705</v>
      </c>
      <c r="Q171">
        <f>VLOOKUP($A171,'2.1'!$A$1:$U$265,COLUMN(Q$1),FALSE)</f>
        <v>843.62941581572102</v>
      </c>
      <c r="R171">
        <f>VLOOKUP($A171,'2.1'!$A$1:$U$265,COLUMN(R$1),FALSE)</f>
        <v>733.43125123680204</v>
      </c>
      <c r="S171">
        <f>VLOOKUP($A171,'2.1'!$A$1:$U$265,COLUMN(S$1),FALSE)</f>
        <v>747.19690737797896</v>
      </c>
      <c r="T171">
        <f>VLOOKUP($A171,'2.1'!$A$1:$U$265,COLUMN(T$1),FALSE)</f>
        <v>770.452453254239</v>
      </c>
      <c r="U171">
        <f>VLOOKUP($A171,'2.1'!$A$1:$U$265,COLUMN(U$1),FALSE)</f>
        <v>794.34107791710198</v>
      </c>
    </row>
    <row r="172" spans="1:21" x14ac:dyDescent="0.35">
      <c r="A172" t="s">
        <v>501</v>
      </c>
      <c r="B172">
        <f>VLOOKUP($A172,'2.1'!$A$1:$U$265,COLUMN(B$1),FALSE)</f>
        <v>635.70053507557498</v>
      </c>
      <c r="C172">
        <f>VLOOKUP($A172,'2.1'!$A$1:$U$265,COLUMN(C$1),FALSE)</f>
        <v>780.32117887061895</v>
      </c>
      <c r="D172">
        <f>VLOOKUP($A172,'2.1'!$A$1:$U$265,COLUMN(D$1),FALSE)</f>
        <v>878.61874894134496</v>
      </c>
      <c r="E172">
        <f>VLOOKUP($A172,'2.1'!$A$1:$U$265,COLUMN(E$1),FALSE)</f>
        <v>1047.5027904773899</v>
      </c>
      <c r="F172">
        <f>VLOOKUP($A172,'2.1'!$A$1:$U$265,COLUMN(F$1),FALSE)</f>
        <v>1366.0164764782301</v>
      </c>
      <c r="G172">
        <f>VLOOKUP($A172,'2.1'!$A$1:$U$265,COLUMN(G$1),FALSE)</f>
        <v>1826.93139114817</v>
      </c>
      <c r="H172">
        <f>VLOOKUP($A172,'2.1'!$A$1:$U$265,COLUMN(H$1),FALSE)</f>
        <v>2300.76970925872</v>
      </c>
      <c r="I172">
        <f>VLOOKUP($A172,'2.1'!$A$1:$U$265,COLUMN(I$1),FALSE)</f>
        <v>3065.6112939084201</v>
      </c>
      <c r="J172">
        <f>VLOOKUP($A172,'2.1'!$A$1:$U$265,COLUMN(J$1),FALSE)</f>
        <v>3887.24233680525</v>
      </c>
      <c r="K172">
        <f>VLOOKUP($A172,'2.1'!$A$1:$U$265,COLUMN(K$1),FALSE)</f>
        <v>2542.9954241752198</v>
      </c>
      <c r="L172">
        <f>VLOOKUP($A172,'2.1'!$A$1:$U$265,COLUMN(L$1),FALSE)</f>
        <v>2965.13971520617</v>
      </c>
      <c r="M172">
        <f>VLOOKUP($A172,'2.1'!$A$1:$U$265,COLUMN(M$1),FALSE)</f>
        <v>3569.7581208389802</v>
      </c>
      <c r="N172">
        <f>VLOOKUP($A172,'2.1'!$A$1:$U$265,COLUMN(N$1),FALSE)</f>
        <v>3855.41772856732</v>
      </c>
      <c r="O172">
        <f>VLOOKUP($A172,'2.1'!$A$1:$U$265,COLUMN(O$1),FALSE)</f>
        <v>4029.7112516254501</v>
      </c>
      <c r="P172">
        <f>VLOOKUP($A172,'2.1'!$A$1:$U$265,COLUMN(P$1),FALSE)</f>
        <v>3104.6432060954098</v>
      </c>
      <c r="Q172">
        <f>VLOOKUP($A172,'2.1'!$A$1:$U$265,COLUMN(Q$1),FALSE)</f>
        <v>2124.6623187837999</v>
      </c>
      <c r="R172">
        <f>VLOOKUP($A172,'2.1'!$A$1:$U$265,COLUMN(R$1),FALSE)</f>
        <v>2187.73050991433</v>
      </c>
      <c r="S172">
        <f>VLOOKUP($A172,'2.1'!$A$1:$U$265,COLUMN(S$1),FALSE)</f>
        <v>2640.67567655839</v>
      </c>
      <c r="T172">
        <f>VLOOKUP($A172,'2.1'!$A$1:$U$265,COLUMN(T$1),FALSE)</f>
        <v>3096.8174022135199</v>
      </c>
      <c r="U172">
        <f>VLOOKUP($A172,'2.1'!$A$1:$U$265,COLUMN(U$1),FALSE)</f>
        <v>3659.0313122948701</v>
      </c>
    </row>
    <row r="173" spans="1:21" x14ac:dyDescent="0.35">
      <c r="A173" t="s">
        <v>21</v>
      </c>
      <c r="B173">
        <f>VLOOKUP($A173,'2.1'!$A$1:$U$265,COLUMN(B$1),FALSE)</f>
        <v>33291.419366353002</v>
      </c>
      <c r="C173">
        <f>VLOOKUP($A173,'2.1'!$A$1:$U$265,COLUMN(C$1),FALSE)</f>
        <v>31280.784278595202</v>
      </c>
      <c r="D173">
        <f>VLOOKUP($A173,'2.1'!$A$1:$U$265,COLUMN(D$1),FALSE)</f>
        <v>31567.4737120596</v>
      </c>
      <c r="E173">
        <f>VLOOKUP($A173,'2.1'!$A$1:$U$265,COLUMN(E$1),FALSE)</f>
        <v>33499.093751370499</v>
      </c>
      <c r="F173">
        <f>VLOOKUP($A173,'2.1'!$A$1:$U$265,COLUMN(F$1),FALSE)</f>
        <v>36333.249844526603</v>
      </c>
      <c r="G173">
        <f>VLOOKUP($A173,'2.1'!$A$1:$U$265,COLUMN(G$1),FALSE)</f>
        <v>39365.4339019123</v>
      </c>
      <c r="H173">
        <f>VLOOKUP($A173,'2.1'!$A$1:$U$265,COLUMN(H$1),FALSE)</f>
        <v>41907.405655968003</v>
      </c>
      <c r="I173">
        <f>VLOOKUP($A173,'2.1'!$A$1:$U$265,COLUMN(I$1),FALSE)</f>
        <v>41809.516382841997</v>
      </c>
      <c r="J173">
        <f>VLOOKUP($A173,'2.1'!$A$1:$U$265,COLUMN(J$1),FALSE)</f>
        <v>44498.934230163301</v>
      </c>
      <c r="K173">
        <f>VLOOKUP($A173,'2.1'!$A$1:$U$265,COLUMN(K$1),FALSE)</f>
        <v>32024.181603118701</v>
      </c>
      <c r="L173">
        <f>VLOOKUP($A173,'2.1'!$A$1:$U$265,COLUMN(L$1),FALSE)</f>
        <v>33893.303514038998</v>
      </c>
      <c r="M173">
        <f>VLOOKUP($A173,'2.1'!$A$1:$U$265,COLUMN(M$1),FALSE)</f>
        <v>39194.676620845603</v>
      </c>
      <c r="N173">
        <f>VLOOKUP($A173,'2.1'!$A$1:$U$265,COLUMN(N$1),FALSE)</f>
        <v>40976.499711245502</v>
      </c>
      <c r="O173">
        <f>VLOOKUP($A173,'2.1'!$A$1:$U$265,COLUMN(O$1),FALSE)</f>
        <v>42412.630278036399</v>
      </c>
      <c r="P173">
        <f>VLOOKUP($A173,'2.1'!$A$1:$U$265,COLUMN(P$1),FALSE)</f>
        <v>43751.838886072102</v>
      </c>
      <c r="Q173">
        <f>VLOOKUP($A173,'2.1'!$A$1:$U$265,COLUMN(Q$1),FALSE)</f>
        <v>38663.383806636302</v>
      </c>
      <c r="R173">
        <f>VLOOKUP($A173,'2.1'!$A$1:$U$265,COLUMN(R$1),FALSE)</f>
        <v>38141.846758549204</v>
      </c>
      <c r="S173">
        <f>VLOOKUP($A173,'2.1'!$A$1:$U$265,COLUMN(S$1),FALSE)</f>
        <v>40644.804043392003</v>
      </c>
      <c r="T173">
        <f>VLOOKUP($A173,'2.1'!$A$1:$U$265,COLUMN(T$1),FALSE)</f>
        <v>43839.356349141301</v>
      </c>
      <c r="U173">
        <f>VLOOKUP($A173,'2.1'!$A$1:$U$265,COLUMN(U$1),FALSE)</f>
        <v>43103.323058316499</v>
      </c>
    </row>
    <row r="174" spans="1:21" x14ac:dyDescent="0.35">
      <c r="A174" t="s">
        <v>554</v>
      </c>
      <c r="B174" t="e">
        <f>VLOOKUP($A174,'2.1'!$A$1:$U$265,COLUMN(B$1),FALSE)</f>
        <v>#N/A</v>
      </c>
      <c r="C174" t="e">
        <f>VLOOKUP($A174,'2.1'!$A$1:$U$265,COLUMN(C$1),FALSE)</f>
        <v>#N/A</v>
      </c>
      <c r="D174" t="e">
        <f>VLOOKUP($A174,'2.1'!$A$1:$U$265,COLUMN(D$1),FALSE)</f>
        <v>#N/A</v>
      </c>
      <c r="E174" t="e">
        <f>VLOOKUP($A174,'2.1'!$A$1:$U$265,COLUMN(E$1),FALSE)</f>
        <v>#N/A</v>
      </c>
      <c r="F174" t="e">
        <f>VLOOKUP($A174,'2.1'!$A$1:$U$265,COLUMN(F$1),FALSE)</f>
        <v>#N/A</v>
      </c>
      <c r="G174" t="e">
        <f>VLOOKUP($A174,'2.1'!$A$1:$U$265,COLUMN(G$1),FALSE)</f>
        <v>#N/A</v>
      </c>
      <c r="H174" t="e">
        <f>VLOOKUP($A174,'2.1'!$A$1:$U$265,COLUMN(H$1),FALSE)</f>
        <v>#N/A</v>
      </c>
      <c r="I174" t="e">
        <f>VLOOKUP($A174,'2.1'!$A$1:$U$265,COLUMN(I$1),FALSE)</f>
        <v>#N/A</v>
      </c>
      <c r="J174" t="e">
        <f>VLOOKUP($A174,'2.1'!$A$1:$U$265,COLUMN(J$1),FALSE)</f>
        <v>#N/A</v>
      </c>
      <c r="K174" t="e">
        <f>VLOOKUP($A174,'2.1'!$A$1:$U$265,COLUMN(K$1),FALSE)</f>
        <v>#N/A</v>
      </c>
      <c r="L174" t="e">
        <f>VLOOKUP($A174,'2.1'!$A$1:$U$265,COLUMN(L$1),FALSE)</f>
        <v>#N/A</v>
      </c>
      <c r="M174" t="e">
        <f>VLOOKUP($A174,'2.1'!$A$1:$U$265,COLUMN(M$1),FALSE)</f>
        <v>#N/A</v>
      </c>
      <c r="N174" t="e">
        <f>VLOOKUP($A174,'2.1'!$A$1:$U$265,COLUMN(N$1),FALSE)</f>
        <v>#N/A</v>
      </c>
      <c r="O174" t="e">
        <f>VLOOKUP($A174,'2.1'!$A$1:$U$265,COLUMN(O$1),FALSE)</f>
        <v>#N/A</v>
      </c>
      <c r="P174" t="e">
        <f>VLOOKUP($A174,'2.1'!$A$1:$U$265,COLUMN(P$1),FALSE)</f>
        <v>#N/A</v>
      </c>
      <c r="Q174" t="e">
        <f>VLOOKUP($A174,'2.1'!$A$1:$U$265,COLUMN(Q$1),FALSE)</f>
        <v>#N/A</v>
      </c>
      <c r="R174" t="e">
        <f>VLOOKUP($A174,'2.1'!$A$1:$U$265,COLUMN(R$1),FALSE)</f>
        <v>#N/A</v>
      </c>
      <c r="S174" t="e">
        <f>VLOOKUP($A174,'2.1'!$A$1:$U$265,COLUMN(S$1),FALSE)</f>
        <v>#N/A</v>
      </c>
      <c r="T174" t="e">
        <f>VLOOKUP($A174,'2.1'!$A$1:$U$265,COLUMN(T$1),FALSE)</f>
        <v>#N/A</v>
      </c>
      <c r="U174" t="e">
        <f>VLOOKUP($A174,'2.1'!$A$1:$U$265,COLUMN(U$1),FALSE)</f>
        <v>#N/A</v>
      </c>
    </row>
    <row r="175" spans="1:21" x14ac:dyDescent="0.35">
      <c r="A175" t="s">
        <v>555</v>
      </c>
      <c r="B175" t="e">
        <f>VLOOKUP($A175,'2.1'!$A$1:$U$265,COLUMN(B$1),FALSE)</f>
        <v>#N/A</v>
      </c>
      <c r="C175" t="e">
        <f>VLOOKUP($A175,'2.1'!$A$1:$U$265,COLUMN(C$1),FALSE)</f>
        <v>#N/A</v>
      </c>
      <c r="D175" t="e">
        <f>VLOOKUP($A175,'2.1'!$A$1:$U$265,COLUMN(D$1),FALSE)</f>
        <v>#N/A</v>
      </c>
      <c r="E175" t="e">
        <f>VLOOKUP($A175,'2.1'!$A$1:$U$265,COLUMN(E$1),FALSE)</f>
        <v>#N/A</v>
      </c>
      <c r="F175" t="e">
        <f>VLOOKUP($A175,'2.1'!$A$1:$U$265,COLUMN(F$1),FALSE)</f>
        <v>#N/A</v>
      </c>
      <c r="G175" t="e">
        <f>VLOOKUP($A175,'2.1'!$A$1:$U$265,COLUMN(G$1),FALSE)</f>
        <v>#N/A</v>
      </c>
      <c r="H175" t="e">
        <f>VLOOKUP($A175,'2.1'!$A$1:$U$265,COLUMN(H$1),FALSE)</f>
        <v>#N/A</v>
      </c>
      <c r="I175" t="e">
        <f>VLOOKUP($A175,'2.1'!$A$1:$U$265,COLUMN(I$1),FALSE)</f>
        <v>#N/A</v>
      </c>
      <c r="J175" t="e">
        <f>VLOOKUP($A175,'2.1'!$A$1:$U$265,COLUMN(J$1),FALSE)</f>
        <v>#N/A</v>
      </c>
      <c r="K175" t="e">
        <f>VLOOKUP($A175,'2.1'!$A$1:$U$265,COLUMN(K$1),FALSE)</f>
        <v>#N/A</v>
      </c>
      <c r="L175" t="e">
        <f>VLOOKUP($A175,'2.1'!$A$1:$U$265,COLUMN(L$1),FALSE)</f>
        <v>#N/A</v>
      </c>
      <c r="M175" t="e">
        <f>VLOOKUP($A175,'2.1'!$A$1:$U$265,COLUMN(M$1),FALSE)</f>
        <v>#N/A</v>
      </c>
      <c r="N175" t="e">
        <f>VLOOKUP($A175,'2.1'!$A$1:$U$265,COLUMN(N$1),FALSE)</f>
        <v>#N/A</v>
      </c>
      <c r="O175" t="e">
        <f>VLOOKUP($A175,'2.1'!$A$1:$U$265,COLUMN(O$1),FALSE)</f>
        <v>#N/A</v>
      </c>
      <c r="P175" t="e">
        <f>VLOOKUP($A175,'2.1'!$A$1:$U$265,COLUMN(P$1),FALSE)</f>
        <v>#N/A</v>
      </c>
      <c r="Q175" t="e">
        <f>VLOOKUP($A175,'2.1'!$A$1:$U$265,COLUMN(Q$1),FALSE)</f>
        <v>#N/A</v>
      </c>
      <c r="R175" t="e">
        <f>VLOOKUP($A175,'2.1'!$A$1:$U$265,COLUMN(R$1),FALSE)</f>
        <v>#N/A</v>
      </c>
      <c r="S175" t="e">
        <f>VLOOKUP($A175,'2.1'!$A$1:$U$265,COLUMN(S$1),FALSE)</f>
        <v>#N/A</v>
      </c>
      <c r="T175" t="e">
        <f>VLOOKUP($A175,'2.1'!$A$1:$U$265,COLUMN(T$1),FALSE)</f>
        <v>#N/A</v>
      </c>
      <c r="U175" t="e">
        <f>VLOOKUP($A175,'2.1'!$A$1:$U$265,COLUMN(U$1),FALSE)</f>
        <v>#N/A</v>
      </c>
    </row>
    <row r="176" spans="1:21" x14ac:dyDescent="0.35">
      <c r="A176" t="s">
        <v>556</v>
      </c>
      <c r="B176" t="e">
        <f>VLOOKUP($A176,'2.1'!$A$1:$U$265,COLUMN(B$1),FALSE)</f>
        <v>#N/A</v>
      </c>
      <c r="C176" t="e">
        <f>VLOOKUP($A176,'2.1'!$A$1:$U$265,COLUMN(C$1),FALSE)</f>
        <v>#N/A</v>
      </c>
      <c r="D176" t="e">
        <f>VLOOKUP($A176,'2.1'!$A$1:$U$265,COLUMN(D$1),FALSE)</f>
        <v>#N/A</v>
      </c>
      <c r="E176" t="e">
        <f>VLOOKUP($A176,'2.1'!$A$1:$U$265,COLUMN(E$1),FALSE)</f>
        <v>#N/A</v>
      </c>
      <c r="F176" t="e">
        <f>VLOOKUP($A176,'2.1'!$A$1:$U$265,COLUMN(F$1),FALSE)</f>
        <v>#N/A</v>
      </c>
      <c r="G176" t="e">
        <f>VLOOKUP($A176,'2.1'!$A$1:$U$265,COLUMN(G$1),FALSE)</f>
        <v>#N/A</v>
      </c>
      <c r="H176" t="e">
        <f>VLOOKUP($A176,'2.1'!$A$1:$U$265,COLUMN(H$1),FALSE)</f>
        <v>#N/A</v>
      </c>
      <c r="I176" t="e">
        <f>VLOOKUP($A176,'2.1'!$A$1:$U$265,COLUMN(I$1),FALSE)</f>
        <v>#N/A</v>
      </c>
      <c r="J176" t="e">
        <f>VLOOKUP($A176,'2.1'!$A$1:$U$265,COLUMN(J$1),FALSE)</f>
        <v>#N/A</v>
      </c>
      <c r="K176" t="e">
        <f>VLOOKUP($A176,'2.1'!$A$1:$U$265,COLUMN(K$1),FALSE)</f>
        <v>#N/A</v>
      </c>
      <c r="L176" t="e">
        <f>VLOOKUP($A176,'2.1'!$A$1:$U$265,COLUMN(L$1),FALSE)</f>
        <v>#N/A</v>
      </c>
      <c r="M176" t="e">
        <f>VLOOKUP($A176,'2.1'!$A$1:$U$265,COLUMN(M$1),FALSE)</f>
        <v>#N/A</v>
      </c>
      <c r="N176" t="e">
        <f>VLOOKUP($A176,'2.1'!$A$1:$U$265,COLUMN(N$1),FALSE)</f>
        <v>#N/A</v>
      </c>
      <c r="O176" t="e">
        <f>VLOOKUP($A176,'2.1'!$A$1:$U$265,COLUMN(O$1),FALSE)</f>
        <v>#N/A</v>
      </c>
      <c r="P176" t="e">
        <f>VLOOKUP($A176,'2.1'!$A$1:$U$265,COLUMN(P$1),FALSE)</f>
        <v>#N/A</v>
      </c>
      <c r="Q176" t="e">
        <f>VLOOKUP($A176,'2.1'!$A$1:$U$265,COLUMN(Q$1),FALSE)</f>
        <v>#N/A</v>
      </c>
      <c r="R176" t="e">
        <f>VLOOKUP($A176,'2.1'!$A$1:$U$265,COLUMN(R$1),FALSE)</f>
        <v>#N/A</v>
      </c>
      <c r="S176" t="e">
        <f>VLOOKUP($A176,'2.1'!$A$1:$U$265,COLUMN(S$1),FALSE)</f>
        <v>#N/A</v>
      </c>
      <c r="T176" t="e">
        <f>VLOOKUP($A176,'2.1'!$A$1:$U$265,COLUMN(T$1),FALSE)</f>
        <v>#N/A</v>
      </c>
      <c r="U176" t="e">
        <f>VLOOKUP($A176,'2.1'!$A$1:$U$265,COLUMN(U$1),FALSE)</f>
        <v>#N/A</v>
      </c>
    </row>
    <row r="177" spans="1:21" x14ac:dyDescent="0.35">
      <c r="A177" t="s">
        <v>505</v>
      </c>
      <c r="B177">
        <f>VLOOKUP($A177,'2.1'!$A$1:$U$265,COLUMN(B$1),FALSE)</f>
        <v>6875.02132792057</v>
      </c>
      <c r="C177">
        <f>VLOOKUP($A177,'2.1'!$A$1:$U$265,COLUMN(C$1),FALSE)</f>
        <v>6284.4559006905602</v>
      </c>
      <c r="D177">
        <f>VLOOKUP($A177,'2.1'!$A$1:$U$265,COLUMN(D$1),FALSE)</f>
        <v>4090.8992667832399</v>
      </c>
      <c r="E177">
        <f>VLOOKUP($A177,'2.1'!$A$1:$U$265,COLUMN(E$1),FALSE)</f>
        <v>3624.1980520239699</v>
      </c>
      <c r="F177">
        <f>VLOOKUP($A177,'2.1'!$A$1:$U$265,COLUMN(F$1),FALSE)</f>
        <v>4120.5566108595003</v>
      </c>
      <c r="G177">
        <f>VLOOKUP($A177,'2.1'!$A$1:$U$265,COLUMN(G$1),FALSE)</f>
        <v>5226.9378060256804</v>
      </c>
      <c r="H177">
        <f>VLOOKUP($A177,'2.1'!$A$1:$U$265,COLUMN(H$1),FALSE)</f>
        <v>5887.8487029848202</v>
      </c>
      <c r="I177">
        <f>VLOOKUP($A177,'2.1'!$A$1:$U$265,COLUMN(I$1),FALSE)</f>
        <v>7026.5114908980804</v>
      </c>
      <c r="J177">
        <f>VLOOKUP($A177,'2.1'!$A$1:$U$265,COLUMN(J$1),FALSE)</f>
        <v>9091.0790389041904</v>
      </c>
      <c r="K177">
        <f>VLOOKUP($A177,'2.1'!$A$1:$U$265,COLUMN(K$1),FALSE)</f>
        <v>9451.9324491570696</v>
      </c>
      <c r="L177">
        <f>VLOOKUP($A177,'2.1'!$A$1:$U$265,COLUMN(L$1),FALSE)</f>
        <v>11992.0166266335</v>
      </c>
      <c r="M177">
        <f>VLOOKUP($A177,'2.1'!$A$1:$U$265,COLUMN(M$1),FALSE)</f>
        <v>14236.6811883717</v>
      </c>
      <c r="N177">
        <f>VLOOKUP($A177,'2.1'!$A$1:$U$265,COLUMN(N$1),FALSE)</f>
        <v>15171.584662749799</v>
      </c>
      <c r="O177">
        <f>VLOOKUP($A177,'2.1'!$A$1:$U$265,COLUMN(O$1),FALSE)</f>
        <v>16973.674213109902</v>
      </c>
      <c r="P177">
        <f>VLOOKUP($A177,'2.1'!$A$1:$U$265,COLUMN(P$1),FALSE)</f>
        <v>16831.972944543599</v>
      </c>
      <c r="Q177">
        <f>VLOOKUP($A177,'2.1'!$A$1:$U$265,COLUMN(Q$1),FALSE)</f>
        <v>15613.764272656599</v>
      </c>
      <c r="R177">
        <f>VLOOKUP($A177,'2.1'!$A$1:$U$265,COLUMN(R$1),FALSE)</f>
        <v>15387.144030130001</v>
      </c>
      <c r="S177">
        <f>VLOOKUP($A177,'2.1'!$A$1:$U$265,COLUMN(S$1),FALSE)</f>
        <v>17322.147389440401</v>
      </c>
      <c r="T177">
        <f>VLOOKUP($A177,'2.1'!$A$1:$U$265,COLUMN(T$1),FALSE)</f>
        <v>17277.970110549599</v>
      </c>
      <c r="U177">
        <f>VLOOKUP($A177,'2.1'!$A$1:$U$265,COLUMN(U$1),FALSE)</f>
        <v>16190.126957465</v>
      </c>
    </row>
    <row r="178" spans="1:21" x14ac:dyDescent="0.35">
      <c r="A178" t="s">
        <v>509</v>
      </c>
      <c r="B178">
        <f>VLOOKUP($A178,'2.1'!$A$1:$U$265,COLUMN(B$1),FALSE)</f>
        <v>558.22680237700001</v>
      </c>
      <c r="C178">
        <f>VLOOKUP($A178,'2.1'!$A$1:$U$265,COLUMN(C$1),FALSE)</f>
        <v>456.70628951158301</v>
      </c>
      <c r="D178">
        <f>VLOOKUP($A178,'2.1'!$A$1:$U$265,COLUMN(D$1),FALSE)</f>
        <v>383.34306799074199</v>
      </c>
      <c r="E178">
        <f>VLOOKUP($A178,'2.1'!$A$1:$U$265,COLUMN(E$1),FALSE)</f>
        <v>396.377979026633</v>
      </c>
      <c r="F178">
        <f>VLOOKUP($A178,'2.1'!$A$1:$U$265,COLUMN(F$1),FALSE)</f>
        <v>465.11988694402498</v>
      </c>
      <c r="G178">
        <f>VLOOKUP($A178,'2.1'!$A$1:$U$265,COLUMN(G$1),FALSE)</f>
        <v>546.77685018555201</v>
      </c>
      <c r="H178">
        <f>VLOOKUP($A178,'2.1'!$A$1:$U$265,COLUMN(H$1),FALSE)</f>
        <v>654.28383728328504</v>
      </c>
      <c r="I178">
        <f>VLOOKUP($A178,'2.1'!$A$1:$U$265,COLUMN(I$1),FALSE)</f>
        <v>830.40769420432196</v>
      </c>
      <c r="J178">
        <f>VLOOKUP($A178,'2.1'!$A$1:$U$265,COLUMN(J$1),FALSE)</f>
        <v>1082.2860250169899</v>
      </c>
      <c r="K178">
        <f>VLOOKUP($A178,'2.1'!$A$1:$U$265,COLUMN(K$1),FALSE)</f>
        <v>1213.26532816388</v>
      </c>
      <c r="L178">
        <f>VLOOKUP($A178,'2.1'!$A$1:$U$265,COLUMN(L$1),FALSE)</f>
        <v>1634.31209539718</v>
      </c>
      <c r="M178">
        <f>VLOOKUP($A178,'2.1'!$A$1:$U$265,COLUMN(M$1),FALSE)</f>
        <v>1926.2929967340101</v>
      </c>
      <c r="N178">
        <f>VLOOKUP($A178,'2.1'!$A$1:$U$265,COLUMN(N$1),FALSE)</f>
        <v>2137.0251221180001</v>
      </c>
      <c r="O178">
        <f>VLOOKUP($A178,'2.1'!$A$1:$U$265,COLUMN(O$1),FALSE)</f>
        <v>2281.4109729684101</v>
      </c>
      <c r="P178">
        <f>VLOOKUP($A178,'2.1'!$A$1:$U$265,COLUMN(P$1),FALSE)</f>
        <v>2492.3366427746801</v>
      </c>
      <c r="Q178">
        <f>VLOOKUP($A178,'2.1'!$A$1:$U$265,COLUMN(Q$1),FALSE)</f>
        <v>2615.0251344869998</v>
      </c>
      <c r="R178">
        <f>VLOOKUP($A178,'2.1'!$A$1:$U$265,COLUMN(R$1),FALSE)</f>
        <v>2567.79920656883</v>
      </c>
      <c r="S178">
        <f>VLOOKUP($A178,'2.1'!$A$1:$U$265,COLUMN(S$1),FALSE)</f>
        <v>1826.5669192421601</v>
      </c>
      <c r="T178">
        <f>VLOOKUP($A178,'2.1'!$A$1:$U$265,COLUMN(T$1),FALSE)</f>
        <v>1529.08286351335</v>
      </c>
      <c r="U178">
        <f>VLOOKUP($A178,'2.1'!$A$1:$U$265,COLUMN(U$1),FALSE)</f>
        <v>1724.8411344137</v>
      </c>
    </row>
    <row r="179" spans="1:21" x14ac:dyDescent="0.35">
      <c r="A179" t="s">
        <v>521</v>
      </c>
      <c r="B179">
        <f>VLOOKUP($A179,'2.1'!$A$1:$U$265,COLUMN(B$1),FALSE)</f>
        <v>1470.57226526613</v>
      </c>
      <c r="C179">
        <f>VLOOKUP($A179,'2.1'!$A$1:$U$265,COLUMN(C$1),FALSE)</f>
        <v>1363.11301571423</v>
      </c>
      <c r="D179">
        <f>VLOOKUP($A179,'2.1'!$A$1:$U$265,COLUMN(D$1),FALSE)</f>
        <v>1354.1491223353801</v>
      </c>
      <c r="E179">
        <f>VLOOKUP($A179,'2.1'!$A$1:$U$265,COLUMN(E$1),FALSE)</f>
        <v>1580.5835778806099</v>
      </c>
      <c r="F179">
        <f>VLOOKUP($A179,'2.1'!$A$1:$U$265,COLUMN(F$1),FALSE)</f>
        <v>1788.0871669579101</v>
      </c>
      <c r="G179">
        <f>VLOOKUP($A179,'2.1'!$A$1:$U$265,COLUMN(G$1),FALSE)</f>
        <v>1887.2265762755901</v>
      </c>
      <c r="H179">
        <f>VLOOKUP($A179,'2.1'!$A$1:$U$265,COLUMN(H$1),FALSE)</f>
        <v>2049.6188556889601</v>
      </c>
      <c r="I179">
        <f>VLOOKUP($A179,'2.1'!$A$1:$U$265,COLUMN(I$1),FALSE)</f>
        <v>2398.6126245948799</v>
      </c>
      <c r="J179">
        <f>VLOOKUP($A179,'2.1'!$A$1:$U$265,COLUMN(J$1),FALSE)</f>
        <v>2705.59765800081</v>
      </c>
      <c r="K179">
        <f>VLOOKUP($A179,'2.1'!$A$1:$U$265,COLUMN(K$1),FALSE)</f>
        <v>2649.6181435287299</v>
      </c>
      <c r="L179">
        <f>VLOOKUP($A179,'2.1'!$A$1:$U$265,COLUMN(L$1),FALSE)</f>
        <v>2966.8571159867802</v>
      </c>
      <c r="M179">
        <f>VLOOKUP($A179,'2.1'!$A$1:$U$265,COLUMN(M$1),FALSE)</f>
        <v>3264.5370165590998</v>
      </c>
      <c r="N179">
        <f>VLOOKUP($A179,'2.1'!$A$1:$U$265,COLUMN(N$1),FALSE)</f>
        <v>3133.0902092034798</v>
      </c>
      <c r="O179">
        <f>VLOOKUP($A179,'2.1'!$A$1:$U$265,COLUMN(O$1),FALSE)</f>
        <v>3124.2330775658802</v>
      </c>
      <c r="P179">
        <f>VLOOKUP($A179,'2.1'!$A$1:$U$265,COLUMN(P$1),FALSE)</f>
        <v>3088.2583026550401</v>
      </c>
      <c r="Q179">
        <f>VLOOKUP($A179,'2.1'!$A$1:$U$265,COLUMN(Q$1),FALSE)</f>
        <v>2801.9398477885802</v>
      </c>
      <c r="R179">
        <f>VLOOKUP($A179,'2.1'!$A$1:$U$265,COLUMN(R$1),FALSE)</f>
        <v>2889.8530362340298</v>
      </c>
      <c r="S179">
        <f>VLOOKUP($A179,'2.1'!$A$1:$U$265,COLUMN(S$1),FALSE)</f>
        <v>3082.35632289041</v>
      </c>
      <c r="T179">
        <f>VLOOKUP($A179,'2.1'!$A$1:$U$265,COLUMN(T$1),FALSE)</f>
        <v>3125.2579890064899</v>
      </c>
      <c r="U179">
        <f>VLOOKUP($A179,'2.1'!$A$1:$U$265,COLUMN(U$1),FALSE)</f>
        <v>3115.3586204326102</v>
      </c>
    </row>
    <row r="180" spans="1:21" x14ac:dyDescent="0.35">
      <c r="A180" t="s">
        <v>557</v>
      </c>
      <c r="B180" t="e">
        <f>VLOOKUP($A180,'2.1'!$A$1:$U$265,COLUMN(B$1),FALSE)</f>
        <v>#N/A</v>
      </c>
      <c r="C180" t="e">
        <f>VLOOKUP($A180,'2.1'!$A$1:$U$265,COLUMN(C$1),FALSE)</f>
        <v>#N/A</v>
      </c>
      <c r="D180" t="e">
        <f>VLOOKUP($A180,'2.1'!$A$1:$U$265,COLUMN(D$1),FALSE)</f>
        <v>#N/A</v>
      </c>
      <c r="E180" t="e">
        <f>VLOOKUP($A180,'2.1'!$A$1:$U$265,COLUMN(E$1),FALSE)</f>
        <v>#N/A</v>
      </c>
      <c r="F180" t="e">
        <f>VLOOKUP($A180,'2.1'!$A$1:$U$265,COLUMN(F$1),FALSE)</f>
        <v>#N/A</v>
      </c>
      <c r="G180" t="e">
        <f>VLOOKUP($A180,'2.1'!$A$1:$U$265,COLUMN(G$1),FALSE)</f>
        <v>#N/A</v>
      </c>
      <c r="H180" t="e">
        <f>VLOOKUP($A180,'2.1'!$A$1:$U$265,COLUMN(H$1),FALSE)</f>
        <v>#N/A</v>
      </c>
      <c r="I180" t="e">
        <f>VLOOKUP($A180,'2.1'!$A$1:$U$265,COLUMN(I$1),FALSE)</f>
        <v>#N/A</v>
      </c>
      <c r="J180" t="e">
        <f>VLOOKUP($A180,'2.1'!$A$1:$U$265,COLUMN(J$1),FALSE)</f>
        <v>#N/A</v>
      </c>
      <c r="K180" t="e">
        <f>VLOOKUP($A180,'2.1'!$A$1:$U$265,COLUMN(K$1),FALSE)</f>
        <v>#N/A</v>
      </c>
      <c r="L180" t="e">
        <f>VLOOKUP($A180,'2.1'!$A$1:$U$265,COLUMN(L$1),FALSE)</f>
        <v>#N/A</v>
      </c>
      <c r="M180" t="e">
        <f>VLOOKUP($A180,'2.1'!$A$1:$U$265,COLUMN(M$1),FALSE)</f>
        <v>#N/A</v>
      </c>
      <c r="N180" t="e">
        <f>VLOOKUP($A180,'2.1'!$A$1:$U$265,COLUMN(N$1),FALSE)</f>
        <v>#N/A</v>
      </c>
      <c r="O180" t="e">
        <f>VLOOKUP($A180,'2.1'!$A$1:$U$265,COLUMN(O$1),FALSE)</f>
        <v>#N/A</v>
      </c>
      <c r="P180" t="e">
        <f>VLOOKUP($A180,'2.1'!$A$1:$U$265,COLUMN(P$1),FALSE)</f>
        <v>#N/A</v>
      </c>
      <c r="Q180" t="e">
        <f>VLOOKUP($A180,'2.1'!$A$1:$U$265,COLUMN(Q$1),FALSE)</f>
        <v>#N/A</v>
      </c>
      <c r="R180" t="e">
        <f>VLOOKUP($A180,'2.1'!$A$1:$U$265,COLUMN(R$1),FALSE)</f>
        <v>#N/A</v>
      </c>
      <c r="S180" t="e">
        <f>VLOOKUP($A180,'2.1'!$A$1:$U$265,COLUMN(S$1),FALSE)</f>
        <v>#N/A</v>
      </c>
      <c r="T180" t="e">
        <f>VLOOKUP($A180,'2.1'!$A$1:$U$265,COLUMN(T$1),FALSE)</f>
        <v>#N/A</v>
      </c>
      <c r="U180" t="e">
        <f>VLOOKUP($A180,'2.1'!$A$1:$U$265,COLUMN(U$1),FALSE)</f>
        <v>#N/A</v>
      </c>
    </row>
    <row r="181" spans="1:21" x14ac:dyDescent="0.35">
      <c r="A181" t="s">
        <v>558</v>
      </c>
      <c r="B181" t="e">
        <f>VLOOKUP($A181,'2.1'!$A$1:$U$265,COLUMN(B$1),FALSE)</f>
        <v>#N/A</v>
      </c>
      <c r="C181" t="e">
        <f>VLOOKUP($A181,'2.1'!$A$1:$U$265,COLUMN(C$1),FALSE)</f>
        <v>#N/A</v>
      </c>
      <c r="D181" t="e">
        <f>VLOOKUP($A181,'2.1'!$A$1:$U$265,COLUMN(D$1),FALSE)</f>
        <v>#N/A</v>
      </c>
      <c r="E181" t="e">
        <f>VLOOKUP($A181,'2.1'!$A$1:$U$265,COLUMN(E$1),FALSE)</f>
        <v>#N/A</v>
      </c>
      <c r="F181" t="e">
        <f>VLOOKUP($A181,'2.1'!$A$1:$U$265,COLUMN(F$1),FALSE)</f>
        <v>#N/A</v>
      </c>
      <c r="G181" t="e">
        <f>VLOOKUP($A181,'2.1'!$A$1:$U$265,COLUMN(G$1),FALSE)</f>
        <v>#N/A</v>
      </c>
      <c r="H181" t="e">
        <f>VLOOKUP($A181,'2.1'!$A$1:$U$265,COLUMN(H$1),FALSE)</f>
        <v>#N/A</v>
      </c>
      <c r="I181" t="e">
        <f>VLOOKUP($A181,'2.1'!$A$1:$U$265,COLUMN(I$1),FALSE)</f>
        <v>#N/A</v>
      </c>
      <c r="J181" t="e">
        <f>VLOOKUP($A181,'2.1'!$A$1:$U$265,COLUMN(J$1),FALSE)</f>
        <v>#N/A</v>
      </c>
      <c r="K181" t="e">
        <f>VLOOKUP($A181,'2.1'!$A$1:$U$265,COLUMN(K$1),FALSE)</f>
        <v>#N/A</v>
      </c>
      <c r="L181" t="e">
        <f>VLOOKUP($A181,'2.1'!$A$1:$U$265,COLUMN(L$1),FALSE)</f>
        <v>#N/A</v>
      </c>
      <c r="M181" t="e">
        <f>VLOOKUP($A181,'2.1'!$A$1:$U$265,COLUMN(M$1),FALSE)</f>
        <v>#N/A</v>
      </c>
      <c r="N181" t="e">
        <f>VLOOKUP($A181,'2.1'!$A$1:$U$265,COLUMN(N$1),FALSE)</f>
        <v>#N/A</v>
      </c>
      <c r="O181" t="e">
        <f>VLOOKUP($A181,'2.1'!$A$1:$U$265,COLUMN(O$1),FALSE)</f>
        <v>#N/A</v>
      </c>
      <c r="P181" t="e">
        <f>VLOOKUP($A181,'2.1'!$A$1:$U$265,COLUMN(P$1),FALSE)</f>
        <v>#N/A</v>
      </c>
      <c r="Q181" t="e">
        <f>VLOOKUP($A181,'2.1'!$A$1:$U$265,COLUMN(Q$1),FALSE)</f>
        <v>#N/A</v>
      </c>
      <c r="R181" t="e">
        <f>VLOOKUP($A181,'2.1'!$A$1:$U$265,COLUMN(R$1),FALSE)</f>
        <v>#N/A</v>
      </c>
      <c r="S181" t="e">
        <f>VLOOKUP($A181,'2.1'!$A$1:$U$265,COLUMN(S$1),FALSE)</f>
        <v>#N/A</v>
      </c>
      <c r="T181" t="e">
        <f>VLOOKUP($A181,'2.1'!$A$1:$U$265,COLUMN(T$1),FALSE)</f>
        <v>#N/A</v>
      </c>
      <c r="U181" t="e">
        <f>VLOOKUP($A181,'2.1'!$A$1:$U$265,COLUMN(U$1),FALSE)</f>
        <v>#N/A</v>
      </c>
    </row>
    <row r="182" spans="1:21" x14ac:dyDescent="0.35">
      <c r="A182" t="s">
        <v>559</v>
      </c>
      <c r="B182">
        <f>VLOOKUP($A182,'2.1'!$A$1:$U$265,COLUMN(B$1),FALSE)</f>
        <v>554.44863342779297</v>
      </c>
      <c r="C182">
        <f>VLOOKUP($A182,'2.1'!$A$1:$U$265,COLUMN(C$1),FALSE)</f>
        <v>550.36024167708104</v>
      </c>
      <c r="D182">
        <f>VLOOKUP($A182,'2.1'!$A$1:$U$265,COLUMN(D$1),FALSE)</f>
        <v>579.85292052835803</v>
      </c>
      <c r="E182">
        <f>VLOOKUP($A182,'2.1'!$A$1:$U$265,COLUMN(E$1),FALSE)</f>
        <v>620.38275867209597</v>
      </c>
      <c r="F182">
        <f>VLOOKUP($A182,'2.1'!$A$1:$U$265,COLUMN(F$1),FALSE)</f>
        <v>709.96530613862501</v>
      </c>
      <c r="G182">
        <f>VLOOKUP($A182,'2.1'!$A$1:$U$265,COLUMN(G$1),FALSE)</f>
        <v>832.84448862627903</v>
      </c>
      <c r="H182">
        <f>VLOOKUP($A182,'2.1'!$A$1:$U$265,COLUMN(H$1),FALSE)</f>
        <v>921.41844394126599</v>
      </c>
      <c r="I182">
        <f>VLOOKUP($A182,'2.1'!$A$1:$U$265,COLUMN(I$1),FALSE)</f>
        <v>1017.29200069786</v>
      </c>
      <c r="J182">
        <f>VLOOKUP($A182,'2.1'!$A$1:$U$265,COLUMN(J$1),FALSE)</f>
        <v>1229.2468432174501</v>
      </c>
      <c r="K182">
        <f>VLOOKUP($A182,'2.1'!$A$1:$U$265,COLUMN(K$1),FALSE)</f>
        <v>1116.0845943035699</v>
      </c>
      <c r="L182">
        <f>VLOOKUP($A182,'2.1'!$A$1:$U$265,COLUMN(L$1),FALSE)</f>
        <v>1334.7848446134101</v>
      </c>
      <c r="M182">
        <f>VLOOKUP($A182,'2.1'!$A$1:$U$265,COLUMN(M$1),FALSE)</f>
        <v>1374.62128512758</v>
      </c>
      <c r="N182">
        <f>VLOOKUP($A182,'2.1'!$A$1:$U$265,COLUMN(N$1),FALSE)</f>
        <v>1446.53635351496</v>
      </c>
      <c r="O182">
        <f>VLOOKUP($A182,'2.1'!$A$1:$U$265,COLUMN(O$1),FALSE)</f>
        <v>1607.1523649890401</v>
      </c>
      <c r="P182">
        <f>VLOOKUP($A182,'2.1'!$A$1:$U$265,COLUMN(P$1),FALSE)</f>
        <v>1673.1463536947799</v>
      </c>
      <c r="Q182">
        <f>VLOOKUP($A182,'2.1'!$A$1:$U$265,COLUMN(Q$1),FALSE)</f>
        <v>1602.03784066157</v>
      </c>
      <c r="R182">
        <f>VLOOKUP($A182,'2.1'!$A$1:$U$265,COLUMN(R$1),FALSE)</f>
        <v>1138.6829947107301</v>
      </c>
      <c r="S182">
        <f>VLOOKUP($A182,'2.1'!$A$1:$U$265,COLUMN(S$1),FALSE)</f>
        <v>960.52853373851406</v>
      </c>
      <c r="T182">
        <f>VLOOKUP($A182,'2.1'!$A$1:$U$265,COLUMN(T$1),FALSE)</f>
        <v>824.11762872909401</v>
      </c>
      <c r="U182">
        <f>VLOOKUP($A182,'2.1'!$A$1:$U$265,COLUMN(U$1),FALSE)</f>
        <v>774.33448981672097</v>
      </c>
    </row>
    <row r="183" spans="1:21" x14ac:dyDescent="0.35">
      <c r="A183" t="s">
        <v>533</v>
      </c>
      <c r="B183">
        <f>VLOOKUP($A183,'2.1'!$A$1:$U$265,COLUMN(B$1),FALSE)</f>
        <v>345.68955437284802</v>
      </c>
      <c r="C183">
        <f>VLOOKUP($A183,'2.1'!$A$1:$U$265,COLUMN(C$1),FALSE)</f>
        <v>382.94117849531</v>
      </c>
      <c r="D183">
        <f>VLOOKUP($A183,'2.1'!$A$1:$U$265,COLUMN(D$1),FALSE)</f>
        <v>382.24217237571901</v>
      </c>
      <c r="E183">
        <f>VLOOKUP($A183,'2.1'!$A$1:$U$265,COLUMN(E$1),FALSE)</f>
        <v>435.45808332531999</v>
      </c>
      <c r="F183">
        <f>VLOOKUP($A183,'2.1'!$A$1:$U$265,COLUMN(F$1),FALSE)</f>
        <v>538.59150640966197</v>
      </c>
      <c r="G183">
        <f>VLOOKUP($A183,'2.1'!$A$1:$U$265,COLUMN(G$1),FALSE)</f>
        <v>702.74094063237499</v>
      </c>
      <c r="H183">
        <f>VLOOKUP($A183,'2.1'!$A$1:$U$265,COLUMN(H$1),FALSE)</f>
        <v>1047.9191874491801</v>
      </c>
      <c r="I183">
        <f>VLOOKUP($A183,'2.1'!$A$1:$U$265,COLUMN(I$1),FALSE)</f>
        <v>1124.2905859769201</v>
      </c>
      <c r="J183">
        <f>VLOOKUP($A183,'2.1'!$A$1:$U$265,COLUMN(J$1),FALSE)</f>
        <v>1394.0006084668701</v>
      </c>
      <c r="K183">
        <f>VLOOKUP($A183,'2.1'!$A$1:$U$265,COLUMN(K$1),FALSE)</f>
        <v>1159.9077621474501</v>
      </c>
      <c r="L183">
        <f>VLOOKUP($A183,'2.1'!$A$1:$U$265,COLUMN(L$1),FALSE)</f>
        <v>1489.4593058359301</v>
      </c>
      <c r="M183">
        <f>VLOOKUP($A183,'2.1'!$A$1:$U$265,COLUMN(M$1),FALSE)</f>
        <v>1672.9082510365199</v>
      </c>
      <c r="N183">
        <f>VLOOKUP($A183,'2.1'!$A$1:$U$265,COLUMN(N$1),FALSE)</f>
        <v>1763.0727333719501</v>
      </c>
      <c r="O183">
        <f>VLOOKUP($A183,'2.1'!$A$1:$U$265,COLUMN(O$1),FALSE)</f>
        <v>1878.90969681416</v>
      </c>
      <c r="P183">
        <f>VLOOKUP($A183,'2.1'!$A$1:$U$265,COLUMN(P$1),FALSE)</f>
        <v>1763.06257144391</v>
      </c>
      <c r="Q183">
        <f>VLOOKUP($A183,'2.1'!$A$1:$U$265,COLUMN(Q$1),FALSE)</f>
        <v>1337.79558561814</v>
      </c>
      <c r="R183">
        <f>VLOOKUP($A183,'2.1'!$A$1:$U$265,COLUMN(R$1),FALSE)</f>
        <v>1280.57844679257</v>
      </c>
      <c r="S183">
        <f>VLOOKUP($A183,'2.1'!$A$1:$U$265,COLUMN(S$1),FALSE)</f>
        <v>1534.8667511121901</v>
      </c>
      <c r="T183">
        <f>VLOOKUP($A183,'2.1'!$A$1:$U$265,COLUMN(T$1),FALSE)</f>
        <v>1516.39066079862</v>
      </c>
      <c r="U183">
        <f>VLOOKUP($A183,'2.1'!$A$1:$U$265,COLUMN(U$1),FALSE)</f>
        <v>1305.0632535054399</v>
      </c>
    </row>
    <row r="184" spans="1:21" x14ac:dyDescent="0.35">
      <c r="A184" t="s">
        <v>535</v>
      </c>
      <c r="B184">
        <f>VLOOKUP($A184,'2.1'!$A$1:$U$265,COLUMN(B$1),FALSE)</f>
        <v>563.05774105357398</v>
      </c>
      <c r="C184">
        <f>VLOOKUP($A184,'2.1'!$A$1:$U$265,COLUMN(C$1),FALSE)</f>
        <v>568.38590919055605</v>
      </c>
      <c r="D184">
        <f>VLOOKUP($A184,'2.1'!$A$1:$U$265,COLUMN(D$1),FALSE)</f>
        <v>530.53057939869302</v>
      </c>
      <c r="E184">
        <f>VLOOKUP($A184,'2.1'!$A$1:$U$265,COLUMN(E$1),FALSE)</f>
        <v>478.00740496922799</v>
      </c>
      <c r="F184">
        <f>VLOOKUP($A184,'2.1'!$A$1:$U$265,COLUMN(F$1),FALSE)</f>
        <v>482.998411302845</v>
      </c>
      <c r="G184">
        <f>VLOOKUP($A184,'2.1'!$A$1:$U$265,COLUMN(G$1),FALSE)</f>
        <v>476.555323602915</v>
      </c>
      <c r="H184">
        <f>VLOOKUP($A184,'2.1'!$A$1:$U$265,COLUMN(H$1),FALSE)</f>
        <v>447.85492416554803</v>
      </c>
      <c r="I184">
        <f>VLOOKUP($A184,'2.1'!$A$1:$U$265,COLUMN(I$1),FALSE)</f>
        <v>431.78718826702698</v>
      </c>
      <c r="J184">
        <f>VLOOKUP($A184,'2.1'!$A$1:$U$265,COLUMN(J$1),FALSE)</f>
        <v>356.69334965272202</v>
      </c>
      <c r="K184">
        <f>VLOOKUP($A184,'2.1'!$A$1:$U$265,COLUMN(K$1),FALSE)</f>
        <v>771.59878591531503</v>
      </c>
      <c r="L184">
        <f>VLOOKUP($A184,'2.1'!$A$1:$U$265,COLUMN(L$1),FALSE)</f>
        <v>948.33185445925994</v>
      </c>
      <c r="M184">
        <f>VLOOKUP($A184,'2.1'!$A$1:$U$265,COLUMN(M$1),FALSE)</f>
        <v>1093.6540022751101</v>
      </c>
      <c r="N184">
        <f>VLOOKUP($A184,'2.1'!$A$1:$U$265,COLUMN(N$1),FALSE)</f>
        <v>1304.9698016741099</v>
      </c>
      <c r="O184">
        <f>VLOOKUP($A184,'2.1'!$A$1:$U$265,COLUMN(O$1),FALSE)</f>
        <v>1430.0008179557201</v>
      </c>
      <c r="P184">
        <f>VLOOKUP($A184,'2.1'!$A$1:$U$265,COLUMN(P$1),FALSE)</f>
        <v>1434.8993400227801</v>
      </c>
      <c r="Q184">
        <f>VLOOKUP($A184,'2.1'!$A$1:$U$265,COLUMN(Q$1),FALSE)</f>
        <v>1445.0710619879801</v>
      </c>
      <c r="R184">
        <f>VLOOKUP($A184,'2.1'!$A$1:$U$265,COLUMN(R$1),FALSE)</f>
        <v>1464.58352903946</v>
      </c>
      <c r="S184">
        <f>VLOOKUP($A184,'2.1'!$A$1:$U$265,COLUMN(S$1),FALSE)</f>
        <v>1548.1700557255199</v>
      </c>
      <c r="T184">
        <f>VLOOKUP($A184,'2.1'!$A$1:$U$265,COLUMN(T$1),FALSE)</f>
        <v>1683.74057709465</v>
      </c>
      <c r="U184">
        <f>VLOOKUP($A184,'2.1'!$A$1:$U$265,COLUMN(U$1),FALSE)</f>
        <v>1463.98591018054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82"/>
  <sheetViews>
    <sheetView zoomScale="85" zoomScaleNormal="85" workbookViewId="0">
      <pane ySplit="1" topLeftCell="A139" activePane="bottomLeft" state="frozen"/>
      <selection pane="bottomLeft" activeCell="J159" sqref="J159"/>
    </sheetView>
  </sheetViews>
  <sheetFormatPr defaultRowHeight="14.5" x14ac:dyDescent="0.35"/>
  <cols>
    <col min="1" max="1" width="27.26953125" customWidth="1"/>
  </cols>
  <sheetData>
    <row r="1" spans="1:21" x14ac:dyDescent="0.35">
      <c r="A1" t="s">
        <v>3</v>
      </c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</row>
    <row r="2" spans="1:21" x14ac:dyDescent="0.35">
      <c r="A2" t="s">
        <v>11</v>
      </c>
      <c r="B2">
        <f>VLOOKUP($A2,'2.1'!$A$1:$U$265,COLUMN(B$1),FALSE)</f>
        <v>0</v>
      </c>
      <c r="C2">
        <f>VLOOKUP($A2,'2.1'!$A$1:$U$265,COLUMN(C$1),FALSE)</f>
        <v>0</v>
      </c>
      <c r="D2">
        <f>VLOOKUP($A2,'2.1'!$A$1:$U$265,COLUMN(D$1),FALSE)</f>
        <v>179.42661096722901</v>
      </c>
      <c r="E2">
        <f>VLOOKUP($A2,'2.1'!$A$1:$U$265,COLUMN(E$1),FALSE)</f>
        <v>190.68381429508801</v>
      </c>
      <c r="F2">
        <f>VLOOKUP($A2,'2.1'!$A$1:$U$265,COLUMN(F$1),FALSE)</f>
        <v>211.38211694265499</v>
      </c>
      <c r="G2">
        <f>VLOOKUP($A2,'2.1'!$A$1:$U$265,COLUMN(G$1),FALSE)</f>
        <v>242.03128487198501</v>
      </c>
      <c r="H2">
        <f>VLOOKUP($A2,'2.1'!$A$1:$U$265,COLUMN(H$1),FALSE)</f>
        <v>263.733691663044</v>
      </c>
      <c r="I2">
        <f>VLOOKUP($A2,'2.1'!$A$1:$U$265,COLUMN(I$1),FALSE)</f>
        <v>359.693237501395</v>
      </c>
      <c r="J2">
        <f>VLOOKUP($A2,'2.1'!$A$1:$U$265,COLUMN(J$1),FALSE)</f>
        <v>364.66074479849999</v>
      </c>
      <c r="K2">
        <f>VLOOKUP($A2,'2.1'!$A$1:$U$265,COLUMN(K$1),FALSE)</f>
        <v>438.07603440694101</v>
      </c>
      <c r="L2">
        <f>VLOOKUP($A2,'2.1'!$A$1:$U$265,COLUMN(L$1),FALSE)</f>
        <v>543.30304186393096</v>
      </c>
      <c r="M2">
        <f>VLOOKUP($A2,'2.1'!$A$1:$U$265,COLUMN(M$1),FALSE)</f>
        <v>591.162759035926</v>
      </c>
      <c r="N2">
        <f>VLOOKUP($A2,'2.1'!$A$1:$U$265,COLUMN(N$1),FALSE)</f>
        <v>641.87147915753803</v>
      </c>
      <c r="O2">
        <f>VLOOKUP($A2,'2.1'!$A$1:$U$265,COLUMN(O$1),FALSE)</f>
        <v>637.16552318702395</v>
      </c>
      <c r="P2">
        <f>VLOOKUP($A2,'2.1'!$A$1:$U$265,COLUMN(P$1),FALSE)</f>
        <v>613.85668916762302</v>
      </c>
      <c r="Q2">
        <f>VLOOKUP($A2,'2.1'!$A$1:$U$265,COLUMN(Q$1),FALSE)</f>
        <v>578.46635294170801</v>
      </c>
      <c r="R2">
        <f>VLOOKUP($A2,'2.1'!$A$1:$U$265,COLUMN(R$1),FALSE)</f>
        <v>509.21866133212598</v>
      </c>
      <c r="S2">
        <f>VLOOKUP($A2,'2.1'!$A$1:$U$265,COLUMN(S$1),FALSE)</f>
        <v>519.88477308933898</v>
      </c>
      <c r="T2">
        <f>VLOOKUP($A2,'2.1'!$A$1:$U$265,COLUMN(T$1),FALSE)</f>
        <v>493.75041811631201</v>
      </c>
      <c r="U2">
        <f>VLOOKUP($A2,'2.1'!$A$1:$U$265,COLUMN(U$1),FALSE)</f>
        <v>507.10343187198703</v>
      </c>
    </row>
    <row r="3" spans="1:21" x14ac:dyDescent="0.35">
      <c r="A3" t="s">
        <v>15</v>
      </c>
      <c r="B3">
        <f>VLOOKUP($A3,'2.1'!$A$1:$U$265,COLUMN(B$1),FALSE)</f>
        <v>1126.6833176274099</v>
      </c>
      <c r="C3">
        <f>VLOOKUP($A3,'2.1'!$A$1:$U$265,COLUMN(C$1),FALSE)</f>
        <v>1281.65939343074</v>
      </c>
      <c r="D3">
        <f>VLOOKUP($A3,'2.1'!$A$1:$U$265,COLUMN(D$1),FALSE)</f>
        <v>1425.12484888368</v>
      </c>
      <c r="E3">
        <f>VLOOKUP($A3,'2.1'!$A$1:$U$265,COLUMN(E$1),FALSE)</f>
        <v>1846.1188133191199</v>
      </c>
      <c r="F3">
        <f>VLOOKUP($A3,'2.1'!$A$1:$U$265,COLUMN(F$1),FALSE)</f>
        <v>2373.5798437199401</v>
      </c>
      <c r="G3">
        <f>VLOOKUP($A3,'2.1'!$A$1:$U$265,COLUMN(G$1),FALSE)</f>
        <v>2673.7872825311301</v>
      </c>
      <c r="H3">
        <f>VLOOKUP($A3,'2.1'!$A$1:$U$265,COLUMN(H$1),FALSE)</f>
        <v>2972.7432646217599</v>
      </c>
      <c r="I3">
        <f>VLOOKUP($A3,'2.1'!$A$1:$U$265,COLUMN(I$1),FALSE)</f>
        <v>3595.03716321514</v>
      </c>
      <c r="J3">
        <f>VLOOKUP($A3,'2.1'!$A$1:$U$265,COLUMN(J$1),FALSE)</f>
        <v>4370.5401269901404</v>
      </c>
      <c r="K3">
        <f>VLOOKUP($A3,'2.1'!$A$1:$U$265,COLUMN(K$1),FALSE)</f>
        <v>4114.1401140492198</v>
      </c>
      <c r="L3">
        <f>VLOOKUP($A3,'2.1'!$A$1:$U$265,COLUMN(L$1),FALSE)</f>
        <v>4094.3503344201999</v>
      </c>
      <c r="M3">
        <f>VLOOKUP($A3,'2.1'!$A$1:$U$265,COLUMN(M$1),FALSE)</f>
        <v>4437.1428851507699</v>
      </c>
      <c r="N3">
        <f>VLOOKUP($A3,'2.1'!$A$1:$U$265,COLUMN(N$1),FALSE)</f>
        <v>4247.6299837425204</v>
      </c>
      <c r="O3">
        <f>VLOOKUP($A3,'2.1'!$A$1:$U$265,COLUMN(O$1),FALSE)</f>
        <v>4413.0608612067599</v>
      </c>
      <c r="P3">
        <f>VLOOKUP($A3,'2.1'!$A$1:$U$265,COLUMN(P$1),FALSE)</f>
        <v>4578.6319939824998</v>
      </c>
      <c r="Q3">
        <f>VLOOKUP($A3,'2.1'!$A$1:$U$265,COLUMN(Q$1),FALSE)</f>
        <v>3952.8012152446499</v>
      </c>
      <c r="R3">
        <f>VLOOKUP($A3,'2.1'!$A$1:$U$265,COLUMN(R$1),FALSE)</f>
        <v>4124.0557259535199</v>
      </c>
      <c r="S3">
        <f>VLOOKUP($A3,'2.1'!$A$1:$U$265,COLUMN(S$1),FALSE)</f>
        <v>4531.0208055598596</v>
      </c>
      <c r="T3">
        <f>VLOOKUP($A3,'2.1'!$A$1:$U$265,COLUMN(T$1),FALSE)</f>
        <v>5284.38018438156</v>
      </c>
      <c r="U3">
        <f>VLOOKUP($A3,'2.1'!$A$1:$U$265,COLUMN(U$1),FALSE)</f>
        <v>5353.2448564014003</v>
      </c>
    </row>
    <row r="4" spans="1:21" x14ac:dyDescent="0.35">
      <c r="A4" t="s">
        <v>125</v>
      </c>
      <c r="B4">
        <f>VLOOKUP($A4,'2.1'!$A$1:$U$265,COLUMN(B$1),FALSE)</f>
        <v>1765.0221981750301</v>
      </c>
      <c r="C4">
        <f>VLOOKUP($A4,'2.1'!$A$1:$U$265,COLUMN(C$1),FALSE)</f>
        <v>1740.60701070604</v>
      </c>
      <c r="D4">
        <f>VLOOKUP($A4,'2.1'!$A$1:$U$265,COLUMN(D$1),FALSE)</f>
        <v>1781.8255458410899</v>
      </c>
      <c r="E4">
        <f>VLOOKUP($A4,'2.1'!$A$1:$U$265,COLUMN(E$1),FALSE)</f>
        <v>2103.38182192144</v>
      </c>
      <c r="F4">
        <f>VLOOKUP($A4,'2.1'!$A$1:$U$265,COLUMN(F$1),FALSE)</f>
        <v>2609.9528233141</v>
      </c>
      <c r="G4">
        <f>VLOOKUP($A4,'2.1'!$A$1:$U$265,COLUMN(G$1),FALSE)</f>
        <v>3113.0953308508401</v>
      </c>
      <c r="H4">
        <f>VLOOKUP($A4,'2.1'!$A$1:$U$265,COLUMN(H$1),FALSE)</f>
        <v>3478.7109285912102</v>
      </c>
      <c r="I4">
        <f>VLOOKUP($A4,'2.1'!$A$1:$U$265,COLUMN(I$1),FALSE)</f>
        <v>3946.6644517916998</v>
      </c>
      <c r="J4">
        <f>VLOOKUP($A4,'2.1'!$A$1:$U$265,COLUMN(J$1),FALSE)</f>
        <v>4923.8431850419101</v>
      </c>
      <c r="K4">
        <f>VLOOKUP($A4,'2.1'!$A$1:$U$265,COLUMN(K$1),FALSE)</f>
        <v>3883.1324252977402</v>
      </c>
      <c r="L4">
        <f>VLOOKUP($A4,'2.1'!$A$1:$U$265,COLUMN(L$1),FALSE)</f>
        <v>4479.3417195800503</v>
      </c>
      <c r="M4">
        <f>VLOOKUP($A4,'2.1'!$A$1:$U$265,COLUMN(M$1),FALSE)</f>
        <v>5462.2608972318303</v>
      </c>
      <c r="N4">
        <f>VLOOKUP($A4,'2.1'!$A$1:$U$265,COLUMN(N$1),FALSE)</f>
        <v>5591.2123532240403</v>
      </c>
      <c r="O4">
        <f>VLOOKUP($A4,'2.1'!$A$1:$U$265,COLUMN(O$1),FALSE)</f>
        <v>5498.7840949782303</v>
      </c>
      <c r="P4">
        <f>VLOOKUP($A4,'2.1'!$A$1:$U$265,COLUMN(P$1),FALSE)</f>
        <v>5494.3523360422996</v>
      </c>
      <c r="Q4">
        <f>VLOOKUP($A4,'2.1'!$A$1:$U$265,COLUMN(Q$1),FALSE)</f>
        <v>4187.5097274720401</v>
      </c>
      <c r="R4">
        <f>VLOOKUP($A4,'2.1'!$A$1:$U$265,COLUMN(R$1),FALSE)</f>
        <v>3945.48208133854</v>
      </c>
      <c r="S4">
        <f>VLOOKUP($A4,'2.1'!$A$1:$U$265,COLUMN(S$1),FALSE)</f>
        <v>4111.2941101326896</v>
      </c>
      <c r="T4">
        <f>VLOOKUP($A4,'2.1'!$A$1:$U$265,COLUMN(T$1),FALSE)</f>
        <v>4153.7339780591501</v>
      </c>
      <c r="U4">
        <f>VLOOKUP($A4,'2.1'!$A$1:$U$265,COLUMN(U$1),FALSE)</f>
        <v>3973.96407191565</v>
      </c>
    </row>
    <row r="5" spans="1:21" x14ac:dyDescent="0.35">
      <c r="A5" t="s">
        <v>13</v>
      </c>
      <c r="B5">
        <f>VLOOKUP($A5,'2.1'!$A$1:$U$265,COLUMN(B$1),FALSE)</f>
        <v>556.83631808655298</v>
      </c>
      <c r="C5">
        <f>VLOOKUP($A5,'2.1'!$A$1:$U$265,COLUMN(C$1),FALSE)</f>
        <v>527.33352853669101</v>
      </c>
      <c r="D5">
        <f>VLOOKUP($A5,'2.1'!$A$1:$U$265,COLUMN(D$1),FALSE)</f>
        <v>872.49449159284097</v>
      </c>
      <c r="E5">
        <f>VLOOKUP($A5,'2.1'!$A$1:$U$265,COLUMN(E$1),FALSE)</f>
        <v>982.96089929111201</v>
      </c>
      <c r="F5">
        <f>VLOOKUP($A5,'2.1'!$A$1:$U$265,COLUMN(F$1),FALSE)</f>
        <v>1255.5640447149101</v>
      </c>
      <c r="G5">
        <f>VLOOKUP($A5,'2.1'!$A$1:$U$265,COLUMN(G$1),FALSE)</f>
        <v>1902.42234554625</v>
      </c>
      <c r="H5">
        <f>VLOOKUP($A5,'2.1'!$A$1:$U$265,COLUMN(H$1),FALSE)</f>
        <v>2599.5664639760798</v>
      </c>
      <c r="I5">
        <f>VLOOKUP($A5,'2.1'!$A$1:$U$265,COLUMN(I$1),FALSE)</f>
        <v>3121.9956372623601</v>
      </c>
      <c r="J5">
        <f>VLOOKUP($A5,'2.1'!$A$1:$U$265,COLUMN(J$1),FALSE)</f>
        <v>4080.94140992346</v>
      </c>
      <c r="K5">
        <f>VLOOKUP($A5,'2.1'!$A$1:$U$265,COLUMN(K$1),FALSE)</f>
        <v>3122.78076649385</v>
      </c>
      <c r="L5">
        <f>VLOOKUP($A5,'2.1'!$A$1:$U$265,COLUMN(L$1),FALSE)</f>
        <v>3587.88379824396</v>
      </c>
      <c r="M5">
        <f>VLOOKUP($A5,'2.1'!$A$1:$U$265,COLUMN(M$1),FALSE)</f>
        <v>4615.4680280790599</v>
      </c>
      <c r="N5">
        <f>VLOOKUP($A5,'2.1'!$A$1:$U$265,COLUMN(N$1),FALSE)</f>
        <v>5100.0958080976698</v>
      </c>
      <c r="O5">
        <f>VLOOKUP($A5,'2.1'!$A$1:$U$265,COLUMN(O$1),FALSE)</f>
        <v>5254.8823379961595</v>
      </c>
      <c r="P5">
        <f>VLOOKUP($A5,'2.1'!$A$1:$U$265,COLUMN(P$1),FALSE)</f>
        <v>5408.4104955543198</v>
      </c>
      <c r="Q5">
        <f>VLOOKUP($A5,'2.1'!$A$1:$U$265,COLUMN(Q$1),FALSE)</f>
        <v>4166.97968386501</v>
      </c>
      <c r="R5">
        <f>VLOOKUP($A5,'2.1'!$A$1:$U$265,COLUMN(R$1),FALSE)</f>
        <v>3506.0728850696601</v>
      </c>
      <c r="S5">
        <f>VLOOKUP($A5,'2.1'!$A$1:$U$265,COLUMN(S$1),FALSE)</f>
        <v>4095.8129415585699</v>
      </c>
      <c r="T5">
        <f>VLOOKUP($A5,'2.1'!$A$1:$U$265,COLUMN(T$1),FALSE)</f>
        <v>3289.64666408633</v>
      </c>
      <c r="U5">
        <f>VLOOKUP($A5,'2.1'!$A$1:$U$265,COLUMN(U$1),FALSE)</f>
        <v>2790.72661520665</v>
      </c>
    </row>
    <row r="6" spans="1:21" x14ac:dyDescent="0.35">
      <c r="A6" t="s">
        <v>29</v>
      </c>
      <c r="B6">
        <f>VLOOKUP($A6,'2.1'!$A$1:$U$265,COLUMN(B$1),FALSE)</f>
        <v>10871.005714196601</v>
      </c>
      <c r="C6">
        <f>VLOOKUP($A6,'2.1'!$A$1:$U$265,COLUMN(C$1),FALSE)</f>
        <v>10367.3196068161</v>
      </c>
      <c r="D6">
        <f>VLOOKUP($A6,'2.1'!$A$1:$U$265,COLUMN(D$1),FALSE)</f>
        <v>10401.449409048901</v>
      </c>
      <c r="E6">
        <f>VLOOKUP($A6,'2.1'!$A$1:$U$265,COLUMN(E$1),FALSE)</f>
        <v>10799.4488814161</v>
      </c>
      <c r="F6">
        <f>VLOOKUP($A6,'2.1'!$A$1:$U$265,COLUMN(F$1),FALSE)</f>
        <v>11448.536516999</v>
      </c>
      <c r="G6">
        <f>VLOOKUP($A6,'2.1'!$A$1:$U$265,COLUMN(G$1),FALSE)</f>
        <v>12557.085410457999</v>
      </c>
      <c r="H6">
        <f>VLOOKUP($A6,'2.1'!$A$1:$U$265,COLUMN(H$1),FALSE)</f>
        <v>13997.665928648699</v>
      </c>
      <c r="I6">
        <f>VLOOKUP($A6,'2.1'!$A$1:$U$265,COLUMN(I$1),FALSE)</f>
        <v>15623.250651694199</v>
      </c>
      <c r="J6">
        <f>VLOOKUP($A6,'2.1'!$A$1:$U$265,COLUMN(J$1),FALSE)</f>
        <v>16043.5421662397</v>
      </c>
      <c r="K6">
        <f>VLOOKUP($A6,'2.1'!$A$1:$U$265,COLUMN(K$1),FALSE)</f>
        <v>14160.0722757203</v>
      </c>
      <c r="L6">
        <f>VLOOKUP($A6,'2.1'!$A$1:$U$265,COLUMN(L$1),FALSE)</f>
        <v>13049.2570545735</v>
      </c>
      <c r="M6">
        <f>VLOOKUP($A6,'2.1'!$A$1:$U$265,COLUMN(M$1),FALSE)</f>
        <v>12746.205024335701</v>
      </c>
      <c r="N6">
        <f>VLOOKUP($A6,'2.1'!$A$1:$U$265,COLUMN(N$1),FALSE)</f>
        <v>13272.4413293826</v>
      </c>
      <c r="O6">
        <f>VLOOKUP($A6,'2.1'!$A$1:$U$265,COLUMN(O$1),FALSE)</f>
        <v>12909.744177500599</v>
      </c>
      <c r="P6">
        <f>VLOOKUP($A6,'2.1'!$A$1:$U$265,COLUMN(P$1),FALSE)</f>
        <v>13501.5809223367</v>
      </c>
      <c r="Q6">
        <f>VLOOKUP($A6,'2.1'!$A$1:$U$265,COLUMN(Q$1),FALSE)</f>
        <v>14286.093159829299</v>
      </c>
      <c r="R6">
        <f>VLOOKUP($A6,'2.1'!$A$1:$U$265,COLUMN(R$1),FALSE)</f>
        <v>15197.6174551735</v>
      </c>
      <c r="S6">
        <f>VLOOKUP($A6,'2.1'!$A$1:$U$265,COLUMN(S$1),FALSE)</f>
        <v>15383.415188499799</v>
      </c>
      <c r="T6">
        <f>VLOOKUP($A6,'2.1'!$A$1:$U$265,COLUMN(T$1),FALSE)</f>
        <v>16672.744239576401</v>
      </c>
      <c r="U6">
        <f>VLOOKUP($A6,'2.1'!$A$1:$U$265,COLUMN(U$1),FALSE)</f>
        <v>17112.8211347326</v>
      </c>
    </row>
    <row r="7" spans="1:21" x14ac:dyDescent="0.35">
      <c r="A7" t="s">
        <v>23</v>
      </c>
      <c r="B7">
        <f>VLOOKUP($A7,'2.1'!$A$1:$U$265,COLUMN(B$1),FALSE)</f>
        <v>7708.1009960541396</v>
      </c>
      <c r="C7">
        <f>VLOOKUP($A7,'2.1'!$A$1:$U$265,COLUMN(C$1),FALSE)</f>
        <v>7208.3715665120999</v>
      </c>
      <c r="D7">
        <f>VLOOKUP($A7,'2.1'!$A$1:$U$265,COLUMN(D$1),FALSE)</f>
        <v>2593.4041504246602</v>
      </c>
      <c r="E7">
        <f>VLOOKUP($A7,'2.1'!$A$1:$U$265,COLUMN(E$1),FALSE)</f>
        <v>3349.8061244115002</v>
      </c>
      <c r="F7">
        <f>VLOOKUP($A7,'2.1'!$A$1:$U$265,COLUMN(F$1),FALSE)</f>
        <v>4277.7213506438902</v>
      </c>
      <c r="G7">
        <f>VLOOKUP($A7,'2.1'!$A$1:$U$265,COLUMN(G$1),FALSE)</f>
        <v>5109.8513252262101</v>
      </c>
      <c r="H7">
        <f>VLOOKUP($A7,'2.1'!$A$1:$U$265,COLUMN(H$1),FALSE)</f>
        <v>5919.0120370775303</v>
      </c>
      <c r="I7">
        <f>VLOOKUP($A7,'2.1'!$A$1:$U$265,COLUMN(I$1),FALSE)</f>
        <v>7245.4483172894497</v>
      </c>
      <c r="J7">
        <f>VLOOKUP($A7,'2.1'!$A$1:$U$265,COLUMN(J$1),FALSE)</f>
        <v>9020.8730980719392</v>
      </c>
      <c r="K7">
        <f>VLOOKUP($A7,'2.1'!$A$1:$U$265,COLUMN(K$1),FALSE)</f>
        <v>8225.1371762641193</v>
      </c>
      <c r="L7">
        <f>VLOOKUP($A7,'2.1'!$A$1:$U$265,COLUMN(L$1),FALSE)</f>
        <v>10385.964431955499</v>
      </c>
      <c r="M7">
        <f>VLOOKUP($A7,'2.1'!$A$1:$U$265,COLUMN(M$1),FALSE)</f>
        <v>12848.8641969705</v>
      </c>
      <c r="N7">
        <f>VLOOKUP($A7,'2.1'!$A$1:$U$265,COLUMN(N$1),FALSE)</f>
        <v>13082.664325571999</v>
      </c>
      <c r="O7">
        <f>VLOOKUP($A7,'2.1'!$A$1:$U$265,COLUMN(O$1),FALSE)</f>
        <v>13080.2547323367</v>
      </c>
      <c r="P7">
        <f>VLOOKUP($A7,'2.1'!$A$1:$U$265,COLUMN(P$1),FALSE)</f>
        <v>12334.7982453893</v>
      </c>
      <c r="Q7">
        <f>VLOOKUP($A7,'2.1'!$A$1:$U$265,COLUMN(Q$1),FALSE)</f>
        <v>13789.060424772</v>
      </c>
      <c r="R7">
        <f>VLOOKUP($A7,'2.1'!$A$1:$U$265,COLUMN(R$1),FALSE)</f>
        <v>12790.2424732447</v>
      </c>
      <c r="S7">
        <f>VLOOKUP($A7,'2.1'!$A$1:$U$265,COLUMN(S$1),FALSE)</f>
        <v>14613.041824669601</v>
      </c>
      <c r="T7">
        <f>VLOOKUP($A7,'2.1'!$A$1:$U$265,COLUMN(T$1),FALSE)</f>
        <v>11633.4980086465</v>
      </c>
      <c r="U7">
        <f>VLOOKUP($A7,'2.1'!$A$1:$U$265,COLUMN(U$1),FALSE)</f>
        <v>9912.2818085980307</v>
      </c>
    </row>
    <row r="8" spans="1:21" x14ac:dyDescent="0.35">
      <c r="A8" t="s">
        <v>25</v>
      </c>
      <c r="B8">
        <f>VLOOKUP($A8,'2.1'!$A$1:$U$265,COLUMN(B$1),FALSE)</f>
        <v>622.74213906349803</v>
      </c>
      <c r="C8">
        <f>VLOOKUP($A8,'2.1'!$A$1:$U$265,COLUMN(C$1),FALSE)</f>
        <v>694.42322774468005</v>
      </c>
      <c r="D8">
        <f>VLOOKUP($A8,'2.1'!$A$1:$U$265,COLUMN(D$1),FALSE)</f>
        <v>783.240698647042</v>
      </c>
      <c r="E8">
        <f>VLOOKUP($A8,'2.1'!$A$1:$U$265,COLUMN(E$1),FALSE)</f>
        <v>930.12732185179902</v>
      </c>
      <c r="F8">
        <f>VLOOKUP($A8,'2.1'!$A$1:$U$265,COLUMN(F$1),FALSE)</f>
        <v>1191.91901957402</v>
      </c>
      <c r="G8">
        <f>VLOOKUP($A8,'2.1'!$A$1:$U$265,COLUMN(G$1),FALSE)</f>
        <v>1643.7530293611001</v>
      </c>
      <c r="H8">
        <f>VLOOKUP($A8,'2.1'!$A$1:$U$265,COLUMN(H$1),FALSE)</f>
        <v>2158.1436971017902</v>
      </c>
      <c r="I8">
        <f>VLOOKUP($A8,'2.1'!$A$1:$U$265,COLUMN(I$1),FALSE)</f>
        <v>3139.2774989433301</v>
      </c>
      <c r="J8">
        <f>VLOOKUP($A8,'2.1'!$A$1:$U$265,COLUMN(J$1),FALSE)</f>
        <v>4010.8572425522598</v>
      </c>
      <c r="K8">
        <f>VLOOKUP($A8,'2.1'!$A$1:$U$265,COLUMN(K$1),FALSE)</f>
        <v>2994.34254448509</v>
      </c>
      <c r="L8">
        <f>VLOOKUP($A8,'2.1'!$A$1:$U$265,COLUMN(L$1),FALSE)</f>
        <v>3218.3727066056299</v>
      </c>
      <c r="M8">
        <f>VLOOKUP($A8,'2.1'!$A$1:$U$265,COLUMN(M$1),FALSE)</f>
        <v>3525.8047467115298</v>
      </c>
      <c r="N8">
        <f>VLOOKUP($A8,'2.1'!$A$1:$U$265,COLUMN(N$1),FALSE)</f>
        <v>3681.8574560430998</v>
      </c>
      <c r="O8">
        <f>VLOOKUP($A8,'2.1'!$A$1:$U$265,COLUMN(O$1),FALSE)</f>
        <v>3838.1858014838199</v>
      </c>
      <c r="P8">
        <f>VLOOKUP($A8,'2.1'!$A$1:$U$265,COLUMN(P$1),FALSE)</f>
        <v>3986.2316237671298</v>
      </c>
      <c r="Q8">
        <f>VLOOKUP($A8,'2.1'!$A$1:$U$265,COLUMN(Q$1),FALSE)</f>
        <v>3607.2966967227098</v>
      </c>
      <c r="R8">
        <f>VLOOKUP($A8,'2.1'!$A$1:$U$265,COLUMN(R$1),FALSE)</f>
        <v>3591.82927553023</v>
      </c>
      <c r="S8">
        <f>VLOOKUP($A8,'2.1'!$A$1:$U$265,COLUMN(S$1),FALSE)</f>
        <v>3914.5012684128001</v>
      </c>
      <c r="T8">
        <f>VLOOKUP($A8,'2.1'!$A$1:$U$265,COLUMN(T$1),FALSE)</f>
        <v>4220.4902767124904</v>
      </c>
      <c r="U8">
        <f>VLOOKUP($A8,'2.1'!$A$1:$U$265,COLUMN(U$1),FALSE)</f>
        <v>4622.7334932867097</v>
      </c>
    </row>
    <row r="9" spans="1:21" x14ac:dyDescent="0.35">
      <c r="A9" t="s">
        <v>31</v>
      </c>
      <c r="B9">
        <f>VLOOKUP($A9,'2.1'!$A$1:$U$265,COLUMN(B$1),FALSE)</f>
        <v>21679.247842414701</v>
      </c>
      <c r="C9">
        <f>VLOOKUP($A9,'2.1'!$A$1:$U$265,COLUMN(C$1),FALSE)</f>
        <v>19490.8611097303</v>
      </c>
      <c r="D9">
        <f>VLOOKUP($A9,'2.1'!$A$1:$U$265,COLUMN(D$1),FALSE)</f>
        <v>20082.4832672749</v>
      </c>
      <c r="E9">
        <f>VLOOKUP($A9,'2.1'!$A$1:$U$265,COLUMN(E$1),FALSE)</f>
        <v>23447.031000671701</v>
      </c>
      <c r="F9">
        <f>VLOOKUP($A9,'2.1'!$A$1:$U$265,COLUMN(F$1),FALSE)</f>
        <v>30430.676437444301</v>
      </c>
      <c r="G9">
        <f>VLOOKUP($A9,'2.1'!$A$1:$U$265,COLUMN(G$1),FALSE)</f>
        <v>33999.2428575835</v>
      </c>
      <c r="H9">
        <f>VLOOKUP($A9,'2.1'!$A$1:$U$265,COLUMN(H$1),FALSE)</f>
        <v>36044.922810848497</v>
      </c>
      <c r="I9">
        <f>VLOOKUP($A9,'2.1'!$A$1:$U$265,COLUMN(I$1),FALSE)</f>
        <v>40960.054494819902</v>
      </c>
      <c r="J9">
        <f>VLOOKUP($A9,'2.1'!$A$1:$U$265,COLUMN(J$1),FALSE)</f>
        <v>49601.656708217801</v>
      </c>
      <c r="K9">
        <f>VLOOKUP($A9,'2.1'!$A$1:$U$265,COLUMN(K$1),FALSE)</f>
        <v>42772.359166449802</v>
      </c>
      <c r="L9">
        <f>VLOOKUP($A9,'2.1'!$A$1:$U$265,COLUMN(L$1),FALSE)</f>
        <v>52022.125596187601</v>
      </c>
      <c r="M9">
        <f>VLOOKUP($A9,'2.1'!$A$1:$U$265,COLUMN(M$1),FALSE)</f>
        <v>62517.833747150296</v>
      </c>
      <c r="N9">
        <f>VLOOKUP($A9,'2.1'!$A$1:$U$265,COLUMN(N$1),FALSE)</f>
        <v>68012.147900593394</v>
      </c>
      <c r="O9">
        <f>VLOOKUP($A9,'2.1'!$A$1:$U$265,COLUMN(O$1),FALSE)</f>
        <v>68150.107041321506</v>
      </c>
      <c r="P9">
        <f>VLOOKUP($A9,'2.1'!$A$1:$U$265,COLUMN(P$1),FALSE)</f>
        <v>62510.791170564102</v>
      </c>
      <c r="Q9">
        <f>VLOOKUP($A9,'2.1'!$A$1:$U$265,COLUMN(Q$1),FALSE)</f>
        <v>56755.7217124249</v>
      </c>
      <c r="R9">
        <f>VLOOKUP($A9,'2.1'!$A$1:$U$265,COLUMN(R$1),FALSE)</f>
        <v>49971.131456128998</v>
      </c>
      <c r="S9">
        <f>VLOOKUP($A9,'2.1'!$A$1:$U$265,COLUMN(S$1),FALSE)</f>
        <v>54027.9668184568</v>
      </c>
      <c r="T9">
        <f>VLOOKUP($A9,'2.1'!$A$1:$U$265,COLUMN(T$1),FALSE)</f>
        <v>57354.964045589099</v>
      </c>
      <c r="U9">
        <f>VLOOKUP($A9,'2.1'!$A$1:$U$265,COLUMN(U$1),FALSE)</f>
        <v>55060.326100501297</v>
      </c>
    </row>
    <row r="10" spans="1:21" x14ac:dyDescent="0.35">
      <c r="A10" t="s">
        <v>33</v>
      </c>
      <c r="B10">
        <f>VLOOKUP($A10,'2.1'!$A$1:$U$265,COLUMN(B$1),FALSE)</f>
        <v>24564.458294840399</v>
      </c>
      <c r="C10">
        <f>VLOOKUP($A10,'2.1'!$A$1:$U$265,COLUMN(C$1),FALSE)</f>
        <v>24537.514262988301</v>
      </c>
      <c r="D10">
        <f>VLOOKUP($A10,'2.1'!$A$1:$U$265,COLUMN(D$1),FALSE)</f>
        <v>26401.745456435699</v>
      </c>
      <c r="E10">
        <f>VLOOKUP($A10,'2.1'!$A$1:$U$265,COLUMN(E$1),FALSE)</f>
        <v>32222.897241165501</v>
      </c>
      <c r="F10">
        <f>VLOOKUP($A10,'2.1'!$A$1:$U$265,COLUMN(F$1),FALSE)</f>
        <v>36821.521468009298</v>
      </c>
      <c r="G10">
        <f>VLOOKUP($A10,'2.1'!$A$1:$U$265,COLUMN(G$1),FALSE)</f>
        <v>38403.133877071501</v>
      </c>
      <c r="H10">
        <f>VLOOKUP($A10,'2.1'!$A$1:$U$265,COLUMN(H$1),FALSE)</f>
        <v>40635.281815972397</v>
      </c>
      <c r="I10">
        <f>VLOOKUP($A10,'2.1'!$A$1:$U$265,COLUMN(I$1),FALSE)</f>
        <v>46855.771745209502</v>
      </c>
      <c r="J10">
        <f>VLOOKUP($A10,'2.1'!$A$1:$U$265,COLUMN(J$1),FALSE)</f>
        <v>51708.765754175802</v>
      </c>
      <c r="K10">
        <f>VLOOKUP($A10,'2.1'!$A$1:$U$265,COLUMN(K$1),FALSE)</f>
        <v>47963.179402321701</v>
      </c>
      <c r="L10">
        <f>VLOOKUP($A10,'2.1'!$A$1:$U$265,COLUMN(L$1),FALSE)</f>
        <v>46858.043273371703</v>
      </c>
      <c r="M10">
        <f>VLOOKUP($A10,'2.1'!$A$1:$U$265,COLUMN(M$1),FALSE)</f>
        <v>51374.958406693397</v>
      </c>
      <c r="N10">
        <f>VLOOKUP($A10,'2.1'!$A$1:$U$265,COLUMN(N$1),FALSE)</f>
        <v>48567.695286419999</v>
      </c>
      <c r="O10">
        <f>VLOOKUP($A10,'2.1'!$A$1:$U$265,COLUMN(O$1),FALSE)</f>
        <v>50716.708706286401</v>
      </c>
      <c r="P10">
        <f>VLOOKUP($A10,'2.1'!$A$1:$U$265,COLUMN(P$1),FALSE)</f>
        <v>51717.495940551496</v>
      </c>
      <c r="Q10">
        <f>VLOOKUP($A10,'2.1'!$A$1:$U$265,COLUMN(Q$1),FALSE)</f>
        <v>44178.047377743198</v>
      </c>
      <c r="R10">
        <f>VLOOKUP($A10,'2.1'!$A$1:$U$265,COLUMN(R$1),FALSE)</f>
        <v>45276.831435169297</v>
      </c>
      <c r="S10">
        <f>VLOOKUP($A10,'2.1'!$A$1:$U$265,COLUMN(S$1),FALSE)</f>
        <v>47426.511959777301</v>
      </c>
      <c r="T10">
        <f>VLOOKUP($A10,'2.1'!$A$1:$U$265,COLUMN(T$1),FALSE)</f>
        <v>51478.285261927696</v>
      </c>
      <c r="U10">
        <f>VLOOKUP($A10,'2.1'!$A$1:$U$265,COLUMN(U$1),FALSE)</f>
        <v>50137.662776247598</v>
      </c>
    </row>
    <row r="11" spans="1:21" x14ac:dyDescent="0.35">
      <c r="A11" t="s">
        <v>35</v>
      </c>
      <c r="B11">
        <f>VLOOKUP($A11,'2.1'!$A$1:$U$265,COLUMN(B$1),FALSE)</f>
        <v>655.09743260258597</v>
      </c>
      <c r="C11">
        <f>VLOOKUP($A11,'2.1'!$A$1:$U$265,COLUMN(C$1),FALSE)</f>
        <v>703.68384343272203</v>
      </c>
      <c r="D11">
        <f>VLOOKUP($A11,'2.1'!$A$1:$U$265,COLUMN(D$1),FALSE)</f>
        <v>763.08063798535795</v>
      </c>
      <c r="E11">
        <f>VLOOKUP($A11,'2.1'!$A$1:$U$265,COLUMN(E$1),FALSE)</f>
        <v>883.64399654716999</v>
      </c>
      <c r="F11">
        <f>VLOOKUP($A11,'2.1'!$A$1:$U$265,COLUMN(F$1),FALSE)</f>
        <v>1045.0093791680499</v>
      </c>
      <c r="G11">
        <f>VLOOKUP($A11,'2.1'!$A$1:$U$265,COLUMN(G$1),FALSE)</f>
        <v>1578.40239029603</v>
      </c>
      <c r="H11">
        <f>VLOOKUP($A11,'2.1'!$A$1:$U$265,COLUMN(H$1),FALSE)</f>
        <v>2473.0818186353599</v>
      </c>
      <c r="I11">
        <f>VLOOKUP($A11,'2.1'!$A$1:$U$265,COLUMN(I$1),FALSE)</f>
        <v>3851.4378687117201</v>
      </c>
      <c r="J11">
        <f>VLOOKUP($A11,'2.1'!$A$1:$U$265,COLUMN(J$1),FALSE)</f>
        <v>5574.6038021861305</v>
      </c>
      <c r="K11">
        <f>VLOOKUP($A11,'2.1'!$A$1:$U$265,COLUMN(K$1),FALSE)</f>
        <v>4950.2947914237502</v>
      </c>
      <c r="L11">
        <f>VLOOKUP($A11,'2.1'!$A$1:$U$265,COLUMN(L$1),FALSE)</f>
        <v>5842.8057835857599</v>
      </c>
      <c r="M11">
        <f>VLOOKUP($A11,'2.1'!$A$1:$U$265,COLUMN(M$1),FALSE)</f>
        <v>7189.6912292076504</v>
      </c>
      <c r="N11">
        <f>VLOOKUP($A11,'2.1'!$A$1:$U$265,COLUMN(N$1),FALSE)</f>
        <v>7496.2946476826301</v>
      </c>
      <c r="O11">
        <f>VLOOKUP($A11,'2.1'!$A$1:$U$265,COLUMN(O$1),FALSE)</f>
        <v>7875.7569525428798</v>
      </c>
      <c r="P11">
        <f>VLOOKUP($A11,'2.1'!$A$1:$U$265,COLUMN(P$1),FALSE)</f>
        <v>7891.31314749986</v>
      </c>
      <c r="Q11">
        <f>VLOOKUP($A11,'2.1'!$A$1:$U$265,COLUMN(Q$1),FALSE)</f>
        <v>5500.3103824440796</v>
      </c>
      <c r="R11">
        <f>VLOOKUP($A11,'2.1'!$A$1:$U$265,COLUMN(R$1),FALSE)</f>
        <v>3880.7387308955599</v>
      </c>
      <c r="S11">
        <f>VLOOKUP($A11,'2.1'!$A$1:$U$265,COLUMN(S$1),FALSE)</f>
        <v>4147.0897156917099</v>
      </c>
      <c r="T11">
        <f>VLOOKUP($A11,'2.1'!$A$1:$U$265,COLUMN(T$1),FALSE)</f>
        <v>4739.8417102839303</v>
      </c>
      <c r="U11">
        <f>VLOOKUP($A11,'2.1'!$A$1:$U$265,COLUMN(U$1),FALSE)</f>
        <v>4793.5870196698897</v>
      </c>
    </row>
    <row r="12" spans="1:21" x14ac:dyDescent="0.35">
      <c r="A12" t="s">
        <v>580</v>
      </c>
      <c r="B12">
        <f>VLOOKUP($A12,'2.1'!$A$1:$U$265,COLUMN(B$1),FALSE)</f>
        <v>27097.6108115725</v>
      </c>
      <c r="C12">
        <f>VLOOKUP($A12,'2.1'!$A$1:$U$265,COLUMN(C$1),FALSE)</f>
        <v>27486.236773754401</v>
      </c>
      <c r="D12">
        <f>VLOOKUP($A12,'2.1'!$A$1:$U$265,COLUMN(D$1),FALSE)</f>
        <v>28866.801014106499</v>
      </c>
      <c r="E12">
        <f>VLOOKUP($A12,'2.1'!$A$1:$U$265,COLUMN(E$1),FALSE)</f>
        <v>28327.270869194501</v>
      </c>
      <c r="F12">
        <f>VLOOKUP($A12,'2.1'!$A$1:$U$265,COLUMN(F$1),FALSE)</f>
        <v>28395.9246646221</v>
      </c>
      <c r="G12">
        <f>VLOOKUP($A12,'2.1'!$A$1:$U$265,COLUMN(G$1),FALSE)</f>
        <v>30278.3669222647</v>
      </c>
      <c r="H12">
        <f>VLOOKUP($A12,'2.1'!$A$1:$U$265,COLUMN(H$1),FALSE)</f>
        <v>30713.705280138201</v>
      </c>
      <c r="I12">
        <f>VLOOKUP($A12,'2.1'!$A$1:$U$265,COLUMN(I$1),FALSE)</f>
        <v>31472.098971809999</v>
      </c>
      <c r="J12">
        <f>VLOOKUP($A12,'2.1'!$A$1:$U$265,COLUMN(J$1),FALSE)</f>
        <v>30627.238631172499</v>
      </c>
      <c r="K12">
        <f>VLOOKUP($A12,'2.1'!$A$1:$U$265,COLUMN(K$1),FALSE)</f>
        <v>28552.190478369801</v>
      </c>
      <c r="L12">
        <f>VLOOKUP($A12,'2.1'!$A$1:$U$265,COLUMN(L$1),FALSE)</f>
        <v>28443.407655335199</v>
      </c>
      <c r="M12">
        <f>VLOOKUP($A12,'2.1'!$A$1:$U$265,COLUMN(M$1),FALSE)</f>
        <v>28006.379718391301</v>
      </c>
      <c r="N12">
        <f>VLOOKUP($A12,'2.1'!$A$1:$U$265,COLUMN(N$1),FALSE)</f>
        <v>29485.620929413799</v>
      </c>
      <c r="O12">
        <f>VLOOKUP($A12,'2.1'!$A$1:$U$265,COLUMN(O$1),FALSE)</f>
        <v>28783.554122363599</v>
      </c>
      <c r="P12">
        <f>VLOOKUP($A12,'2.1'!$A$1:$U$265,COLUMN(P$1),FALSE)</f>
        <v>29980.061138646601</v>
      </c>
      <c r="Q12">
        <f>VLOOKUP($A12,'2.1'!$A$1:$U$265,COLUMN(Q$1),FALSE)</f>
        <v>31295.062078106701</v>
      </c>
      <c r="R12">
        <f>VLOOKUP($A12,'2.1'!$A$1:$U$265,COLUMN(R$1),FALSE)</f>
        <v>31562.6397411168</v>
      </c>
      <c r="S12">
        <f>VLOOKUP($A12,'2.1'!$A$1:$U$265,COLUMN(S$1),FALSE)</f>
        <v>32718.638100801301</v>
      </c>
      <c r="T12">
        <f>VLOOKUP($A12,'2.1'!$A$1:$U$265,COLUMN(T$1),FALSE)</f>
        <v>33767.5033710196</v>
      </c>
      <c r="U12">
        <f>VLOOKUP($A12,'2.1'!$A$1:$U$265,COLUMN(U$1),FALSE)</f>
        <v>34863.742098479503</v>
      </c>
    </row>
    <row r="13" spans="1:21" x14ac:dyDescent="0.35">
      <c r="A13" t="s">
        <v>49</v>
      </c>
      <c r="B13">
        <f>VLOOKUP($A13,'2.1'!$A$1:$U$265,COLUMN(B$1),FALSE)</f>
        <v>13636.396232036799</v>
      </c>
      <c r="C13">
        <f>VLOOKUP($A13,'2.1'!$A$1:$U$265,COLUMN(C$1),FALSE)</f>
        <v>12868.269156127</v>
      </c>
      <c r="D13">
        <f>VLOOKUP($A13,'2.1'!$A$1:$U$265,COLUMN(D$1),FALSE)</f>
        <v>13049.8032204458</v>
      </c>
      <c r="E13">
        <f>VLOOKUP($A13,'2.1'!$A$1:$U$265,COLUMN(E$1),FALSE)</f>
        <v>14222.036796574899</v>
      </c>
      <c r="F13">
        <f>VLOOKUP($A13,'2.1'!$A$1:$U$265,COLUMN(F$1),FALSE)</f>
        <v>15846.5441389804</v>
      </c>
      <c r="G13">
        <f>VLOOKUP($A13,'2.1'!$A$1:$U$265,COLUMN(G$1),FALSE)</f>
        <v>17959.255440228499</v>
      </c>
      <c r="H13">
        <f>VLOOKUP($A13,'2.1'!$A$1:$U$265,COLUMN(H$1),FALSE)</f>
        <v>19307.609663317999</v>
      </c>
      <c r="I13">
        <f>VLOOKUP($A13,'2.1'!$A$1:$U$265,COLUMN(I$1),FALSE)</f>
        <v>20976.5435328438</v>
      </c>
      <c r="J13">
        <f>VLOOKUP($A13,'2.1'!$A$1:$U$265,COLUMN(J$1),FALSE)</f>
        <v>23066.5337586893</v>
      </c>
      <c r="K13">
        <f>VLOOKUP($A13,'2.1'!$A$1:$U$265,COLUMN(K$1),FALSE)</f>
        <v>19355.904672026401</v>
      </c>
      <c r="L13">
        <f>VLOOKUP($A13,'2.1'!$A$1:$U$265,COLUMN(L$1),FALSE)</f>
        <v>20722.137289134698</v>
      </c>
      <c r="M13">
        <f>VLOOKUP($A13,'2.1'!$A$1:$U$265,COLUMN(M$1),FALSE)</f>
        <v>22514.237945814599</v>
      </c>
      <c r="N13">
        <f>VLOOKUP($A13,'2.1'!$A$1:$U$265,COLUMN(N$1),FALSE)</f>
        <v>23654.351391282798</v>
      </c>
      <c r="O13">
        <f>VLOOKUP($A13,'2.1'!$A$1:$U$265,COLUMN(O$1),FALSE)</f>
        <v>24744.296958551</v>
      </c>
      <c r="P13">
        <f>VLOOKUP($A13,'2.1'!$A$1:$U$265,COLUMN(P$1),FALSE)</f>
        <v>24989.4001204704</v>
      </c>
      <c r="Q13">
        <f>VLOOKUP($A13,'2.1'!$A$1:$U$265,COLUMN(Q$1),FALSE)</f>
        <v>22634.118645445</v>
      </c>
      <c r="R13">
        <f>VLOOKUP($A13,'2.1'!$A$1:$U$265,COLUMN(R$1),FALSE)</f>
        <v>22608.484275924999</v>
      </c>
      <c r="S13">
        <f>VLOOKUP($A13,'2.1'!$A$1:$U$265,COLUMN(S$1),FALSE)</f>
        <v>23742.985016635499</v>
      </c>
      <c r="T13">
        <f>VLOOKUP($A13,'2.1'!$A$1:$U$265,COLUMN(T$1),FALSE)</f>
        <v>23991.056676939999</v>
      </c>
      <c r="U13">
        <f>VLOOKUP($A13,'2.1'!$A$1:$U$265,COLUMN(U$1),FALSE)</f>
        <v>23503.977126672999</v>
      </c>
    </row>
    <row r="14" spans="1:21" x14ac:dyDescent="0.35">
      <c r="A14" t="s">
        <v>45</v>
      </c>
      <c r="B14">
        <f>VLOOKUP($A14,'2.1'!$A$1:$U$265,COLUMN(B$1),FALSE)</f>
        <v>418.068968311378</v>
      </c>
      <c r="C14">
        <f>VLOOKUP($A14,'2.1'!$A$1:$U$265,COLUMN(C$1),FALSE)</f>
        <v>415.03442662014697</v>
      </c>
      <c r="D14">
        <f>VLOOKUP($A14,'2.1'!$A$1:$U$265,COLUMN(D$1),FALSE)</f>
        <v>413.08025457516197</v>
      </c>
      <c r="E14">
        <f>VLOOKUP($A14,'2.1'!$A$1:$U$265,COLUMN(E$1),FALSE)</f>
        <v>446.310659190362</v>
      </c>
      <c r="F14">
        <f>VLOOKUP($A14,'2.1'!$A$1:$U$265,COLUMN(F$1),FALSE)</f>
        <v>475.29191978693501</v>
      </c>
      <c r="G14">
        <f>VLOOKUP($A14,'2.1'!$A$1:$U$265,COLUMN(G$1),FALSE)</f>
        <v>499.46194023915598</v>
      </c>
      <c r="H14">
        <f>VLOOKUP($A14,'2.1'!$A$1:$U$265,COLUMN(H$1),FALSE)</f>
        <v>509.64014287321601</v>
      </c>
      <c r="I14">
        <f>VLOOKUP($A14,'2.1'!$A$1:$U$265,COLUMN(I$1),FALSE)</f>
        <v>558.05186026670799</v>
      </c>
      <c r="J14">
        <f>VLOOKUP($A14,'2.1'!$A$1:$U$265,COLUMN(J$1),FALSE)</f>
        <v>634.98705646749397</v>
      </c>
      <c r="K14">
        <f>VLOOKUP($A14,'2.1'!$A$1:$U$265,COLUMN(K$1),FALSE)</f>
        <v>702.26441001929595</v>
      </c>
      <c r="L14">
        <f>VLOOKUP($A14,'2.1'!$A$1:$U$265,COLUMN(L$1),FALSE)</f>
        <v>781.15359355704697</v>
      </c>
      <c r="M14">
        <f>VLOOKUP($A14,'2.1'!$A$1:$U$265,COLUMN(M$1),FALSE)</f>
        <v>861.75844434905105</v>
      </c>
      <c r="N14">
        <f>VLOOKUP($A14,'2.1'!$A$1:$U$265,COLUMN(N$1),FALSE)</f>
        <v>883.10500054131296</v>
      </c>
      <c r="O14">
        <f>VLOOKUP($A14,'2.1'!$A$1:$U$265,COLUMN(O$1),FALSE)</f>
        <v>981.83987915039904</v>
      </c>
      <c r="P14">
        <f>VLOOKUP($A14,'2.1'!$A$1:$U$265,COLUMN(P$1),FALSE)</f>
        <v>1118.8536634927</v>
      </c>
      <c r="Q14">
        <f>VLOOKUP($A14,'2.1'!$A$1:$U$265,COLUMN(Q$1),FALSE)</f>
        <v>1248.45339778371</v>
      </c>
      <c r="R14">
        <f>VLOOKUP($A14,'2.1'!$A$1:$U$265,COLUMN(R$1),FALSE)</f>
        <v>1401.62062821515</v>
      </c>
      <c r="S14">
        <f>VLOOKUP($A14,'2.1'!$A$1:$U$265,COLUMN(S$1),FALSE)</f>
        <v>1563.91369862485</v>
      </c>
      <c r="T14">
        <f>VLOOKUP($A14,'2.1'!$A$1:$U$265,COLUMN(T$1),FALSE)</f>
        <v>1698.3503942812199</v>
      </c>
      <c r="U14">
        <f>VLOOKUP($A14,'2.1'!$A$1:$U$265,COLUMN(U$1),FALSE)</f>
        <v>1855.73982408046</v>
      </c>
    </row>
    <row r="15" spans="1:21" x14ac:dyDescent="0.35">
      <c r="A15" t="s">
        <v>65</v>
      </c>
      <c r="B15">
        <f>VLOOKUP($A15,'2.1'!$A$1:$U$265,COLUMN(B$1),FALSE)</f>
        <v>11268.254055945299</v>
      </c>
      <c r="C15">
        <f>VLOOKUP($A15,'2.1'!$A$1:$U$265,COLUMN(C$1),FALSE)</f>
        <v>11209.174311926599</v>
      </c>
      <c r="D15">
        <f>VLOOKUP($A15,'2.1'!$A$1:$U$265,COLUMN(D$1),FALSE)</f>
        <v>11361.433665539</v>
      </c>
      <c r="E15">
        <f>VLOOKUP($A15,'2.1'!$A$1:$U$265,COLUMN(E$1),FALSE)</f>
        <v>11699.4557629707</v>
      </c>
      <c r="F15">
        <f>VLOOKUP($A15,'2.1'!$A$1:$U$265,COLUMN(F$1),FALSE)</f>
        <v>12512.5325118786</v>
      </c>
      <c r="G15">
        <f>VLOOKUP($A15,'2.1'!$A$1:$U$265,COLUMN(G$1),FALSE)</f>
        <v>13822.591677131501</v>
      </c>
      <c r="H15">
        <f>VLOOKUP($A15,'2.1'!$A$1:$U$265,COLUMN(H$1),FALSE)</f>
        <v>15199.4579730933</v>
      </c>
      <c r="I15">
        <f>VLOOKUP($A15,'2.1'!$A$1:$U$265,COLUMN(I$1),FALSE)</f>
        <v>16770.721205597401</v>
      </c>
      <c r="J15">
        <f>VLOOKUP($A15,'2.1'!$A$1:$U$265,COLUMN(J$1),FALSE)</f>
        <v>17092.582140841401</v>
      </c>
      <c r="K15">
        <f>VLOOKUP($A15,'2.1'!$A$1:$U$265,COLUMN(K$1),FALSE)</f>
        <v>15885.579714269499</v>
      </c>
      <c r="L15">
        <f>VLOOKUP($A15,'2.1'!$A$1:$U$265,COLUMN(L$1),FALSE)</f>
        <v>16056.370976603101</v>
      </c>
      <c r="M15">
        <f>VLOOKUP($A15,'2.1'!$A$1:$U$265,COLUMN(M$1),FALSE)</f>
        <v>16458.353210571498</v>
      </c>
      <c r="N15">
        <f>VLOOKUP($A15,'2.1'!$A$1:$U$265,COLUMN(N$1),FALSE)</f>
        <v>16249.5593937258</v>
      </c>
      <c r="O15">
        <f>VLOOKUP($A15,'2.1'!$A$1:$U$265,COLUMN(O$1),FALSE)</f>
        <v>16451.163575991199</v>
      </c>
      <c r="P15">
        <f>VLOOKUP($A15,'2.1'!$A$1:$U$265,COLUMN(P$1),FALSE)</f>
        <v>16489.0722373387</v>
      </c>
      <c r="Q15">
        <f>VLOOKUP($A15,'2.1'!$A$1:$U$265,COLUMN(Q$1),FALSE)</f>
        <v>16525.073250059599</v>
      </c>
      <c r="R15">
        <f>VLOOKUP($A15,'2.1'!$A$1:$U$265,COLUMN(R$1),FALSE)</f>
        <v>16900.166552366001</v>
      </c>
      <c r="S15">
        <f>VLOOKUP($A15,'2.1'!$A$1:$U$265,COLUMN(S$1),FALSE)</f>
        <v>17391.425866339701</v>
      </c>
      <c r="T15">
        <f>VLOOKUP($A15,'2.1'!$A$1:$U$265,COLUMN(T$1),FALSE)</f>
        <v>17745.1934649963</v>
      </c>
      <c r="U15">
        <f>VLOOKUP($A15,'2.1'!$A$1:$U$265,COLUMN(U$1),FALSE)</f>
        <v>18148.244926400101</v>
      </c>
    </row>
    <row r="16" spans="1:21" x14ac:dyDescent="0.35">
      <c r="A16" t="s">
        <v>55</v>
      </c>
      <c r="B16">
        <f>VLOOKUP($A16,'2.1'!$A$1:$U$265,COLUMN(B$1),FALSE)</f>
        <v>1276.2880341</v>
      </c>
      <c r="C16">
        <f>VLOOKUP($A16,'2.1'!$A$1:$U$265,COLUMN(C$1),FALSE)</f>
        <v>1244.3731852343101</v>
      </c>
      <c r="D16">
        <f>VLOOKUP($A16,'2.1'!$A$1:$U$265,COLUMN(D$1),FALSE)</f>
        <v>1479.31458271677</v>
      </c>
      <c r="E16">
        <f>VLOOKUP($A16,'2.1'!$A$1:$U$265,COLUMN(E$1),FALSE)</f>
        <v>1819.7660592617699</v>
      </c>
      <c r="F16">
        <f>VLOOKUP($A16,'2.1'!$A$1:$U$265,COLUMN(F$1),FALSE)</f>
        <v>2378.6232860074101</v>
      </c>
      <c r="G16">
        <f>VLOOKUP($A16,'2.1'!$A$1:$U$265,COLUMN(G$1),FALSE)</f>
        <v>3125.81053502853</v>
      </c>
      <c r="H16">
        <f>VLOOKUP($A16,'2.1'!$A$1:$U$265,COLUMN(H$1),FALSE)</f>
        <v>3847.4341238215302</v>
      </c>
      <c r="I16">
        <f>VLOOKUP($A16,'2.1'!$A$1:$U$265,COLUMN(I$1),FALSE)</f>
        <v>4735.6576079399902</v>
      </c>
      <c r="J16">
        <f>VLOOKUP($A16,'2.1'!$A$1:$U$265,COLUMN(J$1),FALSE)</f>
        <v>6377.3697320123201</v>
      </c>
      <c r="K16">
        <f>VLOOKUP($A16,'2.1'!$A$1:$U$265,COLUMN(K$1),FALSE)</f>
        <v>5351.3553824327801</v>
      </c>
      <c r="L16">
        <f>VLOOKUP($A16,'2.1'!$A$1:$U$265,COLUMN(L$1),FALSE)</f>
        <v>6029.3967998293001</v>
      </c>
      <c r="M16">
        <f>VLOOKUP($A16,'2.1'!$A$1:$U$265,COLUMN(M$1),FALSE)</f>
        <v>6519.2301949889197</v>
      </c>
      <c r="N16">
        <f>VLOOKUP($A16,'2.1'!$A$1:$U$265,COLUMN(N$1),FALSE)</f>
        <v>6940.1592535973496</v>
      </c>
      <c r="O16">
        <f>VLOOKUP($A16,'2.1'!$A$1:$U$265,COLUMN(O$1),FALSE)</f>
        <v>7978.87261471076</v>
      </c>
      <c r="P16">
        <f>VLOOKUP($A16,'2.1'!$A$1:$U$265,COLUMN(P$1),FALSE)</f>
        <v>8318.5126899267507</v>
      </c>
      <c r="Q16">
        <f>VLOOKUP($A16,'2.1'!$A$1:$U$265,COLUMN(Q$1),FALSE)</f>
        <v>5949.1063069974798</v>
      </c>
      <c r="R16">
        <f>VLOOKUP($A16,'2.1'!$A$1:$U$265,COLUMN(R$1),FALSE)</f>
        <v>5022.6266433049104</v>
      </c>
      <c r="S16">
        <f>VLOOKUP($A16,'2.1'!$A$1:$U$265,COLUMN(S$1),FALSE)</f>
        <v>5761.7471202300703</v>
      </c>
      <c r="T16">
        <f>VLOOKUP($A16,'2.1'!$A$1:$U$265,COLUMN(T$1),FALSE)</f>
        <v>6330.0752464186999</v>
      </c>
      <c r="U16">
        <f>VLOOKUP($A16,'2.1'!$A$1:$U$265,COLUMN(U$1),FALSE)</f>
        <v>6663.2952928258201</v>
      </c>
    </row>
    <row r="17" spans="1:21" x14ac:dyDescent="0.35">
      <c r="A17" t="s">
        <v>39</v>
      </c>
      <c r="B17">
        <f>VLOOKUP($A17,'2.1'!$A$1:$U$265,COLUMN(B$1),FALSE)</f>
        <v>23041.5347290428</v>
      </c>
      <c r="C17">
        <f>VLOOKUP($A17,'2.1'!$A$1:$U$265,COLUMN(C$1),FALSE)</f>
        <v>22995.157524728798</v>
      </c>
      <c r="D17">
        <f>VLOOKUP($A17,'2.1'!$A$1:$U$265,COLUMN(D$1),FALSE)</f>
        <v>24887.561334183301</v>
      </c>
      <c r="E17">
        <f>VLOOKUP($A17,'2.1'!$A$1:$U$265,COLUMN(E$1),FALSE)</f>
        <v>30587.668409379599</v>
      </c>
      <c r="F17">
        <f>VLOOKUP($A17,'2.1'!$A$1:$U$265,COLUMN(F$1),FALSE)</f>
        <v>35364.3753314368</v>
      </c>
      <c r="G17">
        <f>VLOOKUP($A17,'2.1'!$A$1:$U$265,COLUMN(G$1),FALSE)</f>
        <v>36795.976881963899</v>
      </c>
      <c r="H17">
        <f>VLOOKUP($A17,'2.1'!$A$1:$U$265,COLUMN(H$1),FALSE)</f>
        <v>38672.705942976703</v>
      </c>
      <c r="I17">
        <f>VLOOKUP($A17,'2.1'!$A$1:$U$265,COLUMN(I$1),FALSE)</f>
        <v>44262.896000995403</v>
      </c>
      <c r="J17">
        <f>VLOOKUP($A17,'2.1'!$A$1:$U$265,COLUMN(J$1),FALSE)</f>
        <v>48106.892915787997</v>
      </c>
      <c r="K17">
        <f>VLOOKUP($A17,'2.1'!$A$1:$U$265,COLUMN(K$1),FALSE)</f>
        <v>44583.544807081402</v>
      </c>
      <c r="L17">
        <f>VLOOKUP($A17,'2.1'!$A$1:$U$265,COLUMN(L$1),FALSE)</f>
        <v>44141.878141573397</v>
      </c>
      <c r="M17">
        <f>VLOOKUP($A17,'2.1'!$A$1:$U$265,COLUMN(M$1),FALSE)</f>
        <v>47348.525020201603</v>
      </c>
      <c r="N17">
        <f>VLOOKUP($A17,'2.1'!$A$1:$U$265,COLUMN(N$1),FALSE)</f>
        <v>44673.115875590098</v>
      </c>
      <c r="O17">
        <f>VLOOKUP($A17,'2.1'!$A$1:$U$265,COLUMN(O$1),FALSE)</f>
        <v>46744.662544151601</v>
      </c>
      <c r="P17">
        <f>VLOOKUP($A17,'2.1'!$A$1:$U$265,COLUMN(P$1),FALSE)</f>
        <v>47700.540360117797</v>
      </c>
      <c r="Q17">
        <f>VLOOKUP($A17,'2.1'!$A$1:$U$265,COLUMN(Q$1),FALSE)</f>
        <v>40991.808138143198</v>
      </c>
      <c r="R17">
        <f>VLOOKUP($A17,'2.1'!$A$1:$U$265,COLUMN(R$1),FALSE)</f>
        <v>41984.103033560903</v>
      </c>
      <c r="S17">
        <f>VLOOKUP($A17,'2.1'!$A$1:$U$265,COLUMN(S$1),FALSE)</f>
        <v>44192.623027033304</v>
      </c>
      <c r="T17">
        <f>VLOOKUP($A17,'2.1'!$A$1:$U$265,COLUMN(T$1),FALSE)</f>
        <v>47583.074940506602</v>
      </c>
      <c r="U17">
        <f>VLOOKUP($A17,'2.1'!$A$1:$U$265,COLUMN(U$1),FALSE)</f>
        <v>46420.663766806101</v>
      </c>
    </row>
    <row r="18" spans="1:21" x14ac:dyDescent="0.35">
      <c r="A18" t="s">
        <v>57</v>
      </c>
      <c r="B18">
        <f>VLOOKUP($A18,'2.1'!$A$1:$U$265,COLUMN(B$1),FALSE)</f>
        <v>3364.3329357297398</v>
      </c>
      <c r="C18">
        <f>VLOOKUP($A18,'2.1'!$A$1:$U$265,COLUMN(C$1),FALSE)</f>
        <v>3404.4530174898</v>
      </c>
      <c r="D18">
        <f>VLOOKUP($A18,'2.1'!$A$1:$U$265,COLUMN(D$1),FALSE)</f>
        <v>3525.6385825031098</v>
      </c>
      <c r="E18">
        <f>VLOOKUP($A18,'2.1'!$A$1:$U$265,COLUMN(E$1),FALSE)</f>
        <v>3650.3665212953501</v>
      </c>
      <c r="F18">
        <f>VLOOKUP($A18,'2.1'!$A$1:$U$265,COLUMN(F$1),FALSE)</f>
        <v>3802.2958076555901</v>
      </c>
      <c r="G18">
        <f>VLOOKUP($A18,'2.1'!$A$1:$U$265,COLUMN(G$1),FALSE)</f>
        <v>3883.1923890063399</v>
      </c>
      <c r="H18">
        <f>VLOOKUP($A18,'2.1'!$A$1:$U$265,COLUMN(H$1),FALSE)</f>
        <v>4153.8947375647504</v>
      </c>
      <c r="I18">
        <f>VLOOKUP($A18,'2.1'!$A$1:$U$265,COLUMN(I$1),FALSE)</f>
        <v>4252.4872502299104</v>
      </c>
      <c r="J18">
        <f>VLOOKUP($A18,'2.1'!$A$1:$U$265,COLUMN(J$1),FALSE)</f>
        <v>4404.3308356935404</v>
      </c>
      <c r="K18">
        <f>VLOOKUP($A18,'2.1'!$A$1:$U$265,COLUMN(K$1),FALSE)</f>
        <v>4186.4899651999804</v>
      </c>
      <c r="L18">
        <f>VLOOKUP($A18,'2.1'!$A$1:$U$265,COLUMN(L$1),FALSE)</f>
        <v>4270.8643445469897</v>
      </c>
      <c r="M18">
        <f>VLOOKUP($A18,'2.1'!$A$1:$U$265,COLUMN(M$1),FALSE)</f>
        <v>4423.4897967217503</v>
      </c>
      <c r="N18">
        <f>VLOOKUP($A18,'2.1'!$A$1:$U$265,COLUMN(N$1),FALSE)</f>
        <v>4505.6213017751497</v>
      </c>
      <c r="O18">
        <f>VLOOKUP($A18,'2.1'!$A$1:$U$265,COLUMN(O$1),FALSE)</f>
        <v>4568.5029576385195</v>
      </c>
      <c r="P18">
        <f>VLOOKUP($A18,'2.1'!$A$1:$U$265,COLUMN(P$1),FALSE)</f>
        <v>4705.6026895626601</v>
      </c>
      <c r="Q18">
        <f>VLOOKUP($A18,'2.1'!$A$1:$U$265,COLUMN(Q$1),FALSE)</f>
        <v>4775.95564827821</v>
      </c>
      <c r="R18">
        <f>VLOOKUP($A18,'2.1'!$A$1:$U$265,COLUMN(R$1),FALSE)</f>
        <v>4818.4039087947904</v>
      </c>
      <c r="S18">
        <f>VLOOKUP($A18,'2.1'!$A$1:$U$265,COLUMN(S$1),FALSE)</f>
        <v>4887.5772083380998</v>
      </c>
      <c r="T18">
        <f>VLOOKUP($A18,'2.1'!$A$1:$U$265,COLUMN(T$1),FALSE)</f>
        <v>4884.7341615523001</v>
      </c>
      <c r="U18">
        <f>VLOOKUP($A18,'2.1'!$A$1:$U$265,COLUMN(U$1),FALSE)</f>
        <v>4815.1637107951001</v>
      </c>
    </row>
    <row r="19" spans="1:21" x14ac:dyDescent="0.35">
      <c r="A19" t="s">
        <v>41</v>
      </c>
      <c r="B19">
        <f>VLOOKUP($A19,'2.1'!$A$1:$U$265,COLUMN(B$1),FALSE)</f>
        <v>511.40022696311001</v>
      </c>
      <c r="C19">
        <f>VLOOKUP($A19,'2.1'!$A$1:$U$265,COLUMN(C$1),FALSE)</f>
        <v>517.61422956271599</v>
      </c>
      <c r="D19">
        <f>VLOOKUP($A19,'2.1'!$A$1:$U$265,COLUMN(D$1),FALSE)</f>
        <v>572.22879536798996</v>
      </c>
      <c r="E19">
        <f>VLOOKUP($A19,'2.1'!$A$1:$U$265,COLUMN(E$1),FALSE)</f>
        <v>709.69053315578606</v>
      </c>
      <c r="F19">
        <f>VLOOKUP($A19,'2.1'!$A$1:$U$265,COLUMN(F$1),FALSE)</f>
        <v>797.31268001466105</v>
      </c>
      <c r="G19">
        <f>VLOOKUP($A19,'2.1'!$A$1:$U$265,COLUMN(G$1),FALSE)</f>
        <v>822.45783093062505</v>
      </c>
      <c r="H19">
        <f>VLOOKUP($A19,'2.1'!$A$1:$U$265,COLUMN(H$1),FALSE)</f>
        <v>855.294039238491</v>
      </c>
      <c r="I19">
        <f>VLOOKUP($A19,'2.1'!$A$1:$U$265,COLUMN(I$1),FALSE)</f>
        <v>964.92694401556798</v>
      </c>
      <c r="J19">
        <f>VLOOKUP($A19,'2.1'!$A$1:$U$265,COLUMN(J$1),FALSE)</f>
        <v>1120.88827324575</v>
      </c>
      <c r="K19">
        <f>VLOOKUP($A19,'2.1'!$A$1:$U$265,COLUMN(K$1),FALSE)</f>
        <v>1084.39390022006</v>
      </c>
      <c r="L19">
        <f>VLOOKUP($A19,'2.1'!$A$1:$U$265,COLUMN(L$1),FALSE)</f>
        <v>1036.53395164469</v>
      </c>
      <c r="M19">
        <f>VLOOKUP($A19,'2.1'!$A$1:$U$265,COLUMN(M$1),FALSE)</f>
        <v>1130.2731318114299</v>
      </c>
      <c r="N19">
        <f>VLOOKUP($A19,'2.1'!$A$1:$U$265,COLUMN(N$1),FALSE)</f>
        <v>1145.14081099947</v>
      </c>
      <c r="O19">
        <f>VLOOKUP($A19,'2.1'!$A$1:$U$265,COLUMN(O$1),FALSE)</f>
        <v>1251.21051783537</v>
      </c>
      <c r="P19">
        <f>VLOOKUP($A19,'2.1'!$A$1:$U$265,COLUMN(P$1),FALSE)</f>
        <v>1291.4098081857701</v>
      </c>
      <c r="Q19">
        <f>VLOOKUP($A19,'2.1'!$A$1:$U$265,COLUMN(Q$1),FALSE)</f>
        <v>1076.79771601166</v>
      </c>
      <c r="R19">
        <f>VLOOKUP($A19,'2.1'!$A$1:$U$265,COLUMN(R$1),FALSE)</f>
        <v>1087.2878315225601</v>
      </c>
      <c r="S19">
        <f>VLOOKUP($A19,'2.1'!$A$1:$U$265,COLUMN(S$1),FALSE)</f>
        <v>1136.59284704681</v>
      </c>
      <c r="T19">
        <f>VLOOKUP($A19,'2.1'!$A$1:$U$265,COLUMN(T$1),FALSE)</f>
        <v>1240.82946441954</v>
      </c>
      <c r="U19">
        <f>VLOOKUP($A19,'2.1'!$A$1:$U$265,COLUMN(U$1),FALSE)</f>
        <v>1219.4326718587499</v>
      </c>
    </row>
    <row r="20" spans="1:21" x14ac:dyDescent="0.35">
      <c r="A20" t="s">
        <v>69</v>
      </c>
      <c r="B20">
        <f>VLOOKUP($A20,'2.1'!$A$1:$U$265,COLUMN(B$1),FALSE)</f>
        <v>718.18783071606799</v>
      </c>
      <c r="C20">
        <f>VLOOKUP($A20,'2.1'!$A$1:$U$265,COLUMN(C$1),FALSE)</f>
        <v>764.43660736225195</v>
      </c>
      <c r="D20">
        <f>VLOOKUP($A20,'2.1'!$A$1:$U$265,COLUMN(D$1),FALSE)</f>
        <v>845.51027978501702</v>
      </c>
      <c r="E20">
        <f>VLOOKUP($A20,'2.1'!$A$1:$U$265,COLUMN(E$1),FALSE)</f>
        <v>962.09690369960299</v>
      </c>
      <c r="F20">
        <f>VLOOKUP($A20,'2.1'!$A$1:$U$265,COLUMN(F$1),FALSE)</f>
        <v>1068.42177628385</v>
      </c>
      <c r="G20">
        <f>VLOOKUP($A20,'2.1'!$A$1:$U$265,COLUMN(G$1),FALSE)</f>
        <v>1228.4418235706601</v>
      </c>
      <c r="H20">
        <f>VLOOKUP($A20,'2.1'!$A$1:$U$265,COLUMN(H$1),FALSE)</f>
        <v>1330.9652965442001</v>
      </c>
      <c r="I20">
        <f>VLOOKUP($A20,'2.1'!$A$1:$U$265,COLUMN(I$1),FALSE)</f>
        <v>1757.18256732535</v>
      </c>
      <c r="J20">
        <f>VLOOKUP($A20,'2.1'!$A$1:$U$265,COLUMN(J$1),FALSE)</f>
        <v>1828.1492327773601</v>
      </c>
      <c r="K20">
        <f>VLOOKUP($A20,'2.1'!$A$1:$U$265,COLUMN(K$1),FALSE)</f>
        <v>1819.2134010248999</v>
      </c>
      <c r="L20">
        <f>VLOOKUP($A20,'2.1'!$A$1:$U$265,COLUMN(L$1),FALSE)</f>
        <v>2258.1831411559501</v>
      </c>
      <c r="M20">
        <f>VLOOKUP($A20,'2.1'!$A$1:$U$265,COLUMN(M$1),FALSE)</f>
        <v>2563.2575266012</v>
      </c>
      <c r="N20">
        <f>VLOOKUP($A20,'2.1'!$A$1:$U$265,COLUMN(N$1),FALSE)</f>
        <v>2538.9459003127599</v>
      </c>
      <c r="O20">
        <f>VLOOKUP($A20,'2.1'!$A$1:$U$265,COLUMN(O$1),FALSE)</f>
        <v>2472.7143085743501</v>
      </c>
      <c r="P20">
        <f>VLOOKUP($A20,'2.1'!$A$1:$U$265,COLUMN(P$1),FALSE)</f>
        <v>2652.21458893197</v>
      </c>
      <c r="Q20">
        <f>VLOOKUP($A20,'2.1'!$A$1:$U$265,COLUMN(Q$1),FALSE)</f>
        <v>2752.6642079026601</v>
      </c>
      <c r="R20">
        <f>VLOOKUP($A20,'2.1'!$A$1:$U$265,COLUMN(R$1),FALSE)</f>
        <v>2930.5629889183801</v>
      </c>
      <c r="S20">
        <f>VLOOKUP($A20,'2.1'!$A$1:$U$265,COLUMN(S$1),FALSE)</f>
        <v>3286.5747028748801</v>
      </c>
      <c r="T20">
        <f>VLOOKUP($A20,'2.1'!$A$1:$U$265,COLUMN(T$1),FALSE)</f>
        <v>3243.48603638229</v>
      </c>
      <c r="U20">
        <f>VLOOKUP($A20,'2.1'!$A$1:$U$265,COLUMN(U$1),FALSE)</f>
        <v>3316.1757135008402</v>
      </c>
    </row>
    <row r="21" spans="1:21" x14ac:dyDescent="0.35">
      <c r="A21" t="s">
        <v>61</v>
      </c>
      <c r="B21">
        <f>VLOOKUP($A21,'2.1'!$A$1:$U$265,COLUMN(B$1),FALSE)</f>
        <v>997.58245988683495</v>
      </c>
      <c r="C21">
        <f>VLOOKUP($A21,'2.1'!$A$1:$U$265,COLUMN(C$1),FALSE)</f>
        <v>948.87120662903499</v>
      </c>
      <c r="D21">
        <f>VLOOKUP($A21,'2.1'!$A$1:$U$265,COLUMN(D$1),FALSE)</f>
        <v>904.22662728253397</v>
      </c>
      <c r="E21">
        <f>VLOOKUP($A21,'2.1'!$A$1:$U$265,COLUMN(E$1),FALSE)</f>
        <v>907.53711009005701</v>
      </c>
      <c r="F21">
        <f>VLOOKUP($A21,'2.1'!$A$1:$U$265,COLUMN(F$1),FALSE)</f>
        <v>967.40699195485797</v>
      </c>
      <c r="G21">
        <f>VLOOKUP($A21,'2.1'!$A$1:$U$265,COLUMN(G$1),FALSE)</f>
        <v>1034.3112402368899</v>
      </c>
      <c r="H21">
        <f>VLOOKUP($A21,'2.1'!$A$1:$U$265,COLUMN(H$1),FALSE)</f>
        <v>1218.87445946804</v>
      </c>
      <c r="I21">
        <f>VLOOKUP($A21,'2.1'!$A$1:$U$265,COLUMN(I$1),FALSE)</f>
        <v>1372.6282248299001</v>
      </c>
      <c r="J21">
        <f>VLOOKUP($A21,'2.1'!$A$1:$U$265,COLUMN(J$1),FALSE)</f>
        <v>1715.2089218585299</v>
      </c>
      <c r="K21">
        <f>VLOOKUP($A21,'2.1'!$A$1:$U$265,COLUMN(K$1),FALSE)</f>
        <v>1754.21106094735</v>
      </c>
      <c r="L21">
        <f>VLOOKUP($A21,'2.1'!$A$1:$U$265,COLUMN(L$1),FALSE)</f>
        <v>1955.4615437636701</v>
      </c>
      <c r="M21">
        <f>VLOOKUP($A21,'2.1'!$A$1:$U$265,COLUMN(M$1),FALSE)</f>
        <v>2346.3371548129298</v>
      </c>
      <c r="N21">
        <f>VLOOKUP($A21,'2.1'!$A$1:$U$265,COLUMN(N$1),FALSE)</f>
        <v>2609.8808136678799</v>
      </c>
      <c r="O21">
        <f>VLOOKUP($A21,'2.1'!$A$1:$U$265,COLUMN(O$1),FALSE)</f>
        <v>2908.2000945876498</v>
      </c>
      <c r="P21">
        <f>VLOOKUP($A21,'2.1'!$A$1:$U$265,COLUMN(P$1),FALSE)</f>
        <v>3081.8788232141301</v>
      </c>
      <c r="Q21">
        <f>VLOOKUP($A21,'2.1'!$A$1:$U$265,COLUMN(Q$1),FALSE)</f>
        <v>3035.9722135081702</v>
      </c>
      <c r="R21">
        <f>VLOOKUP($A21,'2.1'!$A$1:$U$265,COLUMN(R$1),FALSE)</f>
        <v>3076.6589498988601</v>
      </c>
      <c r="S21">
        <f>VLOOKUP($A21,'2.1'!$A$1:$U$265,COLUMN(S$1),FALSE)</f>
        <v>3351.1240444426999</v>
      </c>
      <c r="T21">
        <f>VLOOKUP($A21,'2.1'!$A$1:$U$265,COLUMN(T$1),FALSE)</f>
        <v>3548.5901550844801</v>
      </c>
      <c r="U21">
        <f>VLOOKUP($A21,'2.1'!$A$1:$U$265,COLUMN(U$1),FALSE)</f>
        <v>3552.0687602631001</v>
      </c>
    </row>
    <row r="22" spans="1:21" x14ac:dyDescent="0.35">
      <c r="A22" t="s">
        <v>53</v>
      </c>
      <c r="B22">
        <f>VLOOKUP($A22,'2.1'!$A$1:$U$265,COLUMN(B$1),FALSE)</f>
        <v>1467.77647716048</v>
      </c>
      <c r="C22">
        <f>VLOOKUP($A22,'2.1'!$A$1:$U$265,COLUMN(C$1),FALSE)</f>
        <v>1530.8148160411199</v>
      </c>
      <c r="D22">
        <f>VLOOKUP($A22,'2.1'!$A$1:$U$265,COLUMN(D$1),FALSE)</f>
        <v>1769.1998279224099</v>
      </c>
      <c r="E22">
        <f>VLOOKUP($A22,'2.1'!$A$1:$U$265,COLUMN(E$1),FALSE)</f>
        <v>2224.7458643849</v>
      </c>
      <c r="F22">
        <f>VLOOKUP($A22,'2.1'!$A$1:$U$265,COLUMN(F$1),FALSE)</f>
        <v>2814.9998948740999</v>
      </c>
      <c r="G22">
        <f>VLOOKUP($A22,'2.1'!$A$1:$U$265,COLUMN(G$1),FALSE)</f>
        <v>2980.60210893151</v>
      </c>
      <c r="H22">
        <f>VLOOKUP($A22,'2.1'!$A$1:$U$265,COLUMN(H$1),FALSE)</f>
        <v>3416.51059575811</v>
      </c>
      <c r="I22">
        <f>VLOOKUP($A22,'2.1'!$A$1:$U$265,COLUMN(I$1),FALSE)</f>
        <v>4193.3736517833004</v>
      </c>
      <c r="J22">
        <f>VLOOKUP($A22,'2.1'!$A$1:$U$265,COLUMN(J$1),FALSE)</f>
        <v>5090.9323446468698</v>
      </c>
      <c r="K22">
        <f>VLOOKUP($A22,'2.1'!$A$1:$U$265,COLUMN(K$1),FALSE)</f>
        <v>4714.7024950515997</v>
      </c>
      <c r="L22">
        <f>VLOOKUP($A22,'2.1'!$A$1:$U$265,COLUMN(L$1),FALSE)</f>
        <v>4635.51777931783</v>
      </c>
      <c r="M22">
        <f>VLOOKUP($A22,'2.1'!$A$1:$U$265,COLUMN(M$1),FALSE)</f>
        <v>5092.5519432889496</v>
      </c>
      <c r="N22">
        <f>VLOOKUP($A22,'2.1'!$A$1:$U$265,COLUMN(N$1),FALSE)</f>
        <v>4778.6360884550604</v>
      </c>
      <c r="O22">
        <f>VLOOKUP($A22,'2.1'!$A$1:$U$265,COLUMN(O$1),FALSE)</f>
        <v>5131.3945064293202</v>
      </c>
      <c r="P22">
        <f>VLOOKUP($A22,'2.1'!$A$1:$U$265,COLUMN(P$1),FALSE)</f>
        <v>5329.6350448876601</v>
      </c>
      <c r="Q22">
        <f>VLOOKUP($A22,'2.1'!$A$1:$U$265,COLUMN(Q$1),FALSE)</f>
        <v>4727.2777115747904</v>
      </c>
      <c r="R22">
        <f>VLOOKUP($A22,'2.1'!$A$1:$U$265,COLUMN(R$1),FALSE)</f>
        <v>4994.6831404509103</v>
      </c>
      <c r="S22">
        <f>VLOOKUP($A22,'2.1'!$A$1:$U$265,COLUMN(S$1),FALSE)</f>
        <v>5394.5912201767696</v>
      </c>
      <c r="T22">
        <f>VLOOKUP($A22,'2.1'!$A$1:$U$265,COLUMN(T$1),FALSE)</f>
        <v>6072.1846228530403</v>
      </c>
      <c r="U22">
        <f>VLOOKUP($A22,'2.1'!$A$1:$U$265,COLUMN(U$1),FALSE)</f>
        <v>6108.5106958133802</v>
      </c>
    </row>
    <row r="23" spans="1:21" x14ac:dyDescent="0.35">
      <c r="A23" t="s">
        <v>71</v>
      </c>
      <c r="B23">
        <f>VLOOKUP($A23,'2.1'!$A$1:$U$265,COLUMN(B$1),FALSE)</f>
        <v>3522.3086780639601</v>
      </c>
      <c r="C23">
        <f>VLOOKUP($A23,'2.1'!$A$1:$U$265,COLUMN(C$1),FALSE)</f>
        <v>3278.0082497438002</v>
      </c>
      <c r="D23">
        <f>VLOOKUP($A23,'2.1'!$A$1:$U$265,COLUMN(D$1),FALSE)</f>
        <v>3190.6154528255001</v>
      </c>
      <c r="E23">
        <f>VLOOKUP($A23,'2.1'!$A$1:$U$265,COLUMN(E$1),FALSE)</f>
        <v>4330.9449004076596</v>
      </c>
      <c r="F23">
        <f>VLOOKUP($A23,'2.1'!$A$1:$U$265,COLUMN(F$1),FALSE)</f>
        <v>5073.5376499681997</v>
      </c>
      <c r="G23">
        <f>VLOOKUP($A23,'2.1'!$A$1:$U$265,COLUMN(G$1),FALSE)</f>
        <v>5513.3279980617899</v>
      </c>
      <c r="H23">
        <f>VLOOKUP($A23,'2.1'!$A$1:$U$265,COLUMN(H$1),FALSE)</f>
        <v>5521.9996314170703</v>
      </c>
      <c r="I23">
        <f>VLOOKUP($A23,'2.1'!$A$1:$U$265,COLUMN(I$1),FALSE)</f>
        <v>5832.7339416530003</v>
      </c>
      <c r="J23">
        <f>VLOOKUP($A23,'2.1'!$A$1:$U$265,COLUMN(J$1),FALSE)</f>
        <v>5713.5349833284099</v>
      </c>
      <c r="K23">
        <f>VLOOKUP($A23,'2.1'!$A$1:$U$265,COLUMN(K$1),FALSE)</f>
        <v>5255.7684613618103</v>
      </c>
      <c r="L23">
        <f>VLOOKUP($A23,'2.1'!$A$1:$U$265,COLUMN(L$1),FALSE)</f>
        <v>6434.8157235533099</v>
      </c>
      <c r="M23">
        <f>VLOOKUP($A23,'2.1'!$A$1:$U$265,COLUMN(M$1),FALSE)</f>
        <v>7617.3251595203701</v>
      </c>
      <c r="N23">
        <f>VLOOKUP($A23,'2.1'!$A$1:$U$265,COLUMN(N$1),FALSE)</f>
        <v>7050.57347186681</v>
      </c>
      <c r="O23">
        <f>VLOOKUP($A23,'2.1'!$A$1:$U$265,COLUMN(O$1),FALSE)</f>
        <v>7224.9652811884198</v>
      </c>
      <c r="P23">
        <f>VLOOKUP($A23,'2.1'!$A$1:$U$265,COLUMN(P$1),FALSE)</f>
        <v>7780.6533838506803</v>
      </c>
      <c r="Q23">
        <f>VLOOKUP($A23,'2.1'!$A$1:$U$265,COLUMN(Q$1),FALSE)</f>
        <v>6799.8701778341301</v>
      </c>
      <c r="R23">
        <f>VLOOKUP($A23,'2.1'!$A$1:$U$265,COLUMN(R$1),FALSE)</f>
        <v>7243.87025286676</v>
      </c>
      <c r="S23">
        <f>VLOOKUP($A23,'2.1'!$A$1:$U$265,COLUMN(S$1),FALSE)</f>
        <v>7893.2325336366603</v>
      </c>
      <c r="T23">
        <f>VLOOKUP($A23,'2.1'!$A$1:$U$265,COLUMN(T$1),FALSE)</f>
        <v>8279.6017387757402</v>
      </c>
      <c r="U23">
        <f>VLOOKUP($A23,'2.1'!$A$1:$U$265,COLUMN(U$1),FALSE)</f>
        <v>7961.3251812388498</v>
      </c>
    </row>
    <row r="24" spans="1:21" x14ac:dyDescent="0.35">
      <c r="A24" t="s">
        <v>63</v>
      </c>
      <c r="B24">
        <f>VLOOKUP($A24,'2.1'!$A$1:$U$265,COLUMN(B$1),FALSE)</f>
        <v>3749.75324996168</v>
      </c>
      <c r="C24">
        <f>VLOOKUP($A24,'2.1'!$A$1:$U$265,COLUMN(C$1),FALSE)</f>
        <v>3156.7987178877302</v>
      </c>
      <c r="D24">
        <f>VLOOKUP($A24,'2.1'!$A$1:$U$265,COLUMN(D$1),FALSE)</f>
        <v>2829.2831921707698</v>
      </c>
      <c r="E24">
        <f>VLOOKUP($A24,'2.1'!$A$1:$U$265,COLUMN(E$1),FALSE)</f>
        <v>3070.91049061377</v>
      </c>
      <c r="F24">
        <f>VLOOKUP($A24,'2.1'!$A$1:$U$265,COLUMN(F$1),FALSE)</f>
        <v>3637.46238925733</v>
      </c>
      <c r="G24">
        <f>VLOOKUP($A24,'2.1'!$A$1:$U$265,COLUMN(G$1),FALSE)</f>
        <v>4790.4370877736601</v>
      </c>
      <c r="H24">
        <f>VLOOKUP($A24,'2.1'!$A$1:$U$265,COLUMN(H$1),FALSE)</f>
        <v>5886.4635883772798</v>
      </c>
      <c r="I24">
        <f>VLOOKUP($A24,'2.1'!$A$1:$U$265,COLUMN(I$1),FALSE)</f>
        <v>7348.0307935554802</v>
      </c>
      <c r="J24">
        <f>VLOOKUP($A24,'2.1'!$A$1:$U$265,COLUMN(J$1),FALSE)</f>
        <v>8831.0231169756607</v>
      </c>
      <c r="K24">
        <f>VLOOKUP($A24,'2.1'!$A$1:$U$265,COLUMN(K$1),FALSE)</f>
        <v>8597.9153515162398</v>
      </c>
      <c r="L24">
        <f>VLOOKUP($A24,'2.1'!$A$1:$U$265,COLUMN(L$1),FALSE)</f>
        <v>11286.2430162457</v>
      </c>
      <c r="M24">
        <f>VLOOKUP($A24,'2.1'!$A$1:$U$265,COLUMN(M$1),FALSE)</f>
        <v>13245.612499544801</v>
      </c>
      <c r="N24">
        <f>VLOOKUP($A24,'2.1'!$A$1:$U$265,COLUMN(N$1),FALSE)</f>
        <v>12370.024200714901</v>
      </c>
      <c r="O24">
        <f>VLOOKUP($A24,'2.1'!$A$1:$U$265,COLUMN(O$1),FALSE)</f>
        <v>12300.3248822758</v>
      </c>
      <c r="P24">
        <f>VLOOKUP($A24,'2.1'!$A$1:$U$265,COLUMN(P$1),FALSE)</f>
        <v>12112.5882059697</v>
      </c>
      <c r="Q24">
        <f>VLOOKUP($A24,'2.1'!$A$1:$U$265,COLUMN(Q$1),FALSE)</f>
        <v>8814.0009868126108</v>
      </c>
      <c r="R24">
        <f>VLOOKUP($A24,'2.1'!$A$1:$U$265,COLUMN(R$1),FALSE)</f>
        <v>8710.0966895412093</v>
      </c>
      <c r="S24">
        <f>VLOOKUP($A24,'2.1'!$A$1:$U$265,COLUMN(S$1),FALSE)</f>
        <v>9925.3862377004098</v>
      </c>
      <c r="T24">
        <f>VLOOKUP($A24,'2.1'!$A$1:$U$265,COLUMN(T$1),FALSE)</f>
        <v>9001.2342486349899</v>
      </c>
      <c r="U24">
        <f>VLOOKUP($A24,'2.1'!$A$1:$U$265,COLUMN(U$1),FALSE)</f>
        <v>8717.1862781081909</v>
      </c>
    </row>
    <row r="25" spans="1:21" x14ac:dyDescent="0.35">
      <c r="A25" t="s">
        <v>67</v>
      </c>
      <c r="B25">
        <f>VLOOKUP($A25,'2.1'!$A$1:$U$265,COLUMN(B$1),FALSE)</f>
        <v>18012.556259704699</v>
      </c>
      <c r="C25">
        <f>VLOOKUP($A25,'2.1'!$A$1:$U$265,COLUMN(C$1),FALSE)</f>
        <v>16472.148621494402</v>
      </c>
      <c r="D25">
        <f>VLOOKUP($A25,'2.1'!$A$1:$U$265,COLUMN(D$1),FALSE)</f>
        <v>16850.1511253805</v>
      </c>
      <c r="E25">
        <f>VLOOKUP($A25,'2.1'!$A$1:$U$265,COLUMN(E$1),FALSE)</f>
        <v>18560.608573070102</v>
      </c>
      <c r="F25">
        <f>VLOOKUP($A25,'2.1'!$A$1:$U$265,COLUMN(F$1),FALSE)</f>
        <v>21902.0880525832</v>
      </c>
      <c r="G25">
        <f>VLOOKUP($A25,'2.1'!$A$1:$U$265,COLUMN(G$1),FALSE)</f>
        <v>26105.279030311402</v>
      </c>
      <c r="H25">
        <f>VLOOKUP($A25,'2.1'!$A$1:$U$265,COLUMN(H$1),FALSE)</f>
        <v>30979.8791725798</v>
      </c>
      <c r="I25">
        <f>VLOOKUP($A25,'2.1'!$A$1:$U$265,COLUMN(I$1),FALSE)</f>
        <v>32663.5665921613</v>
      </c>
      <c r="J25">
        <f>VLOOKUP($A25,'2.1'!$A$1:$U$265,COLUMN(J$1),FALSE)</f>
        <v>37934.376506798399</v>
      </c>
      <c r="K25">
        <f>VLOOKUP($A25,'2.1'!$A$1:$U$265,COLUMN(K$1),FALSE)</f>
        <v>27955.7138629359</v>
      </c>
      <c r="L25">
        <f>VLOOKUP($A25,'2.1'!$A$1:$U$265,COLUMN(L$1),FALSE)</f>
        <v>35269.553107644802</v>
      </c>
      <c r="M25">
        <f>VLOOKUP($A25,'2.1'!$A$1:$U$265,COLUMN(M$1),FALSE)</f>
        <v>47055.841117180797</v>
      </c>
      <c r="N25">
        <f>VLOOKUP($A25,'2.1'!$A$1:$U$265,COLUMN(N$1),FALSE)</f>
        <v>47740.514903659699</v>
      </c>
      <c r="O25">
        <f>VLOOKUP($A25,'2.1'!$A$1:$U$265,COLUMN(O$1),FALSE)</f>
        <v>44740.085018516998</v>
      </c>
      <c r="P25">
        <f>VLOOKUP($A25,'2.1'!$A$1:$U$265,COLUMN(P$1),FALSE)</f>
        <v>41726.783972034202</v>
      </c>
      <c r="Q25">
        <f>VLOOKUP($A25,'2.1'!$A$1:$U$265,COLUMN(Q$1),FALSE)</f>
        <v>31164.562029114099</v>
      </c>
      <c r="R25">
        <f>VLOOKUP($A25,'2.1'!$A$1:$U$265,COLUMN(R$1),FALSE)</f>
        <v>27157.823410478399</v>
      </c>
      <c r="S25">
        <f>VLOOKUP($A25,'2.1'!$A$1:$U$265,COLUMN(S$1),FALSE)</f>
        <v>28572.146777650902</v>
      </c>
      <c r="T25">
        <f>VLOOKUP($A25,'2.1'!$A$1:$U$265,COLUMN(T$1),FALSE)</f>
        <v>31628.328791434898</v>
      </c>
      <c r="U25">
        <f>VLOOKUP($A25,'2.1'!$A$1:$U$265,COLUMN(U$1),FALSE)</f>
        <v>31086.7511188028</v>
      </c>
    </row>
    <row r="26" spans="1:21" x14ac:dyDescent="0.35">
      <c r="A26" t="s">
        <v>47</v>
      </c>
      <c r="B26">
        <f>VLOOKUP($A26,'2.1'!$A$1:$U$265,COLUMN(B$1),FALSE)</f>
        <v>1621.24296080247</v>
      </c>
      <c r="C26">
        <f>VLOOKUP($A26,'2.1'!$A$1:$U$265,COLUMN(C$1),FALSE)</f>
        <v>1770.9135339474601</v>
      </c>
      <c r="D26">
        <f>VLOOKUP($A26,'2.1'!$A$1:$U$265,COLUMN(D$1),FALSE)</f>
        <v>2092.9576938761102</v>
      </c>
      <c r="E26">
        <f>VLOOKUP($A26,'2.1'!$A$1:$U$265,COLUMN(E$1),FALSE)</f>
        <v>2719.49765607059</v>
      </c>
      <c r="F26">
        <f>VLOOKUP($A26,'2.1'!$A$1:$U$265,COLUMN(F$1),FALSE)</f>
        <v>3389.7070488310201</v>
      </c>
      <c r="G26">
        <f>VLOOKUP($A26,'2.1'!$A$1:$U$265,COLUMN(G$1),FALSE)</f>
        <v>3899.9076377401698</v>
      </c>
      <c r="H26">
        <f>VLOOKUP($A26,'2.1'!$A$1:$U$265,COLUMN(H$1),FALSE)</f>
        <v>4523.0508329805998</v>
      </c>
      <c r="I26">
        <f>VLOOKUP($A26,'2.1'!$A$1:$U$265,COLUMN(I$1),FALSE)</f>
        <v>5885.1043478183701</v>
      </c>
      <c r="J26">
        <f>VLOOKUP($A26,'2.1'!$A$1:$U$265,COLUMN(J$1),FALSE)</f>
        <v>7265.7354968299696</v>
      </c>
      <c r="K26">
        <f>VLOOKUP($A26,'2.1'!$A$1:$U$265,COLUMN(K$1),FALSE)</f>
        <v>6988.2333246809403</v>
      </c>
      <c r="L26">
        <f>VLOOKUP($A26,'2.1'!$A$1:$U$265,COLUMN(L$1),FALSE)</f>
        <v>6812.4063384540204</v>
      </c>
      <c r="M26">
        <f>VLOOKUP($A26,'2.1'!$A$1:$U$265,COLUMN(M$1),FALSE)</f>
        <v>7809.4250624547103</v>
      </c>
      <c r="N26">
        <f>VLOOKUP($A26,'2.1'!$A$1:$U$265,COLUMN(N$1),FALSE)</f>
        <v>7395.8498034072099</v>
      </c>
      <c r="O26">
        <f>VLOOKUP($A26,'2.1'!$A$1:$U$265,COLUMN(O$1),FALSE)</f>
        <v>7655.1297075931898</v>
      </c>
      <c r="P26">
        <f>VLOOKUP($A26,'2.1'!$A$1:$U$265,COLUMN(P$1),FALSE)</f>
        <v>7876.8664653999404</v>
      </c>
      <c r="Q26">
        <f>VLOOKUP($A26,'2.1'!$A$1:$U$265,COLUMN(Q$1),FALSE)</f>
        <v>7055.9356729124502</v>
      </c>
      <c r="R26">
        <f>VLOOKUP($A26,'2.1'!$A$1:$U$265,COLUMN(R$1),FALSE)</f>
        <v>7548.8550073753404</v>
      </c>
      <c r="S26">
        <f>VLOOKUP($A26,'2.1'!$A$1:$U$265,COLUMN(S$1),FALSE)</f>
        <v>8334.0817277533206</v>
      </c>
      <c r="T26">
        <f>VLOOKUP($A26,'2.1'!$A$1:$U$265,COLUMN(T$1),FALSE)</f>
        <v>9427.7304303988094</v>
      </c>
      <c r="U26">
        <f>VLOOKUP($A26,'2.1'!$A$1:$U$265,COLUMN(U$1),FALSE)</f>
        <v>9828.1485147813892</v>
      </c>
    </row>
    <row r="27" spans="1:21" x14ac:dyDescent="0.35">
      <c r="A27" t="s">
        <v>43</v>
      </c>
      <c r="B27">
        <f>VLOOKUP($A27,'2.1'!$A$1:$U$265,COLUMN(B$1),FALSE)</f>
        <v>254.71752910270999</v>
      </c>
      <c r="C27">
        <f>VLOOKUP($A27,'2.1'!$A$1:$U$265,COLUMN(C$1),FALSE)</f>
        <v>267.09764435180898</v>
      </c>
      <c r="D27">
        <f>VLOOKUP($A27,'2.1'!$A$1:$U$265,COLUMN(D$1),FALSE)</f>
        <v>294.66531663664603</v>
      </c>
      <c r="E27">
        <f>VLOOKUP($A27,'2.1'!$A$1:$U$265,COLUMN(E$1),FALSE)</f>
        <v>374.62744678246298</v>
      </c>
      <c r="F27">
        <f>VLOOKUP($A27,'2.1'!$A$1:$U$265,COLUMN(F$1),FALSE)</f>
        <v>418.37688503316599</v>
      </c>
      <c r="G27">
        <f>VLOOKUP($A27,'2.1'!$A$1:$U$265,COLUMN(G$1),FALSE)</f>
        <v>457.933601354882</v>
      </c>
      <c r="H27">
        <f>VLOOKUP($A27,'2.1'!$A$1:$U$265,COLUMN(H$1),FALSE)</f>
        <v>473.44976545959202</v>
      </c>
      <c r="I27">
        <f>VLOOKUP($A27,'2.1'!$A$1:$U$265,COLUMN(I$1),FALSE)</f>
        <v>535.06257979478096</v>
      </c>
      <c r="J27">
        <f>VLOOKUP($A27,'2.1'!$A$1:$U$265,COLUMN(J$1),FALSE)</f>
        <v>643.40458102303603</v>
      </c>
      <c r="K27">
        <f>VLOOKUP($A27,'2.1'!$A$1:$U$265,COLUMN(K$1),FALSE)</f>
        <v>624.175164544582</v>
      </c>
      <c r="L27">
        <f>VLOOKUP($A27,'2.1'!$A$1:$U$265,COLUMN(L$1),FALSE)</f>
        <v>647.83584645344899</v>
      </c>
      <c r="M27">
        <f>VLOOKUP($A27,'2.1'!$A$1:$U$265,COLUMN(M$1),FALSE)</f>
        <v>751.17295724769895</v>
      </c>
      <c r="N27">
        <f>VLOOKUP($A27,'2.1'!$A$1:$U$265,COLUMN(N$1),FALSE)</f>
        <v>758.00070142385698</v>
      </c>
      <c r="O27">
        <f>VLOOKUP($A27,'2.1'!$A$1:$U$265,COLUMN(O$1),FALSE)</f>
        <v>787.47017629754998</v>
      </c>
      <c r="P27">
        <f>VLOOKUP($A27,'2.1'!$A$1:$U$265,COLUMN(P$1),FALSE)</f>
        <v>792.84677843207396</v>
      </c>
      <c r="Q27">
        <f>VLOOKUP($A27,'2.1'!$A$1:$U$265,COLUMN(Q$1),FALSE)</f>
        <v>653.32697954543005</v>
      </c>
      <c r="R27">
        <f>VLOOKUP($A27,'2.1'!$A$1:$U$265,COLUMN(R$1),FALSE)</f>
        <v>688.24966275884901</v>
      </c>
      <c r="S27">
        <f>VLOOKUP($A27,'2.1'!$A$1:$U$265,COLUMN(S$1),FALSE)</f>
        <v>734.99442982689504</v>
      </c>
      <c r="T27">
        <f>VLOOKUP($A27,'2.1'!$A$1:$U$265,COLUMN(T$1),FALSE)</f>
        <v>813.09684896003796</v>
      </c>
      <c r="U27">
        <f>VLOOKUP($A27,'2.1'!$A$1:$U$265,COLUMN(U$1),FALSE)</f>
        <v>786.89563129016801</v>
      </c>
    </row>
    <row r="28" spans="1:21" x14ac:dyDescent="0.35">
      <c r="A28" t="s">
        <v>37</v>
      </c>
      <c r="B28">
        <f>VLOOKUP($A28,'2.1'!$A$1:$U$265,COLUMN(B$1),FALSE)</f>
        <v>136.46397080034001</v>
      </c>
      <c r="C28">
        <f>VLOOKUP($A28,'2.1'!$A$1:$U$265,COLUMN(C$1),FALSE)</f>
        <v>134.36344750799901</v>
      </c>
      <c r="D28">
        <f>VLOOKUP($A28,'2.1'!$A$1:$U$265,COLUMN(D$1),FALSE)</f>
        <v>123.11762796347701</v>
      </c>
      <c r="E28">
        <f>VLOOKUP($A28,'2.1'!$A$1:$U$265,COLUMN(E$1),FALSE)</f>
        <v>113.56736636938101</v>
      </c>
      <c r="F28">
        <f>VLOOKUP($A28,'2.1'!$A$1:$U$265,COLUMN(F$1),FALSE)</f>
        <v>128.33661283458201</v>
      </c>
      <c r="G28">
        <f>VLOOKUP($A28,'2.1'!$A$1:$U$265,COLUMN(G$1),FALSE)</f>
        <v>151.68146336648499</v>
      </c>
      <c r="H28">
        <f>VLOOKUP($A28,'2.1'!$A$1:$U$265,COLUMN(H$1),FALSE)</f>
        <v>167.37648450549199</v>
      </c>
      <c r="I28">
        <f>VLOOKUP($A28,'2.1'!$A$1:$U$265,COLUMN(I$1),FALSE)</f>
        <v>172.495859926837</v>
      </c>
      <c r="J28">
        <f>VLOOKUP($A28,'2.1'!$A$1:$U$265,COLUMN(J$1),FALSE)</f>
        <v>198.352900555063</v>
      </c>
      <c r="K28">
        <f>VLOOKUP($A28,'2.1'!$A$1:$U$265,COLUMN(K$1),FALSE)</f>
        <v>212.136880390025</v>
      </c>
      <c r="L28">
        <f>VLOOKUP($A28,'2.1'!$A$1:$U$265,COLUMN(L$1),FALSE)</f>
        <v>234.23564687499899</v>
      </c>
      <c r="M28">
        <f>VLOOKUP($A28,'2.1'!$A$1:$U$265,COLUMN(M$1),FALSE)</f>
        <v>249.577979366801</v>
      </c>
      <c r="N28">
        <f>VLOOKUP($A28,'2.1'!$A$1:$U$265,COLUMN(N$1),FALSE)</f>
        <v>252.35897985834399</v>
      </c>
      <c r="O28">
        <f>VLOOKUP($A28,'2.1'!$A$1:$U$265,COLUMN(O$1),FALSE)</f>
        <v>256.97600279675402</v>
      </c>
      <c r="P28">
        <f>VLOOKUP($A28,'2.1'!$A$1:$U$265,COLUMN(P$1),FALSE)</f>
        <v>274.85794791384598</v>
      </c>
      <c r="Q28">
        <f>VLOOKUP($A28,'2.1'!$A$1:$U$265,COLUMN(Q$1),FALSE)</f>
        <v>305.54977279744099</v>
      </c>
      <c r="R28">
        <f>VLOOKUP($A28,'2.1'!$A$1:$U$265,COLUMN(R$1),FALSE)</f>
        <v>282.19313040481399</v>
      </c>
      <c r="S28">
        <f>VLOOKUP($A28,'2.1'!$A$1:$U$265,COLUMN(S$1),FALSE)</f>
        <v>292.99763068441501</v>
      </c>
      <c r="T28">
        <f>VLOOKUP($A28,'2.1'!$A$1:$U$265,COLUMN(T$1),FALSE)</f>
        <v>271.75204437664797</v>
      </c>
      <c r="U28">
        <f>VLOOKUP($A28,'2.1'!$A$1:$U$265,COLUMN(U$1),FALSE)</f>
        <v>261.247472515742</v>
      </c>
    </row>
    <row r="29" spans="1:21" x14ac:dyDescent="0.35">
      <c r="A29" t="s">
        <v>99</v>
      </c>
      <c r="B29">
        <f>VLOOKUP($A29,'2.1'!$A$1:$U$265,COLUMN(B$1),FALSE)</f>
        <v>1259.3236560258799</v>
      </c>
      <c r="C29">
        <f>VLOOKUP($A29,'2.1'!$A$1:$U$265,COLUMN(C$1),FALSE)</f>
        <v>1292.2027851080099</v>
      </c>
      <c r="D29">
        <f>VLOOKUP($A29,'2.1'!$A$1:$U$265,COLUMN(D$1),FALSE)</f>
        <v>1401.90373253543</v>
      </c>
      <c r="E29">
        <f>VLOOKUP($A29,'2.1'!$A$1:$U$265,COLUMN(E$1),FALSE)</f>
        <v>1809.0899254977801</v>
      </c>
      <c r="F29">
        <f>VLOOKUP($A29,'2.1'!$A$1:$U$265,COLUMN(F$1),FALSE)</f>
        <v>2024.2752476578801</v>
      </c>
      <c r="G29">
        <f>VLOOKUP($A29,'2.1'!$A$1:$U$265,COLUMN(G$1),FALSE)</f>
        <v>2099.1574840549101</v>
      </c>
      <c r="H29">
        <f>VLOOKUP($A29,'2.1'!$A$1:$U$265,COLUMN(H$1),FALSE)</f>
        <v>2361.3851342554499</v>
      </c>
      <c r="I29">
        <f>VLOOKUP($A29,'2.1'!$A$1:$U$265,COLUMN(I$1),FALSE)</f>
        <v>3186.82689181153</v>
      </c>
      <c r="J29">
        <f>VLOOKUP($A29,'2.1'!$A$1:$U$265,COLUMN(J$1),FALSE)</f>
        <v>3721.2509487105999</v>
      </c>
      <c r="K29">
        <f>VLOOKUP($A29,'2.1'!$A$1:$U$265,COLUMN(K$1),FALSE)</f>
        <v>3517.4012454608701</v>
      </c>
      <c r="L29">
        <f>VLOOKUP($A29,'2.1'!$A$1:$U$265,COLUMN(L$1),FALSE)</f>
        <v>3378.25485950035</v>
      </c>
      <c r="M29">
        <f>VLOOKUP($A29,'2.1'!$A$1:$U$265,COLUMN(M$1),FALSE)</f>
        <v>3740.3890985062899</v>
      </c>
      <c r="N29">
        <f>VLOOKUP($A29,'2.1'!$A$1:$U$265,COLUMN(N$1),FALSE)</f>
        <v>3447.5240412172998</v>
      </c>
      <c r="O29">
        <f>VLOOKUP($A29,'2.1'!$A$1:$U$265,COLUMN(O$1),FALSE)</f>
        <v>3615.9790413109899</v>
      </c>
      <c r="P29">
        <f>VLOOKUP($A29,'2.1'!$A$1:$U$265,COLUMN(P$1),FALSE)</f>
        <v>3588.6740539538</v>
      </c>
      <c r="Q29">
        <f>VLOOKUP($A29,'2.1'!$A$1:$U$265,COLUMN(Q$1),FALSE)</f>
        <v>3043.0139843009802</v>
      </c>
      <c r="R29">
        <f>VLOOKUP($A29,'2.1'!$A$1:$U$265,COLUMN(R$1),FALSE)</f>
        <v>3130.9633855238098</v>
      </c>
      <c r="S29">
        <f>VLOOKUP($A29,'2.1'!$A$1:$U$265,COLUMN(S$1),FALSE)</f>
        <v>3292.6457545737198</v>
      </c>
      <c r="T29">
        <f>VLOOKUP($A29,'2.1'!$A$1:$U$265,COLUMN(T$1),FALSE)</f>
        <v>3617.3274887318198</v>
      </c>
      <c r="U29">
        <f>VLOOKUP($A29,'2.1'!$A$1:$U$265,COLUMN(U$1),FALSE)</f>
        <v>3603.7817930451401</v>
      </c>
    </row>
    <row r="30" spans="1:21" x14ac:dyDescent="0.35">
      <c r="A30" t="s">
        <v>251</v>
      </c>
      <c r="B30">
        <f>VLOOKUP($A30,'2.1'!$A$1:$U$265,COLUMN(B$1),FALSE)</f>
        <v>302.57716356513299</v>
      </c>
      <c r="C30">
        <f>VLOOKUP($A30,'2.1'!$A$1:$U$265,COLUMN(C$1),FALSE)</f>
        <v>321.15030130596602</v>
      </c>
      <c r="D30">
        <f>VLOOKUP($A30,'2.1'!$A$1:$U$265,COLUMN(D$1),FALSE)</f>
        <v>338.987262704572</v>
      </c>
      <c r="E30">
        <f>VLOOKUP($A30,'2.1'!$A$1:$U$265,COLUMN(E$1),FALSE)</f>
        <v>362.33570765016901</v>
      </c>
      <c r="F30">
        <f>VLOOKUP($A30,'2.1'!$A$1:$U$265,COLUMN(F$1),FALSE)</f>
        <v>408.51382634736598</v>
      </c>
      <c r="G30">
        <f>VLOOKUP($A30,'2.1'!$A$1:$U$265,COLUMN(G$1),FALSE)</f>
        <v>474.11122779009901</v>
      </c>
      <c r="H30">
        <f>VLOOKUP($A30,'2.1'!$A$1:$U$265,COLUMN(H$1),FALSE)</f>
        <v>539.75016871721596</v>
      </c>
      <c r="I30">
        <f>VLOOKUP($A30,'2.1'!$A$1:$U$265,COLUMN(I$1),FALSE)</f>
        <v>631.52484211438195</v>
      </c>
      <c r="J30">
        <f>VLOOKUP($A30,'2.1'!$A$1:$U$265,COLUMN(J$1),FALSE)</f>
        <v>745.60918066092802</v>
      </c>
      <c r="K30">
        <f>VLOOKUP($A30,'2.1'!$A$1:$U$265,COLUMN(K$1),FALSE)</f>
        <v>738.05478361750602</v>
      </c>
      <c r="L30">
        <f>VLOOKUP($A30,'2.1'!$A$1:$U$265,COLUMN(L$1),FALSE)</f>
        <v>785.50228287411301</v>
      </c>
      <c r="M30">
        <f>VLOOKUP($A30,'2.1'!$A$1:$U$265,COLUMN(M$1),FALSE)</f>
        <v>882.27549264007303</v>
      </c>
      <c r="N30">
        <f>VLOOKUP($A30,'2.1'!$A$1:$U$265,COLUMN(N$1),FALSE)</f>
        <v>950.88034599369701</v>
      </c>
      <c r="O30">
        <f>VLOOKUP($A30,'2.1'!$A$1:$U$265,COLUMN(O$1),FALSE)</f>
        <v>1013.4204006154</v>
      </c>
      <c r="P30">
        <f>VLOOKUP($A30,'2.1'!$A$1:$U$265,COLUMN(P$1),FALSE)</f>
        <v>1093.4961905079599</v>
      </c>
      <c r="Q30">
        <f>VLOOKUP($A30,'2.1'!$A$1:$U$265,COLUMN(Q$1),FALSE)</f>
        <v>1162.90491997151</v>
      </c>
      <c r="R30">
        <f>VLOOKUP($A30,'2.1'!$A$1:$U$265,COLUMN(R$1),FALSE)</f>
        <v>1269.5912573754199</v>
      </c>
      <c r="S30">
        <f>VLOOKUP($A30,'2.1'!$A$1:$U$265,COLUMN(S$1),FALSE)</f>
        <v>1385.2599796333</v>
      </c>
      <c r="T30">
        <f>VLOOKUP($A30,'2.1'!$A$1:$U$265,COLUMN(T$1),FALSE)</f>
        <v>1512.1267097284699</v>
      </c>
      <c r="U30">
        <f>VLOOKUP($A30,'2.1'!$A$1:$U$265,COLUMN(U$1),FALSE)</f>
        <v>1643.1213887653901</v>
      </c>
    </row>
    <row r="31" spans="1:21" x14ac:dyDescent="0.35">
      <c r="A31" t="s">
        <v>89</v>
      </c>
      <c r="B31">
        <f>VLOOKUP($A31,'2.1'!$A$1:$U$265,COLUMN(B$1),FALSE)</f>
        <v>649.99184540504802</v>
      </c>
      <c r="C31">
        <f>VLOOKUP($A31,'2.1'!$A$1:$U$265,COLUMN(C$1),FALSE)</f>
        <v>651.10090749805295</v>
      </c>
      <c r="D31">
        <f>VLOOKUP($A31,'2.1'!$A$1:$U$265,COLUMN(D$1),FALSE)</f>
        <v>707.887567392905</v>
      </c>
      <c r="E31">
        <f>VLOOKUP($A31,'2.1'!$A$1:$U$265,COLUMN(E$1),FALSE)</f>
        <v>865.95813754425603</v>
      </c>
      <c r="F31">
        <f>VLOOKUP($A31,'2.1'!$A$1:$U$265,COLUMN(F$1),FALSE)</f>
        <v>1009.94312043658</v>
      </c>
      <c r="G31">
        <f>VLOOKUP($A31,'2.1'!$A$1:$U$265,COLUMN(G$1),FALSE)</f>
        <v>1011.88007278296</v>
      </c>
      <c r="H31">
        <f>VLOOKUP($A31,'2.1'!$A$1:$U$265,COLUMN(H$1),FALSE)</f>
        <v>1062.1374333133599</v>
      </c>
      <c r="I31">
        <f>VLOOKUP($A31,'2.1'!$A$1:$U$265,COLUMN(I$1),FALSE)</f>
        <v>1194.0698503984099</v>
      </c>
      <c r="J31">
        <f>VLOOKUP($A31,'2.1'!$A$1:$U$265,COLUMN(J$1),FALSE)</f>
        <v>1371.7467084914001</v>
      </c>
      <c r="K31">
        <f>VLOOKUP($A31,'2.1'!$A$1:$U$265,COLUMN(K$1),FALSE)</f>
        <v>1314.70601531227</v>
      </c>
      <c r="L31">
        <f>VLOOKUP($A31,'2.1'!$A$1:$U$265,COLUMN(L$1),FALSE)</f>
        <v>1286.51557161767</v>
      </c>
      <c r="M31">
        <f>VLOOKUP($A31,'2.1'!$A$1:$U$265,COLUMN(M$1),FALSE)</f>
        <v>1405.09439231907</v>
      </c>
      <c r="N31">
        <f>VLOOKUP($A31,'2.1'!$A$1:$U$265,COLUMN(N$1),FALSE)</f>
        <v>1354.54561274707</v>
      </c>
      <c r="O31">
        <f>VLOOKUP($A31,'2.1'!$A$1:$U$265,COLUMN(O$1),FALSE)</f>
        <v>1465.6388431676901</v>
      </c>
      <c r="P31">
        <f>VLOOKUP($A31,'2.1'!$A$1:$U$265,COLUMN(P$1),FALSE)</f>
        <v>1542.62026621531</v>
      </c>
      <c r="Q31">
        <f>VLOOKUP($A31,'2.1'!$A$1:$U$265,COLUMN(Q$1),FALSE)</f>
        <v>1327.5030171149201</v>
      </c>
      <c r="R31">
        <f>VLOOKUP($A31,'2.1'!$A$1:$U$265,COLUMN(R$1),FALSE)</f>
        <v>1364.33011041997</v>
      </c>
      <c r="S31">
        <f>VLOOKUP($A31,'2.1'!$A$1:$U$265,COLUMN(S$1),FALSE)</f>
        <v>1425.10781805333</v>
      </c>
      <c r="T31">
        <f>VLOOKUP($A31,'2.1'!$A$1:$U$265,COLUMN(T$1),FALSE)</f>
        <v>1534.4937019346801</v>
      </c>
      <c r="U31">
        <f>VLOOKUP($A31,'2.1'!$A$1:$U$265,COLUMN(U$1),FALSE)</f>
        <v>1507.4502059128799</v>
      </c>
    </row>
    <row r="32" spans="1:21" x14ac:dyDescent="0.35">
      <c r="A32" t="s">
        <v>75</v>
      </c>
      <c r="B32">
        <f>VLOOKUP($A32,'2.1'!$A$1:$U$265,COLUMN(B$1),FALSE)</f>
        <v>24190.249615004501</v>
      </c>
      <c r="C32">
        <f>VLOOKUP($A32,'2.1'!$A$1:$U$265,COLUMN(C$1),FALSE)</f>
        <v>23738.180723841</v>
      </c>
      <c r="D32">
        <f>VLOOKUP($A32,'2.1'!$A$1:$U$265,COLUMN(D$1),FALSE)</f>
        <v>24169.284734471799</v>
      </c>
      <c r="E32">
        <f>VLOOKUP($A32,'2.1'!$A$1:$U$265,COLUMN(E$1),FALSE)</f>
        <v>28200.658077338201</v>
      </c>
      <c r="F32">
        <f>VLOOKUP($A32,'2.1'!$A$1:$U$265,COLUMN(F$1),FALSE)</f>
        <v>32034.307740842101</v>
      </c>
      <c r="G32">
        <f>VLOOKUP($A32,'2.1'!$A$1:$U$265,COLUMN(G$1),FALSE)</f>
        <v>36266.187123585303</v>
      </c>
      <c r="H32">
        <f>VLOOKUP($A32,'2.1'!$A$1:$U$265,COLUMN(H$1),FALSE)</f>
        <v>40385.869955476999</v>
      </c>
      <c r="I32">
        <f>VLOOKUP($A32,'2.1'!$A$1:$U$265,COLUMN(I$1),FALSE)</f>
        <v>44543.041035900402</v>
      </c>
      <c r="J32">
        <f>VLOOKUP($A32,'2.1'!$A$1:$U$265,COLUMN(J$1),FALSE)</f>
        <v>46594.450953528903</v>
      </c>
      <c r="K32">
        <f>VLOOKUP($A32,'2.1'!$A$1:$U$265,COLUMN(K$1),FALSE)</f>
        <v>40773.061528974999</v>
      </c>
      <c r="L32">
        <f>VLOOKUP($A32,'2.1'!$A$1:$U$265,COLUMN(L$1),FALSE)</f>
        <v>47448.0132198383</v>
      </c>
      <c r="M32">
        <f>VLOOKUP($A32,'2.1'!$A$1:$U$265,COLUMN(M$1),FALSE)</f>
        <v>52087.446383568</v>
      </c>
      <c r="N32">
        <f>VLOOKUP($A32,'2.1'!$A$1:$U$265,COLUMN(N$1),FALSE)</f>
        <v>52678.390123477198</v>
      </c>
      <c r="O32">
        <f>VLOOKUP($A32,'2.1'!$A$1:$U$265,COLUMN(O$1),FALSE)</f>
        <v>52652.593682827799</v>
      </c>
      <c r="P32">
        <f>VLOOKUP($A32,'2.1'!$A$1:$U$265,COLUMN(P$1),FALSE)</f>
        <v>50893.446713754704</v>
      </c>
      <c r="Q32">
        <f>VLOOKUP($A32,'2.1'!$A$1:$U$265,COLUMN(Q$1),FALSE)</f>
        <v>43585.511981775097</v>
      </c>
      <c r="R32">
        <f>VLOOKUP($A32,'2.1'!$A$1:$U$265,COLUMN(R$1),FALSE)</f>
        <v>42322.484780303799</v>
      </c>
      <c r="S32">
        <f>VLOOKUP($A32,'2.1'!$A$1:$U$265,COLUMN(S$1),FALSE)</f>
        <v>45148.552706165501</v>
      </c>
      <c r="T32">
        <f>VLOOKUP($A32,'2.1'!$A$1:$U$265,COLUMN(T$1),FALSE)</f>
        <v>46313.171371296099</v>
      </c>
      <c r="U32">
        <f>VLOOKUP($A32,'2.1'!$A$1:$U$265,COLUMN(U$1),FALSE)</f>
        <v>46194.725225516697</v>
      </c>
    </row>
    <row r="33" spans="1:21" x14ac:dyDescent="0.35">
      <c r="A33" t="s">
        <v>73</v>
      </c>
      <c r="B33">
        <f>VLOOKUP($A33,'2.1'!$A$1:$U$265,COLUMN(B$1),FALSE)</f>
        <v>251.206877406698</v>
      </c>
      <c r="C33">
        <f>VLOOKUP($A33,'2.1'!$A$1:$U$265,COLUMN(C$1),FALSE)</f>
        <v>250.35701137201801</v>
      </c>
      <c r="D33">
        <f>VLOOKUP($A33,'2.1'!$A$1:$U$265,COLUMN(D$1),FALSE)</f>
        <v>260.745527274366</v>
      </c>
      <c r="E33">
        <f>VLOOKUP($A33,'2.1'!$A$1:$U$265,COLUMN(E$1),FALSE)</f>
        <v>293.66185167943502</v>
      </c>
      <c r="F33">
        <f>VLOOKUP($A33,'2.1'!$A$1:$U$265,COLUMN(F$1),FALSE)</f>
        <v>320.737460311924</v>
      </c>
      <c r="G33">
        <f>VLOOKUP($A33,'2.1'!$A$1:$U$265,COLUMN(G$1),FALSE)</f>
        <v>331.16292419891101</v>
      </c>
      <c r="H33">
        <f>VLOOKUP($A33,'2.1'!$A$1:$U$265,COLUMN(H$1),FALSE)</f>
        <v>354.67138006786598</v>
      </c>
      <c r="I33">
        <f>VLOOKUP($A33,'2.1'!$A$1:$U$265,COLUMN(I$1),FALSE)</f>
        <v>404.37396496274101</v>
      </c>
      <c r="J33">
        <f>VLOOKUP($A33,'2.1'!$A$1:$U$265,COLUMN(J$1),FALSE)</f>
        <v>464.56142211668401</v>
      </c>
      <c r="K33">
        <f>VLOOKUP($A33,'2.1'!$A$1:$U$265,COLUMN(K$1),FALSE)</f>
        <v>474.70540866492303</v>
      </c>
      <c r="L33">
        <f>VLOOKUP($A33,'2.1'!$A$1:$U$265,COLUMN(L$1),FALSE)</f>
        <v>488.42140178156899</v>
      </c>
      <c r="M33">
        <f>VLOOKUP($A33,'2.1'!$A$1:$U$265,COLUMN(M$1),FALSE)</f>
        <v>551.75009655258305</v>
      </c>
      <c r="N33">
        <f>VLOOKUP($A33,'2.1'!$A$1:$U$265,COLUMN(N$1),FALSE)</f>
        <v>565.80069697121701</v>
      </c>
      <c r="O33">
        <f>VLOOKUP($A33,'2.1'!$A$1:$U$265,COLUMN(O$1),FALSE)</f>
        <v>380.29816764301802</v>
      </c>
      <c r="P33">
        <f>VLOOKUP($A33,'2.1'!$A$1:$U$265,COLUMN(P$1),FALSE)</f>
        <v>424.44875134363099</v>
      </c>
      <c r="Q33">
        <f>VLOOKUP($A33,'2.1'!$A$1:$U$265,COLUMN(Q$1),FALSE)</f>
        <v>377.423001679447</v>
      </c>
      <c r="R33">
        <f>VLOOKUP($A33,'2.1'!$A$1:$U$265,COLUMN(R$1),FALSE)</f>
        <v>402.19129059600402</v>
      </c>
      <c r="S33">
        <f>VLOOKUP($A33,'2.1'!$A$1:$U$265,COLUMN(S$1),FALSE)</f>
        <v>450.90024497905802</v>
      </c>
      <c r="T33">
        <f>VLOOKUP($A33,'2.1'!$A$1:$U$265,COLUMN(T$1),FALSE)</f>
        <v>475.95360987194499</v>
      </c>
      <c r="U33">
        <f>VLOOKUP($A33,'2.1'!$A$1:$U$265,COLUMN(U$1),FALSE)</f>
        <v>467.90744063633502</v>
      </c>
    </row>
    <row r="34" spans="1:21" x14ac:dyDescent="0.35">
      <c r="A34" t="s">
        <v>463</v>
      </c>
      <c r="B34">
        <f>VLOOKUP($A34,'2.1'!$A$1:$U$265,COLUMN(B$1),FALSE)</f>
        <v>165.762986567833</v>
      </c>
      <c r="C34">
        <f>VLOOKUP($A34,'2.1'!$A$1:$U$265,COLUMN(C$1),FALSE)</f>
        <v>197.14603666762801</v>
      </c>
      <c r="D34">
        <f>VLOOKUP($A34,'2.1'!$A$1:$U$265,COLUMN(D$1),FALSE)</f>
        <v>221.41636506576401</v>
      </c>
      <c r="E34">
        <f>VLOOKUP($A34,'2.1'!$A$1:$U$265,COLUMN(E$1),FALSE)</f>
        <v>292.600786538938</v>
      </c>
      <c r="F34">
        <f>VLOOKUP($A34,'2.1'!$A$1:$U$265,COLUMN(F$1),FALSE)</f>
        <v>454.336085210286</v>
      </c>
      <c r="G34">
        <f>VLOOKUP($A34,'2.1'!$A$1:$U$265,COLUMN(G$1),FALSE)</f>
        <v>658.56677736361598</v>
      </c>
      <c r="H34">
        <f>VLOOKUP($A34,'2.1'!$A$1:$U$265,COLUMN(H$1),FALSE)</f>
        <v>710.396262816236</v>
      </c>
      <c r="I34">
        <f>VLOOKUP($A34,'2.1'!$A$1:$U$265,COLUMN(I$1),FALSE)</f>
        <v>799.60425939446998</v>
      </c>
      <c r="J34">
        <f>VLOOKUP($A34,'2.1'!$A$1:$U$265,COLUMN(J$1),FALSE)</f>
        <v>929.38283499463796</v>
      </c>
      <c r="K34">
        <f>VLOOKUP($A34,'2.1'!$A$1:$U$265,COLUMN(K$1),FALSE)</f>
        <v>803.68604078799603</v>
      </c>
      <c r="L34">
        <f>VLOOKUP($A34,'2.1'!$A$1:$U$265,COLUMN(L$1),FALSE)</f>
        <v>892.56872033695402</v>
      </c>
      <c r="M34">
        <f>VLOOKUP($A34,'2.1'!$A$1:$U$265,COLUMN(M$1),FALSE)</f>
        <v>984.73589149032898</v>
      </c>
      <c r="N34">
        <f>VLOOKUP($A34,'2.1'!$A$1:$U$265,COLUMN(N$1),FALSE)</f>
        <v>967.35279748292896</v>
      </c>
      <c r="O34">
        <f>VLOOKUP($A34,'2.1'!$A$1:$U$265,COLUMN(O$1),FALSE)</f>
        <v>979.81240963815605</v>
      </c>
      <c r="P34">
        <f>VLOOKUP($A34,'2.1'!$A$1:$U$265,COLUMN(P$1),FALSE)</f>
        <v>1020.28820350586</v>
      </c>
      <c r="Q34">
        <f>VLOOKUP($A34,'2.1'!$A$1:$U$265,COLUMN(Q$1),FALSE)</f>
        <v>776.01953230803701</v>
      </c>
      <c r="R34">
        <f>VLOOKUP($A34,'2.1'!$A$1:$U$265,COLUMN(R$1),FALSE)</f>
        <v>693.44938647577396</v>
      </c>
      <c r="S34">
        <f>VLOOKUP($A34,'2.1'!$A$1:$U$265,COLUMN(S$1),FALSE)</f>
        <v>665.94835269505995</v>
      </c>
      <c r="T34">
        <f>VLOOKUP($A34,'2.1'!$A$1:$U$265,COLUMN(T$1),FALSE)</f>
        <v>726.14988110944705</v>
      </c>
      <c r="U34">
        <f>VLOOKUP($A34,'2.1'!$A$1:$U$265,COLUMN(U$1),FALSE)</f>
        <v>709.54031013853296</v>
      </c>
    </row>
    <row r="35" spans="1:21" x14ac:dyDescent="0.35">
      <c r="A35" t="s">
        <v>83</v>
      </c>
      <c r="B35">
        <f>VLOOKUP($A35,'2.1'!$A$1:$U$265,COLUMN(B$1),FALSE)</f>
        <v>5074.90162375009</v>
      </c>
      <c r="C35">
        <f>VLOOKUP($A35,'2.1'!$A$1:$U$265,COLUMN(C$1),FALSE)</f>
        <v>4574.5944206757304</v>
      </c>
      <c r="D35">
        <f>VLOOKUP($A35,'2.1'!$A$1:$U$265,COLUMN(D$1),FALSE)</f>
        <v>4446.2505048869398</v>
      </c>
      <c r="E35">
        <f>VLOOKUP($A35,'2.1'!$A$1:$U$265,COLUMN(E$1),FALSE)</f>
        <v>4772.5628196506004</v>
      </c>
      <c r="F35">
        <f>VLOOKUP($A35,'2.1'!$A$1:$U$265,COLUMN(F$1),FALSE)</f>
        <v>6194.8531069841802</v>
      </c>
      <c r="G35">
        <f>VLOOKUP($A35,'2.1'!$A$1:$U$265,COLUMN(G$1),FALSE)</f>
        <v>7598.52512108889</v>
      </c>
      <c r="H35">
        <f>VLOOKUP($A35,'2.1'!$A$1:$U$265,COLUMN(H$1),FALSE)</f>
        <v>9464.5502429060707</v>
      </c>
      <c r="I35">
        <f>VLOOKUP($A35,'2.1'!$A$1:$U$265,COLUMN(I$1),FALSE)</f>
        <v>10502.3545202737</v>
      </c>
      <c r="J35">
        <f>VLOOKUP($A35,'2.1'!$A$1:$U$265,COLUMN(J$1),FALSE)</f>
        <v>10751.479674217</v>
      </c>
      <c r="K35">
        <f>VLOOKUP($A35,'2.1'!$A$1:$U$265,COLUMN(K$1),FALSE)</f>
        <v>10208.9067622861</v>
      </c>
      <c r="L35">
        <f>VLOOKUP($A35,'2.1'!$A$1:$U$265,COLUMN(L$1),FALSE)</f>
        <v>12808.034586422</v>
      </c>
      <c r="M35">
        <f>VLOOKUP($A35,'2.1'!$A$1:$U$265,COLUMN(M$1),FALSE)</f>
        <v>14637.240235540299</v>
      </c>
      <c r="N35">
        <f>VLOOKUP($A35,'2.1'!$A$1:$U$265,COLUMN(N$1),FALSE)</f>
        <v>15351.5513257697</v>
      </c>
      <c r="O35">
        <f>VLOOKUP($A35,'2.1'!$A$1:$U$265,COLUMN(O$1),FALSE)</f>
        <v>15842.9408052125</v>
      </c>
      <c r="P35">
        <f>VLOOKUP($A35,'2.1'!$A$1:$U$265,COLUMN(P$1),FALSE)</f>
        <v>14670.996760602</v>
      </c>
      <c r="Q35">
        <f>VLOOKUP($A35,'2.1'!$A$1:$U$265,COLUMN(Q$1),FALSE)</f>
        <v>13574.171830724001</v>
      </c>
      <c r="R35">
        <f>VLOOKUP($A35,'2.1'!$A$1:$U$265,COLUMN(R$1),FALSE)</f>
        <v>13753.5944374598</v>
      </c>
      <c r="S35">
        <f>VLOOKUP($A35,'2.1'!$A$1:$U$265,COLUMN(S$1),FALSE)</f>
        <v>14999.370088551201</v>
      </c>
      <c r="T35">
        <f>VLOOKUP($A35,'2.1'!$A$1:$U$265,COLUMN(T$1),FALSE)</f>
        <v>15924.7942393064</v>
      </c>
      <c r="U35">
        <f>VLOOKUP($A35,'2.1'!$A$1:$U$265,COLUMN(U$1),FALSE)</f>
        <v>14896.4538665789</v>
      </c>
    </row>
    <row r="36" spans="1:21" x14ac:dyDescent="0.35">
      <c r="A36" t="s">
        <v>85</v>
      </c>
      <c r="B36">
        <f>VLOOKUP($A36,'2.1'!$A$1:$U$265,COLUMN(B$1),FALSE)</f>
        <v>959.37248363969104</v>
      </c>
      <c r="C36">
        <f>VLOOKUP($A36,'2.1'!$A$1:$U$265,COLUMN(C$1),FALSE)</f>
        <v>1053.1082430045201</v>
      </c>
      <c r="D36">
        <f>VLOOKUP($A36,'2.1'!$A$1:$U$265,COLUMN(D$1),FALSE)</f>
        <v>1148.5082904417</v>
      </c>
      <c r="E36">
        <f>VLOOKUP($A36,'2.1'!$A$1:$U$265,COLUMN(E$1),FALSE)</f>
        <v>1288.6432518338099</v>
      </c>
      <c r="F36">
        <f>VLOOKUP($A36,'2.1'!$A$1:$U$265,COLUMN(F$1),FALSE)</f>
        <v>1508.66809788266</v>
      </c>
      <c r="G36">
        <f>VLOOKUP($A36,'2.1'!$A$1:$U$265,COLUMN(G$1),FALSE)</f>
        <v>1753.4178292582301</v>
      </c>
      <c r="H36">
        <f>VLOOKUP($A36,'2.1'!$A$1:$U$265,COLUMN(H$1),FALSE)</f>
        <v>2099.22943460447</v>
      </c>
      <c r="I36">
        <f>VLOOKUP($A36,'2.1'!$A$1:$U$265,COLUMN(I$1),FALSE)</f>
        <v>2693.9700634052601</v>
      </c>
      <c r="J36">
        <f>VLOOKUP($A36,'2.1'!$A$1:$U$265,COLUMN(J$1),FALSE)</f>
        <v>3468.30460207434</v>
      </c>
      <c r="K36">
        <f>VLOOKUP($A36,'2.1'!$A$1:$U$265,COLUMN(K$1),FALSE)</f>
        <v>3832.2364324670202</v>
      </c>
      <c r="L36">
        <f>VLOOKUP($A36,'2.1'!$A$1:$U$265,COLUMN(L$1),FALSE)</f>
        <v>4550.4531077571</v>
      </c>
      <c r="M36">
        <f>VLOOKUP($A36,'2.1'!$A$1:$U$265,COLUMN(M$1),FALSE)</f>
        <v>5618.1322671195203</v>
      </c>
      <c r="N36">
        <f>VLOOKUP($A36,'2.1'!$A$1:$U$265,COLUMN(N$1),FALSE)</f>
        <v>6316.9183176021597</v>
      </c>
      <c r="O36">
        <f>VLOOKUP($A36,'2.1'!$A$1:$U$265,COLUMN(O$1),FALSE)</f>
        <v>7050.6462712428702</v>
      </c>
      <c r="P36">
        <f>VLOOKUP($A36,'2.1'!$A$1:$U$265,COLUMN(P$1),FALSE)</f>
        <v>7678.59948587483</v>
      </c>
      <c r="Q36">
        <f>VLOOKUP($A36,'2.1'!$A$1:$U$265,COLUMN(Q$1),FALSE)</f>
        <v>8066.9426349355699</v>
      </c>
      <c r="R36">
        <f>VLOOKUP($A36,'2.1'!$A$1:$U$265,COLUMN(R$1),FALSE)</f>
        <v>8147.9377054883898</v>
      </c>
      <c r="S36">
        <f>VLOOKUP($A36,'2.1'!$A$1:$U$265,COLUMN(S$1),FALSE)</f>
        <v>8879.4386671134598</v>
      </c>
      <c r="T36">
        <f>VLOOKUP($A36,'2.1'!$A$1:$U$265,COLUMN(T$1),FALSE)</f>
        <v>9976.67713725865</v>
      </c>
      <c r="U36">
        <f>VLOOKUP($A36,'2.1'!$A$1:$U$265,COLUMN(U$1),FALSE)</f>
        <v>10216.6303341031</v>
      </c>
    </row>
    <row r="37" spans="1:21" x14ac:dyDescent="0.35">
      <c r="A37" t="s">
        <v>95</v>
      </c>
      <c r="B37">
        <f>VLOOKUP($A37,'2.1'!$A$1:$U$265,COLUMN(B$1),FALSE)</f>
        <v>2520.4810887601602</v>
      </c>
      <c r="C37">
        <f>VLOOKUP($A37,'2.1'!$A$1:$U$265,COLUMN(C$1),FALSE)</f>
        <v>2439.6824558220501</v>
      </c>
      <c r="D37">
        <f>VLOOKUP($A37,'2.1'!$A$1:$U$265,COLUMN(D$1),FALSE)</f>
        <v>2396.6271273183602</v>
      </c>
      <c r="E37">
        <f>VLOOKUP($A37,'2.1'!$A$1:$U$265,COLUMN(E$1),FALSE)</f>
        <v>2281.40176243006</v>
      </c>
      <c r="F37">
        <f>VLOOKUP($A37,'2.1'!$A$1:$U$265,COLUMN(F$1),FALSE)</f>
        <v>2782.6231850215599</v>
      </c>
      <c r="G37">
        <f>VLOOKUP($A37,'2.1'!$A$1:$U$265,COLUMN(G$1),FALSE)</f>
        <v>3414.46515834714</v>
      </c>
      <c r="H37">
        <f>VLOOKUP($A37,'2.1'!$A$1:$U$265,COLUMN(H$1),FALSE)</f>
        <v>3741.09283661273</v>
      </c>
      <c r="I37">
        <f>VLOOKUP($A37,'2.1'!$A$1:$U$265,COLUMN(I$1),FALSE)</f>
        <v>4714.0730553050298</v>
      </c>
      <c r="J37">
        <f>VLOOKUP($A37,'2.1'!$A$1:$U$265,COLUMN(J$1),FALSE)</f>
        <v>5472.5365299242503</v>
      </c>
      <c r="K37">
        <f>VLOOKUP($A37,'2.1'!$A$1:$U$265,COLUMN(K$1),FALSE)</f>
        <v>5193.2414579507804</v>
      </c>
      <c r="L37">
        <f>VLOOKUP($A37,'2.1'!$A$1:$U$265,COLUMN(L$1),FALSE)</f>
        <v>6336.7094739846598</v>
      </c>
      <c r="M37">
        <f>VLOOKUP($A37,'2.1'!$A$1:$U$265,COLUMN(M$1),FALSE)</f>
        <v>7335.1669344760503</v>
      </c>
      <c r="N37">
        <f>VLOOKUP($A37,'2.1'!$A$1:$U$265,COLUMN(N$1),FALSE)</f>
        <v>8050.2553716704997</v>
      </c>
      <c r="O37">
        <f>VLOOKUP($A37,'2.1'!$A$1:$U$265,COLUMN(O$1),FALSE)</f>
        <v>8218.3478443147706</v>
      </c>
      <c r="P37">
        <f>VLOOKUP($A37,'2.1'!$A$1:$U$265,COLUMN(P$1),FALSE)</f>
        <v>8114.3439208516002</v>
      </c>
      <c r="Q37">
        <f>VLOOKUP($A37,'2.1'!$A$1:$U$265,COLUMN(Q$1),FALSE)</f>
        <v>6175.8760297025901</v>
      </c>
      <c r="R37">
        <f>VLOOKUP($A37,'2.1'!$A$1:$U$265,COLUMN(R$1),FALSE)</f>
        <v>5870.7779572416403</v>
      </c>
      <c r="S37">
        <f>VLOOKUP($A37,'2.1'!$A$1:$U$265,COLUMN(S$1),FALSE)</f>
        <v>6376.7067155260102</v>
      </c>
      <c r="T37">
        <f>VLOOKUP($A37,'2.1'!$A$1:$U$265,COLUMN(T$1),FALSE)</f>
        <v>6716.9115977813399</v>
      </c>
      <c r="U37">
        <f>VLOOKUP($A37,'2.1'!$A$1:$U$265,COLUMN(U$1),FALSE)</f>
        <v>6428.6762056276802</v>
      </c>
    </row>
    <row r="38" spans="1:21" x14ac:dyDescent="0.35">
      <c r="A38" t="s">
        <v>97</v>
      </c>
      <c r="B38">
        <f>VLOOKUP($A38,'2.1'!$A$1:$U$265,COLUMN(B$1),FALSE)</f>
        <v>645.81869080205604</v>
      </c>
      <c r="C38">
        <f>VLOOKUP($A38,'2.1'!$A$1:$U$265,COLUMN(C$1),FALSE)</f>
        <v>680.91414710350205</v>
      </c>
      <c r="D38">
        <f>VLOOKUP($A38,'2.1'!$A$1:$U$265,COLUMN(D$1),FALSE)</f>
        <v>747.990175965513</v>
      </c>
      <c r="E38">
        <f>VLOOKUP($A38,'2.1'!$A$1:$U$265,COLUMN(E$1),FALSE)</f>
        <v>937.71411202836396</v>
      </c>
      <c r="F38">
        <f>VLOOKUP($A38,'2.1'!$A$1:$U$265,COLUMN(F$1),FALSE)</f>
        <v>1061.0791008630899</v>
      </c>
      <c r="G38">
        <f>VLOOKUP($A38,'2.1'!$A$1:$U$265,COLUMN(G$1),FALSE)</f>
        <v>1069.0259306277801</v>
      </c>
      <c r="H38">
        <f>VLOOKUP($A38,'2.1'!$A$1:$U$265,COLUMN(H$1),FALSE)</f>
        <v>1114.9488410279901</v>
      </c>
      <c r="I38">
        <f>VLOOKUP($A38,'2.1'!$A$1:$U$265,COLUMN(I$1),FALSE)</f>
        <v>1240.1002594767001</v>
      </c>
      <c r="J38">
        <f>VLOOKUP($A38,'2.1'!$A$1:$U$265,COLUMN(J$1),FALSE)</f>
        <v>1393.2117919707</v>
      </c>
      <c r="K38">
        <f>VLOOKUP($A38,'2.1'!$A$1:$U$265,COLUMN(K$1),FALSE)</f>
        <v>1344.7284086346799</v>
      </c>
      <c r="L38">
        <f>VLOOKUP($A38,'2.1'!$A$1:$U$265,COLUMN(L$1),FALSE)</f>
        <v>1316.49884810552</v>
      </c>
      <c r="M38">
        <f>VLOOKUP($A38,'2.1'!$A$1:$U$265,COLUMN(M$1),FALSE)</f>
        <v>1447.96358713476</v>
      </c>
      <c r="N38">
        <f>VLOOKUP($A38,'2.1'!$A$1:$U$265,COLUMN(N$1),FALSE)</f>
        <v>1403.3486198370599</v>
      </c>
      <c r="O38">
        <f>VLOOKUP($A38,'2.1'!$A$1:$U$265,COLUMN(O$1),FALSE)</f>
        <v>1505.34947313614</v>
      </c>
      <c r="P38">
        <f>VLOOKUP($A38,'2.1'!$A$1:$U$265,COLUMN(P$1),FALSE)</f>
        <v>1513.8303792438001</v>
      </c>
      <c r="Q38">
        <f>VLOOKUP($A38,'2.1'!$A$1:$U$265,COLUMN(Q$1),FALSE)</f>
        <v>1242.6031895578999</v>
      </c>
      <c r="R38">
        <f>VLOOKUP($A38,'2.1'!$A$1:$U$265,COLUMN(R$1),FALSE)</f>
        <v>1273.05895265459</v>
      </c>
      <c r="S38">
        <f>VLOOKUP($A38,'2.1'!$A$1:$U$265,COLUMN(S$1),FALSE)</f>
        <v>1323.8115899650099</v>
      </c>
      <c r="T38">
        <f>VLOOKUP($A38,'2.1'!$A$1:$U$265,COLUMN(T$1),FALSE)</f>
        <v>1415.9553126353501</v>
      </c>
      <c r="U38">
        <f>VLOOKUP($A38,'2.1'!$A$1:$U$265,COLUMN(U$1),FALSE)</f>
        <v>1370.14820676715</v>
      </c>
    </row>
    <row r="39" spans="1:21" x14ac:dyDescent="0.35">
      <c r="A39" t="s">
        <v>539</v>
      </c>
      <c r="B39">
        <f>VLOOKUP($A39,'2.1'!$A$1:$U$265,COLUMN(B$1),FALSE)</f>
        <v>1029.57703685039</v>
      </c>
      <c r="C39">
        <f>VLOOKUP($A39,'2.1'!$A$1:$U$265,COLUMN(C$1),FALSE)</f>
        <v>869.09969141936801</v>
      </c>
      <c r="D39">
        <f>VLOOKUP($A39,'2.1'!$A$1:$U$265,COLUMN(D$1),FALSE)</f>
        <v>916.58499204875295</v>
      </c>
      <c r="E39">
        <f>VLOOKUP($A39,'2.1'!$A$1:$U$265,COLUMN(E$1),FALSE)</f>
        <v>1028.4131086171201</v>
      </c>
      <c r="F39">
        <f>VLOOKUP($A39,'2.1'!$A$1:$U$265,COLUMN(F$1),FALSE)</f>
        <v>1326.59668816877</v>
      </c>
      <c r="G39">
        <f>VLOOKUP($A39,'2.1'!$A$1:$U$265,COLUMN(G$1),FALSE)</f>
        <v>1835.60977809168</v>
      </c>
      <c r="H39">
        <f>VLOOKUP($A39,'2.1'!$A$1:$U$265,COLUMN(H$1),FALSE)</f>
        <v>2155.4076109163402</v>
      </c>
      <c r="I39">
        <f>VLOOKUP($A39,'2.1'!$A$1:$U$265,COLUMN(I$1),FALSE)</f>
        <v>2265.8498789622899</v>
      </c>
      <c r="J39">
        <f>VLOOKUP($A39,'2.1'!$A$1:$U$265,COLUMN(J$1),FALSE)</f>
        <v>2904.1254897548201</v>
      </c>
      <c r="K39">
        <f>VLOOKUP($A39,'2.1'!$A$1:$U$265,COLUMN(K$1),FALSE)</f>
        <v>2345.5689441062</v>
      </c>
      <c r="L39">
        <f>VLOOKUP($A39,'2.1'!$A$1:$U$265,COLUMN(L$1),FALSE)</f>
        <v>3076.5612533414201</v>
      </c>
      <c r="M39">
        <f>VLOOKUP($A39,'2.1'!$A$1:$U$265,COLUMN(M$1),FALSE)</f>
        <v>3562.2161879692198</v>
      </c>
      <c r="N39">
        <f>VLOOKUP($A39,'2.1'!$A$1:$U$265,COLUMN(N$1),FALSE)</f>
        <v>3922.8682672386699</v>
      </c>
      <c r="O39">
        <f>VLOOKUP($A39,'2.1'!$A$1:$U$265,COLUMN(O$1),FALSE)</f>
        <v>3884.8475125044602</v>
      </c>
      <c r="P39">
        <f>VLOOKUP($A39,'2.1'!$A$1:$U$265,COLUMN(P$1),FALSE)</f>
        <v>3754.1954669562001</v>
      </c>
      <c r="Q39">
        <f>VLOOKUP($A39,'2.1'!$A$1:$U$265,COLUMN(Q$1),FALSE)</f>
        <v>2461.49416964392</v>
      </c>
      <c r="R39">
        <f>VLOOKUP($A39,'2.1'!$A$1:$U$265,COLUMN(R$1),FALSE)</f>
        <v>2074.9701592854399</v>
      </c>
      <c r="S39">
        <f>VLOOKUP($A39,'2.1'!$A$1:$U$265,COLUMN(S$1),FALSE)</f>
        <v>2191.2204378931901</v>
      </c>
      <c r="T39">
        <f>VLOOKUP($A39,'2.1'!$A$1:$U$265,COLUMN(T$1),FALSE)</f>
        <v>2577.7017050415202</v>
      </c>
      <c r="U39">
        <f>VLOOKUP($A39,'2.1'!$A$1:$U$265,COLUMN(U$1),FALSE)</f>
        <v>2279.96913053355</v>
      </c>
    </row>
    <row r="40" spans="1:21" x14ac:dyDescent="0.35">
      <c r="A40" t="s">
        <v>101</v>
      </c>
      <c r="B40">
        <f>VLOOKUP($A40,'2.1'!$A$1:$U$265,COLUMN(B$1),FALSE)</f>
        <v>3772.87001153149</v>
      </c>
      <c r="C40">
        <f>VLOOKUP($A40,'2.1'!$A$1:$U$265,COLUMN(C$1),FALSE)</f>
        <v>3944.7376127877701</v>
      </c>
      <c r="D40">
        <f>VLOOKUP($A40,'2.1'!$A$1:$U$265,COLUMN(D$1),FALSE)</f>
        <v>4024.6518999485202</v>
      </c>
      <c r="E40">
        <f>VLOOKUP($A40,'2.1'!$A$1:$U$265,COLUMN(E$1),FALSE)</f>
        <v>4129.6327907250998</v>
      </c>
      <c r="F40">
        <f>VLOOKUP($A40,'2.1'!$A$1:$U$265,COLUMN(F$1),FALSE)</f>
        <v>4385.3907193055002</v>
      </c>
      <c r="G40">
        <f>VLOOKUP($A40,'2.1'!$A$1:$U$265,COLUMN(G$1),FALSE)</f>
        <v>4654.8248220098003</v>
      </c>
      <c r="H40">
        <f>VLOOKUP($A40,'2.1'!$A$1:$U$265,COLUMN(H$1),FALSE)</f>
        <v>5201.5140947006103</v>
      </c>
      <c r="I40">
        <f>VLOOKUP($A40,'2.1'!$A$1:$U$265,COLUMN(I$1),FALSE)</f>
        <v>6071.7891645155196</v>
      </c>
      <c r="J40">
        <f>VLOOKUP($A40,'2.1'!$A$1:$U$265,COLUMN(J$1),FALSE)</f>
        <v>6859.0790217833301</v>
      </c>
      <c r="K40">
        <f>VLOOKUP($A40,'2.1'!$A$1:$U$265,COLUMN(K$1),FALSE)</f>
        <v>6760.4775154135496</v>
      </c>
      <c r="L40">
        <f>VLOOKUP($A40,'2.1'!$A$1:$U$265,COLUMN(L$1),FALSE)</f>
        <v>8141.9131267546099</v>
      </c>
      <c r="M40">
        <f>VLOOKUP($A40,'2.1'!$A$1:$U$265,COLUMN(M$1),FALSE)</f>
        <v>9121.9325176318707</v>
      </c>
      <c r="N40">
        <f>VLOOKUP($A40,'2.1'!$A$1:$U$265,COLUMN(N$1),FALSE)</f>
        <v>9913.2099585236592</v>
      </c>
      <c r="O40">
        <f>VLOOKUP($A40,'2.1'!$A$1:$U$265,COLUMN(O$1),FALSE)</f>
        <v>10490.081331293301</v>
      </c>
      <c r="P40">
        <f>VLOOKUP($A40,'2.1'!$A$1:$U$265,COLUMN(P$1),FALSE)</f>
        <v>10547.151859355599</v>
      </c>
      <c r="Q40">
        <f>VLOOKUP($A40,'2.1'!$A$1:$U$265,COLUMN(Q$1),FALSE)</f>
        <v>11299.135542301099</v>
      </c>
      <c r="R40">
        <f>VLOOKUP($A40,'2.1'!$A$1:$U$265,COLUMN(R$1),FALSE)</f>
        <v>11666.4559107759</v>
      </c>
      <c r="S40">
        <f>VLOOKUP($A40,'2.1'!$A$1:$U$265,COLUMN(S$1),FALSE)</f>
        <v>11814.6265687665</v>
      </c>
      <c r="T40">
        <f>VLOOKUP($A40,'2.1'!$A$1:$U$265,COLUMN(T$1),FALSE)</f>
        <v>12112.134420645199</v>
      </c>
      <c r="U40">
        <f>VLOOKUP($A40,'2.1'!$A$1:$U$265,COLUMN(U$1),FALSE)</f>
        <v>12243.8114267607</v>
      </c>
    </row>
    <row r="41" spans="1:21" x14ac:dyDescent="0.35">
      <c r="A41" t="s">
        <v>87</v>
      </c>
      <c r="B41">
        <f>VLOOKUP($A41,'2.1'!$A$1:$U$265,COLUMN(B$1),FALSE)</f>
        <v>651.30590679106399</v>
      </c>
      <c r="C41">
        <f>VLOOKUP($A41,'2.1'!$A$1:$U$265,COLUMN(C$1),FALSE)</f>
        <v>664.70873448313</v>
      </c>
      <c r="D41">
        <f>VLOOKUP($A41,'2.1'!$A$1:$U$265,COLUMN(D$1),FALSE)</f>
        <v>719.91298429484902</v>
      </c>
      <c r="E41">
        <f>VLOOKUP($A41,'2.1'!$A$1:$U$265,COLUMN(E$1),FALSE)</f>
        <v>871.66664938146596</v>
      </c>
      <c r="F41">
        <f>VLOOKUP($A41,'2.1'!$A$1:$U$265,COLUMN(F$1),FALSE)</f>
        <v>922.855222356181</v>
      </c>
      <c r="G41">
        <f>VLOOKUP($A41,'2.1'!$A$1:$U$265,COLUMN(G$1),FALSE)</f>
        <v>931.20002557153202</v>
      </c>
      <c r="H41">
        <f>VLOOKUP($A41,'2.1'!$A$1:$U$265,COLUMN(H$1),FALSE)</f>
        <v>949.97572659052196</v>
      </c>
      <c r="I41">
        <f>VLOOKUP($A41,'2.1'!$A$1:$U$265,COLUMN(I$1),FALSE)</f>
        <v>1062.55763894147</v>
      </c>
      <c r="J41">
        <f>VLOOKUP($A41,'2.1'!$A$1:$U$265,COLUMN(J$1),FALSE)</f>
        <v>1240.6148294525699</v>
      </c>
      <c r="K41">
        <f>VLOOKUP($A41,'2.1'!$A$1:$U$265,COLUMN(K$1),FALSE)</f>
        <v>1215.1667854037</v>
      </c>
      <c r="L41">
        <f>VLOOKUP($A41,'2.1'!$A$1:$U$265,COLUMN(L$1),FALSE)</f>
        <v>1213.1126450644299</v>
      </c>
      <c r="M41">
        <f>VLOOKUP($A41,'2.1'!$A$1:$U$265,COLUMN(M$1),FALSE)</f>
        <v>1208.5830264978199</v>
      </c>
      <c r="N41">
        <f>VLOOKUP($A41,'2.1'!$A$1:$U$265,COLUMN(N$1),FALSE)</f>
        <v>1243.2734867583999</v>
      </c>
      <c r="O41">
        <f>VLOOKUP($A41,'2.1'!$A$1:$U$265,COLUMN(O$1),FALSE)</f>
        <v>1415.8717577063401</v>
      </c>
      <c r="P41">
        <f>VLOOKUP($A41,'2.1'!$A$1:$U$265,COLUMN(P$1),FALSE)</f>
        <v>1561.4636546143399</v>
      </c>
      <c r="Q41">
        <f>VLOOKUP($A41,'2.1'!$A$1:$U$265,COLUMN(Q$1),FALSE)</f>
        <v>1972.54610769746</v>
      </c>
      <c r="R41">
        <f>VLOOKUP($A41,'2.1'!$A$1:$U$265,COLUMN(R$1),FALSE)</f>
        <v>2013.3824617989101</v>
      </c>
      <c r="S41">
        <f>VLOOKUP($A41,'2.1'!$A$1:$U$265,COLUMN(S$1),FALSE)</f>
        <v>2111.02707557541</v>
      </c>
      <c r="T41">
        <f>VLOOKUP($A41,'2.1'!$A$1:$U$265,COLUMN(T$1),FALSE)</f>
        <v>2314.0506814495302</v>
      </c>
      <c r="U41">
        <f>VLOOKUP($A41,'2.1'!$A$1:$U$265,COLUMN(U$1),FALSE)</f>
        <v>2276.3332790644399</v>
      </c>
    </row>
    <row r="42" spans="1:21" x14ac:dyDescent="0.35">
      <c r="A42" t="s">
        <v>203</v>
      </c>
      <c r="B42">
        <f>VLOOKUP($A42,'2.1'!$A$1:$U$265,COLUMN(B$1),FALSE)</f>
        <v>4841.5867326948401</v>
      </c>
      <c r="C42">
        <f>VLOOKUP($A42,'2.1'!$A$1:$U$265,COLUMN(C$1),FALSE)</f>
        <v>5362.0228966222503</v>
      </c>
      <c r="D42">
        <f>VLOOKUP($A42,'2.1'!$A$1:$U$265,COLUMN(D$1),FALSE)</f>
        <v>6232.6555947107599</v>
      </c>
      <c r="E42">
        <f>VLOOKUP($A42,'2.1'!$A$1:$U$265,COLUMN(E$1),FALSE)</f>
        <v>8059.4201729064398</v>
      </c>
      <c r="F42">
        <f>VLOOKUP($A42,'2.1'!$A$1:$U$265,COLUMN(F$1),FALSE)</f>
        <v>9661.1695736641195</v>
      </c>
      <c r="G42">
        <f>VLOOKUP($A42,'2.1'!$A$1:$U$265,COLUMN(G$1),FALSE)</f>
        <v>10527.892681523301</v>
      </c>
      <c r="H42">
        <f>VLOOKUP($A42,'2.1'!$A$1:$U$265,COLUMN(H$1),FALSE)</f>
        <v>11695.944664086001</v>
      </c>
      <c r="I42">
        <f>VLOOKUP($A42,'2.1'!$A$1:$U$265,COLUMN(I$1),FALSE)</f>
        <v>13937.448387519</v>
      </c>
      <c r="J42">
        <f>VLOOKUP($A42,'2.1'!$A$1:$U$265,COLUMN(J$1),FALSE)</f>
        <v>16296.805923849801</v>
      </c>
      <c r="K42">
        <f>VLOOKUP($A42,'2.1'!$A$1:$U$265,COLUMN(K$1),FALSE)</f>
        <v>14540.6416034433</v>
      </c>
      <c r="L42">
        <f>VLOOKUP($A42,'2.1'!$A$1:$U$265,COLUMN(L$1),FALSE)</f>
        <v>13949.326497497699</v>
      </c>
      <c r="M42">
        <f>VLOOKUP($A42,'2.1'!$A$1:$U$265,COLUMN(M$1),FALSE)</f>
        <v>14609.5243524166</v>
      </c>
      <c r="N42">
        <f>VLOOKUP($A42,'2.1'!$A$1:$U$265,COLUMN(N$1),FALSE)</f>
        <v>13258.3598451041</v>
      </c>
      <c r="O42">
        <f>VLOOKUP($A42,'2.1'!$A$1:$U$265,COLUMN(O$1),FALSE)</f>
        <v>13674.417804999901</v>
      </c>
      <c r="P42">
        <f>VLOOKUP($A42,'2.1'!$A$1:$U$265,COLUMN(P$1),FALSE)</f>
        <v>13599.4097770608</v>
      </c>
      <c r="Q42">
        <f>VLOOKUP($A42,'2.1'!$A$1:$U$265,COLUMN(Q$1),FALSE)</f>
        <v>11781.7347932429</v>
      </c>
      <c r="R42">
        <f>VLOOKUP($A42,'2.1'!$A$1:$U$265,COLUMN(R$1),FALSE)</f>
        <v>12361.4838303671</v>
      </c>
      <c r="S42">
        <f>VLOOKUP($A42,'2.1'!$A$1:$U$265,COLUMN(S$1),FALSE)</f>
        <v>13451.624947915199</v>
      </c>
      <c r="T42">
        <f>VLOOKUP($A42,'2.1'!$A$1:$U$265,COLUMN(T$1),FALSE)</f>
        <v>15014.0850191716</v>
      </c>
      <c r="U42">
        <f>VLOOKUP($A42,'2.1'!$A$1:$U$265,COLUMN(U$1),FALSE)</f>
        <v>14936.100547343</v>
      </c>
    </row>
    <row r="43" spans="1:21" x14ac:dyDescent="0.35">
      <c r="A43" t="s">
        <v>105</v>
      </c>
      <c r="B43">
        <f>VLOOKUP($A43,'2.1'!$A$1:$U$265,COLUMN(B$1),FALSE)</f>
        <v>2747.0985751943799</v>
      </c>
      <c r="C43">
        <f>VLOOKUP($A43,'2.1'!$A$1:$U$265,COLUMN(C$1),FALSE)</f>
        <v>2837.7380176229199</v>
      </c>
      <c r="D43">
        <f>VLOOKUP($A43,'2.1'!$A$1:$U$265,COLUMN(D$1),FALSE)</f>
        <v>2999.24524433842</v>
      </c>
      <c r="E43">
        <f>VLOOKUP($A43,'2.1'!$A$1:$U$265,COLUMN(E$1),FALSE)</f>
        <v>3197.1337540763202</v>
      </c>
      <c r="F43">
        <f>VLOOKUP($A43,'2.1'!$A$1:$U$265,COLUMN(F$1),FALSE)</f>
        <v>3395.71205023126</v>
      </c>
      <c r="G43">
        <f>VLOOKUP($A43,'2.1'!$A$1:$U$265,COLUMN(G$1),FALSE)</f>
        <v>3786.6647954079599</v>
      </c>
      <c r="H43">
        <f>VLOOKUP($A43,'2.1'!$A$1:$U$265,COLUMN(H$1),FALSE)</f>
        <v>4683.5661553675</v>
      </c>
      <c r="I43">
        <f>VLOOKUP($A43,'2.1'!$A$1:$U$265,COLUMN(I$1),FALSE)</f>
        <v>5208.7160729392099</v>
      </c>
      <c r="J43">
        <f>VLOOKUP($A43,'2.1'!$A$1:$U$265,COLUMN(J$1),FALSE)</f>
        <v>5411.2714182496302</v>
      </c>
      <c r="K43">
        <f>VLOOKUP($A43,'2.1'!$A$1:$U$265,COLUMN(K$1),FALSE)</f>
        <v>5529.6703602097496</v>
      </c>
      <c r="L43">
        <f>VLOOKUP($A43,'2.1'!$A$1:$U$265,COLUMN(L$1),FALSE)</f>
        <v>5730.3547745948799</v>
      </c>
      <c r="M43">
        <f>VLOOKUP($A43,'2.1'!$A$1:$U$265,COLUMN(M$1),FALSE)</f>
        <v>6139.7193296590503</v>
      </c>
      <c r="N43">
        <f>VLOOKUP($A43,'2.1'!$A$1:$U$265,COLUMN(N$1),FALSE)</f>
        <v>6497.3211131356102</v>
      </c>
      <c r="O43">
        <f>VLOOKUP($A43,'2.1'!$A$1:$U$265,COLUMN(O$1),FALSE)</f>
        <v>6837.7128919267698</v>
      </c>
      <c r="P43">
        <f>VLOOKUP($A43,'2.1'!$A$1:$U$265,COLUMN(P$1),FALSE)</f>
        <v>7133.3420949434203</v>
      </c>
      <c r="Q43">
        <f>VLOOKUP($A43,'2.1'!$A$1:$U$265,COLUMN(Q$1),FALSE)</f>
        <v>7694.0119195240904</v>
      </c>
      <c r="R43">
        <f>VLOOKUP($A43,'2.1'!$A$1:$U$265,COLUMN(R$1),FALSE)</f>
        <v>8060.7958864797902</v>
      </c>
      <c r="S43">
        <f>VLOOKUP($A43,'2.1'!$A$1:$U$265,COLUMN(S$1),FALSE)</f>
        <v>8541.2106734663994</v>
      </c>
      <c r="T43">
        <f>VLOOKUP($A43,'2.1'!$A$1:$U$265,COLUMN(T$1),FALSE)</f>
        <v>8821.8188912500409</v>
      </c>
      <c r="U43">
        <f>VLOOKUP($A43,'2.1'!$A$1:$U$265,COLUMN(U$1),FALSE)</f>
        <v>0</v>
      </c>
    </row>
    <row r="44" spans="1:21" x14ac:dyDescent="0.35">
      <c r="A44" t="s">
        <v>111</v>
      </c>
      <c r="B44">
        <f>VLOOKUP($A44,'2.1'!$A$1:$U$265,COLUMN(B$1),FALSE)</f>
        <v>14388.348060991701</v>
      </c>
      <c r="C44">
        <f>VLOOKUP($A44,'2.1'!$A$1:$U$265,COLUMN(C$1),FALSE)</f>
        <v>14821.4468167502</v>
      </c>
      <c r="D44">
        <f>VLOOKUP($A44,'2.1'!$A$1:$U$265,COLUMN(D$1),FALSE)</f>
        <v>16093.214611298001</v>
      </c>
      <c r="E44">
        <f>VLOOKUP($A44,'2.1'!$A$1:$U$265,COLUMN(E$1),FALSE)</f>
        <v>20252.2389846021</v>
      </c>
      <c r="F44">
        <f>VLOOKUP($A44,'2.1'!$A$1:$U$265,COLUMN(F$1),FALSE)</f>
        <v>23792.621363224302</v>
      </c>
      <c r="G44">
        <f>VLOOKUP($A44,'2.1'!$A$1:$U$265,COLUMN(G$1),FALSE)</f>
        <v>24959.2591697881</v>
      </c>
      <c r="H44">
        <f>VLOOKUP($A44,'2.1'!$A$1:$U$265,COLUMN(H$1),FALSE)</f>
        <v>26729.323404580198</v>
      </c>
      <c r="I44">
        <f>VLOOKUP($A44,'2.1'!$A$1:$U$265,COLUMN(I$1),FALSE)</f>
        <v>31244.926223972201</v>
      </c>
      <c r="J44">
        <f>VLOOKUP($A44,'2.1'!$A$1:$U$265,COLUMN(J$1),FALSE)</f>
        <v>35397.363683790099</v>
      </c>
      <c r="K44">
        <f>VLOOKUP($A44,'2.1'!$A$1:$U$265,COLUMN(K$1),FALSE)</f>
        <v>32109.242514857899</v>
      </c>
      <c r="L44">
        <f>VLOOKUP($A44,'2.1'!$A$1:$U$265,COLUMN(L$1),FALSE)</f>
        <v>31023.638330979102</v>
      </c>
      <c r="M44">
        <f>VLOOKUP($A44,'2.1'!$A$1:$U$265,COLUMN(M$1),FALSE)</f>
        <v>32396.385743712101</v>
      </c>
      <c r="N44">
        <f>VLOOKUP($A44,'2.1'!$A$1:$U$265,COLUMN(N$1),FALSE)</f>
        <v>28912.156939040298</v>
      </c>
      <c r="O44">
        <f>VLOOKUP($A44,'2.1'!$A$1:$U$265,COLUMN(O$1),FALSE)</f>
        <v>27729.192699073501</v>
      </c>
      <c r="P44">
        <f>VLOOKUP($A44,'2.1'!$A$1:$U$265,COLUMN(P$1),FALSE)</f>
        <v>27129.626121129801</v>
      </c>
      <c r="Q44">
        <f>VLOOKUP($A44,'2.1'!$A$1:$U$265,COLUMN(Q$1),FALSE)</f>
        <v>23333.714911212901</v>
      </c>
      <c r="R44">
        <f>VLOOKUP($A44,'2.1'!$A$1:$U$265,COLUMN(R$1),FALSE)</f>
        <v>24532.5190588269</v>
      </c>
      <c r="S44">
        <f>VLOOKUP($A44,'2.1'!$A$1:$U$265,COLUMN(S$1),FALSE)</f>
        <v>26338.694344313601</v>
      </c>
      <c r="T44">
        <f>VLOOKUP($A44,'2.1'!$A$1:$U$265,COLUMN(T$1),FALSE)</f>
        <v>28689.706722579202</v>
      </c>
      <c r="U44">
        <f>VLOOKUP($A44,'2.1'!$A$1:$U$265,COLUMN(U$1),FALSE)</f>
        <v>27858.370995832702</v>
      </c>
    </row>
    <row r="45" spans="1:21" x14ac:dyDescent="0.35">
      <c r="A45" t="s">
        <v>113</v>
      </c>
      <c r="B45">
        <f>VLOOKUP($A45,'2.1'!$A$1:$U$265,COLUMN(B$1),FALSE)</f>
        <v>6029.03819275358</v>
      </c>
      <c r="C45">
        <f>VLOOKUP($A45,'2.1'!$A$1:$U$265,COLUMN(C$1),FALSE)</f>
        <v>6637.04165713981</v>
      </c>
      <c r="D45">
        <f>VLOOKUP($A45,'2.1'!$A$1:$U$265,COLUMN(D$1),FALSE)</f>
        <v>8060.8687029242401</v>
      </c>
      <c r="E45">
        <f>VLOOKUP($A45,'2.1'!$A$1:$U$265,COLUMN(E$1),FALSE)</f>
        <v>9818.5684930748794</v>
      </c>
      <c r="F45">
        <f>VLOOKUP($A45,'2.1'!$A$1:$U$265,COLUMN(F$1),FALSE)</f>
        <v>11749.852664357701</v>
      </c>
      <c r="G45">
        <f>VLOOKUP($A45,'2.1'!$A$1:$U$265,COLUMN(G$1),FALSE)</f>
        <v>13430.669895561299</v>
      </c>
      <c r="H45">
        <f>VLOOKUP($A45,'2.1'!$A$1:$U$265,COLUMN(H$1),FALSE)</f>
        <v>15261.7975911138</v>
      </c>
      <c r="I45">
        <f>VLOOKUP($A45,'2.1'!$A$1:$U$265,COLUMN(I$1),FALSE)</f>
        <v>18466.547929921599</v>
      </c>
      <c r="J45">
        <f>VLOOKUP($A45,'2.1'!$A$1:$U$265,COLUMN(J$1),FALSE)</f>
        <v>22804.577677450699</v>
      </c>
      <c r="K45">
        <f>VLOOKUP($A45,'2.1'!$A$1:$U$265,COLUMN(K$1),FALSE)</f>
        <v>19861.6974295256</v>
      </c>
      <c r="L45">
        <f>VLOOKUP($A45,'2.1'!$A$1:$U$265,COLUMN(L$1),FALSE)</f>
        <v>19960.0684872157</v>
      </c>
      <c r="M45">
        <f>VLOOKUP($A45,'2.1'!$A$1:$U$265,COLUMN(M$1),FALSE)</f>
        <v>21871.266075412801</v>
      </c>
      <c r="N45">
        <f>VLOOKUP($A45,'2.1'!$A$1:$U$265,COLUMN(N$1),FALSE)</f>
        <v>19870.801212340299</v>
      </c>
      <c r="O45">
        <f>VLOOKUP($A45,'2.1'!$A$1:$U$265,COLUMN(O$1),FALSE)</f>
        <v>20133.169143135299</v>
      </c>
      <c r="P45">
        <f>VLOOKUP($A45,'2.1'!$A$1:$U$265,COLUMN(P$1),FALSE)</f>
        <v>19890.919905664799</v>
      </c>
      <c r="Q45">
        <f>VLOOKUP($A45,'2.1'!$A$1:$U$265,COLUMN(Q$1),FALSE)</f>
        <v>17829.698322366799</v>
      </c>
      <c r="R45">
        <f>VLOOKUP($A45,'2.1'!$A$1:$U$265,COLUMN(R$1),FALSE)</f>
        <v>18575.232027191501</v>
      </c>
      <c r="S45">
        <f>VLOOKUP($A45,'2.1'!$A$1:$U$265,COLUMN(S$1),FALSE)</f>
        <v>20636.199952434999</v>
      </c>
      <c r="T45">
        <f>VLOOKUP($A45,'2.1'!$A$1:$U$265,COLUMN(T$1),FALSE)</f>
        <v>23415.843627304101</v>
      </c>
      <c r="U45">
        <f>VLOOKUP($A45,'2.1'!$A$1:$U$265,COLUMN(U$1),FALSE)</f>
        <v>23494.5962002944</v>
      </c>
    </row>
    <row r="46" spans="1:21" x14ac:dyDescent="0.35">
      <c r="A46" t="s">
        <v>91</v>
      </c>
      <c r="B46">
        <f>VLOOKUP($A46,'2.1'!$A$1:$U$265,COLUMN(B$1),FALSE)</f>
        <v>405.21625299165999</v>
      </c>
      <c r="C46">
        <f>VLOOKUP($A46,'2.1'!$A$1:$U$265,COLUMN(C$1),FALSE)</f>
        <v>153.59100919371701</v>
      </c>
      <c r="D46">
        <f>VLOOKUP($A46,'2.1'!$A$1:$U$265,COLUMN(D$1),FALSE)</f>
        <v>175.009965079978</v>
      </c>
      <c r="E46">
        <f>VLOOKUP($A46,'2.1'!$A$1:$U$265,COLUMN(E$1),FALSE)</f>
        <v>173.796135306156</v>
      </c>
      <c r="F46">
        <f>VLOOKUP($A46,'2.1'!$A$1:$U$265,COLUMN(F$1),FALSE)</f>
        <v>194.03996242662399</v>
      </c>
      <c r="G46">
        <f>VLOOKUP($A46,'2.1'!$A$1:$U$265,COLUMN(G$1),FALSE)</f>
        <v>218.386190840192</v>
      </c>
      <c r="H46">
        <f>VLOOKUP($A46,'2.1'!$A$1:$U$265,COLUMN(H$1),FALSE)</f>
        <v>255.43308382953401</v>
      </c>
      <c r="I46">
        <f>VLOOKUP($A46,'2.1'!$A$1:$U$265,COLUMN(I$1),FALSE)</f>
        <v>286.33049206463198</v>
      </c>
      <c r="J46">
        <f>VLOOKUP($A46,'2.1'!$A$1:$U$265,COLUMN(J$1),FALSE)</f>
        <v>327.56372182166302</v>
      </c>
      <c r="K46">
        <f>VLOOKUP($A46,'2.1'!$A$1:$U$265,COLUMN(K$1),FALSE)</f>
        <v>298.61968205109201</v>
      </c>
      <c r="L46">
        <f>VLOOKUP($A46,'2.1'!$A$1:$U$265,COLUMN(L$1),FALSE)</f>
        <v>334.02157257315201</v>
      </c>
      <c r="M46">
        <f>VLOOKUP($A46,'2.1'!$A$1:$U$265,COLUMN(M$1),FALSE)</f>
        <v>387.082465361488</v>
      </c>
      <c r="N46">
        <f>VLOOKUP($A46,'2.1'!$A$1:$U$265,COLUMN(N$1),FALSE)</f>
        <v>424.60038611851797</v>
      </c>
      <c r="O46">
        <f>VLOOKUP($A46,'2.1'!$A$1:$U$265,COLUMN(O$1),FALSE)</f>
        <v>457.96372825635001</v>
      </c>
      <c r="P46">
        <f>VLOOKUP($A46,'2.1'!$A$1:$U$265,COLUMN(P$1),FALSE)</f>
        <v>486.78708192155199</v>
      </c>
      <c r="Q46">
        <f>VLOOKUP($A46,'2.1'!$A$1:$U$265,COLUMN(Q$1),FALSE)</f>
        <v>497.31696080547601</v>
      </c>
      <c r="R46">
        <f>VLOOKUP($A46,'2.1'!$A$1:$U$265,COLUMN(R$1),FALSE)</f>
        <v>471.31884040957198</v>
      </c>
      <c r="S46">
        <f>VLOOKUP($A46,'2.1'!$A$1:$U$265,COLUMN(S$1),FALSE)</f>
        <v>467.07423746489002</v>
      </c>
      <c r="T46">
        <f>VLOOKUP($A46,'2.1'!$A$1:$U$265,COLUMN(T$1),FALSE)</f>
        <v>557.06441832427595</v>
      </c>
      <c r="U46">
        <f>VLOOKUP($A46,'2.1'!$A$1:$U$265,COLUMN(U$1),FALSE)</f>
        <v>580.71686720774505</v>
      </c>
    </row>
    <row r="47" spans="1:21" x14ac:dyDescent="0.35">
      <c r="A47" t="s">
        <v>121</v>
      </c>
      <c r="B47">
        <f>VLOOKUP($A47,'2.1'!$A$1:$U$265,COLUMN(B$1),FALSE)</f>
        <v>30743.547681635398</v>
      </c>
      <c r="C47">
        <f>VLOOKUP($A47,'2.1'!$A$1:$U$265,COLUMN(C$1),FALSE)</f>
        <v>30751.654348267999</v>
      </c>
      <c r="D47">
        <f>VLOOKUP($A47,'2.1'!$A$1:$U$265,COLUMN(D$1),FALSE)</f>
        <v>33228.693544881899</v>
      </c>
      <c r="E47">
        <f>VLOOKUP($A47,'2.1'!$A$1:$U$265,COLUMN(E$1),FALSE)</f>
        <v>40458.777398660903</v>
      </c>
      <c r="F47">
        <f>VLOOKUP($A47,'2.1'!$A$1:$U$265,COLUMN(F$1),FALSE)</f>
        <v>46511.598332430498</v>
      </c>
      <c r="G47">
        <f>VLOOKUP($A47,'2.1'!$A$1:$U$265,COLUMN(G$1),FALSE)</f>
        <v>48799.825601127501</v>
      </c>
      <c r="H47">
        <f>VLOOKUP($A47,'2.1'!$A$1:$U$265,COLUMN(H$1),FALSE)</f>
        <v>52026.999514272298</v>
      </c>
      <c r="I47">
        <f>VLOOKUP($A47,'2.1'!$A$1:$U$265,COLUMN(I$1),FALSE)</f>
        <v>58487.054967769604</v>
      </c>
      <c r="J47">
        <f>VLOOKUP($A47,'2.1'!$A$1:$U$265,COLUMN(J$1),FALSE)</f>
        <v>64322.063502084202</v>
      </c>
      <c r="K47">
        <f>VLOOKUP($A47,'2.1'!$A$1:$U$265,COLUMN(K$1),FALSE)</f>
        <v>58163.276876281503</v>
      </c>
      <c r="L47">
        <f>VLOOKUP($A47,'2.1'!$A$1:$U$265,COLUMN(L$1),FALSE)</f>
        <v>58041.398436338503</v>
      </c>
      <c r="M47">
        <f>VLOOKUP($A47,'2.1'!$A$1:$U$265,COLUMN(M$1),FALSE)</f>
        <v>61753.647131976999</v>
      </c>
      <c r="N47">
        <f>VLOOKUP($A47,'2.1'!$A$1:$U$265,COLUMN(N$1),FALSE)</f>
        <v>58507.508051785197</v>
      </c>
      <c r="O47">
        <f>VLOOKUP($A47,'2.1'!$A$1:$U$265,COLUMN(O$1),FALSE)</f>
        <v>61191.1937042028</v>
      </c>
      <c r="P47">
        <f>VLOOKUP($A47,'2.1'!$A$1:$U$265,COLUMN(P$1),FALSE)</f>
        <v>62548.984733290803</v>
      </c>
      <c r="Q47">
        <f>VLOOKUP($A47,'2.1'!$A$1:$U$265,COLUMN(Q$1),FALSE)</f>
        <v>53254.856370091598</v>
      </c>
      <c r="R47">
        <f>VLOOKUP($A47,'2.1'!$A$1:$U$265,COLUMN(R$1),FALSE)</f>
        <v>54663.998371919501</v>
      </c>
      <c r="S47">
        <f>VLOOKUP($A47,'2.1'!$A$1:$U$265,COLUMN(S$1),FALSE)</f>
        <v>57610.0981801136</v>
      </c>
      <c r="T47">
        <f>VLOOKUP($A47,'2.1'!$A$1:$U$265,COLUMN(T$1),FALSE)</f>
        <v>61598.536704393598</v>
      </c>
      <c r="U47">
        <f>VLOOKUP($A47,'2.1'!$A$1:$U$265,COLUMN(U$1),FALSE)</f>
        <v>60170.342636506903</v>
      </c>
    </row>
    <row r="48" spans="1:21" x14ac:dyDescent="0.35">
      <c r="A48" t="s">
        <v>117</v>
      </c>
      <c r="B48">
        <f>VLOOKUP($A48,'2.1'!$A$1:$U$265,COLUMN(B$1),FALSE)</f>
        <v>768.17607674711996</v>
      </c>
      <c r="C48">
        <f>VLOOKUP($A48,'2.1'!$A$1:$U$265,COLUMN(C$1),FALSE)</f>
        <v>780.90822264232202</v>
      </c>
      <c r="D48">
        <f>VLOOKUP($A48,'2.1'!$A$1:$U$265,COLUMN(D$1),FALSE)</f>
        <v>791.38947816751204</v>
      </c>
      <c r="E48">
        <f>VLOOKUP($A48,'2.1'!$A$1:$U$265,COLUMN(E$1),FALSE)</f>
        <v>818.86662978308004</v>
      </c>
      <c r="F48">
        <f>VLOOKUP($A48,'2.1'!$A$1:$U$265,COLUMN(F$1),FALSE)</f>
        <v>863.23161234145698</v>
      </c>
      <c r="G48">
        <f>VLOOKUP($A48,'2.1'!$A$1:$U$265,COLUMN(G$1),FALSE)</f>
        <v>904.72974887656596</v>
      </c>
      <c r="H48">
        <f>VLOOKUP($A48,'2.1'!$A$1:$U$265,COLUMN(H$1),FALSE)</f>
        <v>967.668622919565</v>
      </c>
      <c r="I48">
        <f>VLOOKUP($A48,'2.1'!$A$1:$U$265,COLUMN(I$1),FALSE)</f>
        <v>1052.7256519738401</v>
      </c>
      <c r="J48">
        <f>VLOOKUP($A48,'2.1'!$A$1:$U$265,COLUMN(J$1),FALSE)</f>
        <v>1223.8568609209799</v>
      </c>
      <c r="K48">
        <f>VLOOKUP($A48,'2.1'!$A$1:$U$265,COLUMN(K$1),FALSE)</f>
        <v>1267.31280083416</v>
      </c>
      <c r="L48">
        <f>VLOOKUP($A48,'2.1'!$A$1:$U$265,COLUMN(L$1),FALSE)</f>
        <v>1343.2687299443701</v>
      </c>
      <c r="M48">
        <f>VLOOKUP($A48,'2.1'!$A$1:$U$265,COLUMN(M$1),FALSE)</f>
        <v>1451.54297984389</v>
      </c>
      <c r="N48">
        <f>VLOOKUP($A48,'2.1'!$A$1:$U$265,COLUMN(N$1),FALSE)</f>
        <v>1559.2406506822599</v>
      </c>
      <c r="O48">
        <f>VLOOKUP($A48,'2.1'!$A$1:$U$265,COLUMN(O$1),FALSE)</f>
        <v>2312.7288033035302</v>
      </c>
      <c r="P48">
        <f>VLOOKUP($A48,'2.1'!$A$1:$U$265,COLUMN(P$1),FALSE)</f>
        <v>2464.3278411936099</v>
      </c>
      <c r="Q48">
        <f>VLOOKUP($A48,'2.1'!$A$1:$U$265,COLUMN(Q$1),FALSE)</f>
        <v>2658.9787526018099</v>
      </c>
      <c r="R48">
        <f>VLOOKUP($A48,'2.1'!$A$1:$U$265,COLUMN(R$1),FALSE)</f>
        <v>2802.1970511570698</v>
      </c>
      <c r="S48">
        <f>VLOOKUP($A48,'2.1'!$A$1:$U$265,COLUMN(S$1),FALSE)</f>
        <v>2914.38385631251</v>
      </c>
      <c r="T48">
        <f>VLOOKUP($A48,'2.1'!$A$1:$U$265,COLUMN(T$1),FALSE)</f>
        <v>3141.8892187389301</v>
      </c>
      <c r="U48">
        <f>VLOOKUP($A48,'2.1'!$A$1:$U$265,COLUMN(U$1),FALSE)</f>
        <v>3414.9248696877899</v>
      </c>
    </row>
    <row r="49" spans="1:21" x14ac:dyDescent="0.35">
      <c r="A49" t="s">
        <v>123</v>
      </c>
      <c r="B49">
        <f>VLOOKUP($A49,'2.1'!$A$1:$U$265,COLUMN(B$1),FALSE)</f>
        <v>2869.1058607235</v>
      </c>
      <c r="C49">
        <f>VLOOKUP($A49,'2.1'!$A$1:$U$265,COLUMN(C$1),FALSE)</f>
        <v>2977.4338177907798</v>
      </c>
      <c r="D49">
        <f>VLOOKUP($A49,'2.1'!$A$1:$U$265,COLUMN(D$1),FALSE)</f>
        <v>3110.3250903656199</v>
      </c>
      <c r="E49">
        <f>VLOOKUP($A49,'2.1'!$A$1:$U$265,COLUMN(E$1),FALSE)</f>
        <v>2418.3504216894498</v>
      </c>
      <c r="F49">
        <f>VLOOKUP($A49,'2.1'!$A$1:$U$265,COLUMN(F$1),FALSE)</f>
        <v>2487.3290611806601</v>
      </c>
      <c r="G49">
        <f>VLOOKUP($A49,'2.1'!$A$1:$U$265,COLUMN(G$1),FALSE)</f>
        <v>3932.7865678674898</v>
      </c>
      <c r="H49">
        <f>VLOOKUP($A49,'2.1'!$A$1:$U$265,COLUMN(H$1),FALSE)</f>
        <v>4109.03136285855</v>
      </c>
      <c r="I49">
        <f>VLOOKUP($A49,'2.1'!$A$1:$U$265,COLUMN(I$1),FALSE)</f>
        <v>4707.7925317757199</v>
      </c>
      <c r="J49">
        <f>VLOOKUP($A49,'2.1'!$A$1:$U$265,COLUMN(J$1),FALSE)</f>
        <v>5087.9853645516896</v>
      </c>
      <c r="K49">
        <f>VLOOKUP($A49,'2.1'!$A$1:$U$265,COLUMN(K$1),FALSE)</f>
        <v>5039.4025958215298</v>
      </c>
      <c r="L49">
        <f>VLOOKUP($A49,'2.1'!$A$1:$U$265,COLUMN(L$1),FALSE)</f>
        <v>5555.3897219561104</v>
      </c>
      <c r="M49">
        <f>VLOOKUP($A49,'2.1'!$A$1:$U$265,COLUMN(M$1),FALSE)</f>
        <v>5913.4320721130898</v>
      </c>
      <c r="N49">
        <f>VLOOKUP($A49,'2.1'!$A$1:$U$265,COLUMN(N$1),FALSE)</f>
        <v>6110.3696523619601</v>
      </c>
      <c r="O49">
        <f>VLOOKUP($A49,'2.1'!$A$1:$U$265,COLUMN(O$1),FALSE)</f>
        <v>6238.1336082527696</v>
      </c>
      <c r="P49">
        <f>VLOOKUP($A49,'2.1'!$A$1:$U$265,COLUMN(P$1),FALSE)</f>
        <v>6608.8281018076896</v>
      </c>
      <c r="Q49">
        <f>VLOOKUP($A49,'2.1'!$A$1:$U$265,COLUMN(Q$1),FALSE)</f>
        <v>6921.51722848184</v>
      </c>
      <c r="R49">
        <f>VLOOKUP($A49,'2.1'!$A$1:$U$265,COLUMN(R$1),FALSE)</f>
        <v>7280.8801092333597</v>
      </c>
      <c r="S49">
        <f>VLOOKUP($A49,'2.1'!$A$1:$U$265,COLUMN(S$1),FALSE)</f>
        <v>7609.3387995222702</v>
      </c>
      <c r="T49">
        <f>VLOOKUP($A49,'2.1'!$A$1:$U$265,COLUMN(T$1),FALSE)</f>
        <v>8050.63044036673</v>
      </c>
      <c r="U49">
        <f>VLOOKUP($A49,'2.1'!$A$1:$U$265,COLUMN(U$1),FALSE)</f>
        <v>8282.1163593532401</v>
      </c>
    </row>
    <row r="50" spans="1:21" x14ac:dyDescent="0.35">
      <c r="A50" t="s">
        <v>137</v>
      </c>
      <c r="B50">
        <f>VLOOKUP($A50,'2.1'!$A$1:$U$265,COLUMN(B$1),FALSE)</f>
        <v>1445.2793244290101</v>
      </c>
      <c r="C50">
        <f>VLOOKUP($A50,'2.1'!$A$1:$U$265,COLUMN(C$1),FALSE)</f>
        <v>1894.61516893932</v>
      </c>
      <c r="D50">
        <f>VLOOKUP($A50,'2.1'!$A$1:$U$265,COLUMN(D$1),FALSE)</f>
        <v>2172.1018772447001</v>
      </c>
      <c r="E50">
        <f>VLOOKUP($A50,'2.1'!$A$1:$U$265,COLUMN(E$1),FALSE)</f>
        <v>2425.8518417571499</v>
      </c>
      <c r="F50">
        <f>VLOOKUP($A50,'2.1'!$A$1:$U$265,COLUMN(F$1),FALSE)</f>
        <v>2691.2780806196502</v>
      </c>
      <c r="G50">
        <f>VLOOKUP($A50,'2.1'!$A$1:$U$265,COLUMN(G$1),FALSE)</f>
        <v>3002.1368672747499</v>
      </c>
      <c r="H50">
        <f>VLOOKUP($A50,'2.1'!$A$1:$U$265,COLUMN(H$1),FALSE)</f>
        <v>3328.8829723976501</v>
      </c>
      <c r="I50">
        <f>VLOOKUP($A50,'2.1'!$A$1:$U$265,COLUMN(I$1),FALSE)</f>
        <v>3567.8364378220599</v>
      </c>
      <c r="J50">
        <f>VLOOKUP($A50,'2.1'!$A$1:$U$265,COLUMN(J$1),FALSE)</f>
        <v>4249.0192621097603</v>
      </c>
      <c r="K50">
        <f>VLOOKUP($A50,'2.1'!$A$1:$U$265,COLUMN(K$1),FALSE)</f>
        <v>4231.6157976784698</v>
      </c>
      <c r="L50">
        <f>VLOOKUP($A50,'2.1'!$A$1:$U$265,COLUMN(L$1),FALSE)</f>
        <v>4633.5903583990403</v>
      </c>
      <c r="M50">
        <f>VLOOKUP($A50,'2.1'!$A$1:$U$265,COLUMN(M$1),FALSE)</f>
        <v>5200.55579014874</v>
      </c>
      <c r="N50">
        <f>VLOOKUP($A50,'2.1'!$A$1:$U$265,COLUMN(N$1),FALSE)</f>
        <v>5682.0450065535297</v>
      </c>
      <c r="O50">
        <f>VLOOKUP($A50,'2.1'!$A$1:$U$265,COLUMN(O$1),FALSE)</f>
        <v>6056.3308269681002</v>
      </c>
      <c r="P50">
        <f>VLOOKUP($A50,'2.1'!$A$1:$U$265,COLUMN(P$1),FALSE)</f>
        <v>6377.0915301421701</v>
      </c>
      <c r="Q50">
        <f>VLOOKUP($A50,'2.1'!$A$1:$U$265,COLUMN(Q$1),FALSE)</f>
        <v>6124.4916426207201</v>
      </c>
      <c r="R50">
        <f>VLOOKUP($A50,'2.1'!$A$1:$U$265,COLUMN(R$1),FALSE)</f>
        <v>6060.0933290441599</v>
      </c>
      <c r="S50">
        <f>VLOOKUP($A50,'2.1'!$A$1:$U$265,COLUMN(S$1),FALSE)</f>
        <v>6213.5012764992098</v>
      </c>
      <c r="T50">
        <f>VLOOKUP($A50,'2.1'!$A$1:$U$265,COLUMN(T$1),FALSE)</f>
        <v>6295.9353986807901</v>
      </c>
      <c r="U50">
        <f>VLOOKUP($A50,'2.1'!$A$1:$U$265,COLUMN(U$1),FALSE)</f>
        <v>6183.8238248217303</v>
      </c>
    </row>
    <row r="51" spans="1:21" x14ac:dyDescent="0.35">
      <c r="A51" t="s">
        <v>543</v>
      </c>
      <c r="B51">
        <f>VLOOKUP($A51,'2.1'!$A$1:$U$265,COLUMN(B$1),FALSE)</f>
        <v>1450.4762424329799</v>
      </c>
      <c r="C51">
        <f>VLOOKUP($A51,'2.1'!$A$1:$U$265,COLUMN(C$1),FALSE)</f>
        <v>1378.20340298422</v>
      </c>
      <c r="D51">
        <f>VLOOKUP($A51,'2.1'!$A$1:$U$265,COLUMN(D$1),FALSE)</f>
        <v>1191.1032552044501</v>
      </c>
      <c r="E51">
        <f>VLOOKUP($A51,'2.1'!$A$1:$U$265,COLUMN(E$1),FALSE)</f>
        <v>1102.4682750534</v>
      </c>
      <c r="F51">
        <f>VLOOKUP($A51,'2.1'!$A$1:$U$265,COLUMN(F$1),FALSE)</f>
        <v>1062.1580919339799</v>
      </c>
      <c r="G51">
        <f>VLOOKUP($A51,'2.1'!$A$1:$U$265,COLUMN(G$1),FALSE)</f>
        <v>1186.3934231895801</v>
      </c>
      <c r="H51">
        <f>VLOOKUP($A51,'2.1'!$A$1:$U$265,COLUMN(H$1),FALSE)</f>
        <v>1397.43681729491</v>
      </c>
      <c r="I51">
        <f>VLOOKUP($A51,'2.1'!$A$1:$U$265,COLUMN(I$1),FALSE)</f>
        <v>1667.3179554302101</v>
      </c>
      <c r="J51">
        <f>VLOOKUP($A51,'2.1'!$A$1:$U$265,COLUMN(J$1),FALSE)</f>
        <v>2044.52785549853</v>
      </c>
      <c r="K51">
        <f>VLOOKUP($A51,'2.1'!$A$1:$U$265,COLUMN(K$1),FALSE)</f>
        <v>2331.2685815110599</v>
      </c>
      <c r="L51">
        <f>VLOOKUP($A51,'2.1'!$A$1:$U$265,COLUMN(L$1),FALSE)</f>
        <v>2645.9690465192498</v>
      </c>
      <c r="M51">
        <f>VLOOKUP($A51,'2.1'!$A$1:$U$265,COLUMN(M$1),FALSE)</f>
        <v>2791.8107989556802</v>
      </c>
      <c r="N51">
        <f>VLOOKUP($A51,'2.1'!$A$1:$U$265,COLUMN(N$1),FALSE)</f>
        <v>3229.6856303037998</v>
      </c>
      <c r="O51">
        <f>VLOOKUP($A51,'2.1'!$A$1:$U$265,COLUMN(O$1),FALSE)</f>
        <v>3262.6580293424799</v>
      </c>
      <c r="P51">
        <f>VLOOKUP($A51,'2.1'!$A$1:$U$265,COLUMN(P$1),FALSE)</f>
        <v>3379.5585095107499</v>
      </c>
      <c r="Q51">
        <f>VLOOKUP($A51,'2.1'!$A$1:$U$265,COLUMN(Q$1),FALSE)</f>
        <v>3562.9327350684898</v>
      </c>
      <c r="R51">
        <f>VLOOKUP($A51,'2.1'!$A$1:$U$265,COLUMN(R$1),FALSE)</f>
        <v>3519.8732025425902</v>
      </c>
      <c r="S51">
        <f>VLOOKUP($A51,'2.1'!$A$1:$U$265,COLUMN(S$1),FALSE)</f>
        <v>2444.2903111509399</v>
      </c>
      <c r="T51">
        <f>VLOOKUP($A51,'2.1'!$A$1:$U$265,COLUMN(T$1),FALSE)</f>
        <v>2537.1253654903999</v>
      </c>
      <c r="U51">
        <f>VLOOKUP($A51,'2.1'!$A$1:$U$265,COLUMN(U$1),FALSE)</f>
        <v>3019.2058286175602</v>
      </c>
    </row>
    <row r="52" spans="1:21" x14ac:dyDescent="0.35">
      <c r="A52" t="s">
        <v>427</v>
      </c>
      <c r="B52">
        <f>VLOOKUP($A52,'2.1'!$A$1:$U$265,COLUMN(B$1),FALSE)</f>
        <v>2001.5380092446701</v>
      </c>
      <c r="C52">
        <f>VLOOKUP($A52,'2.1'!$A$1:$U$265,COLUMN(C$1),FALSE)</f>
        <v>2072.2998424499701</v>
      </c>
      <c r="D52">
        <f>VLOOKUP($A52,'2.1'!$A$1:$U$265,COLUMN(D$1),FALSE)</f>
        <v>2124.1028886291801</v>
      </c>
      <c r="E52">
        <f>VLOOKUP($A52,'2.1'!$A$1:$U$265,COLUMN(E$1),FALSE)</f>
        <v>2209.4965079694498</v>
      </c>
      <c r="F52">
        <f>VLOOKUP($A52,'2.1'!$A$1:$U$265,COLUMN(F$1),FALSE)</f>
        <v>2278.4318429057298</v>
      </c>
      <c r="G52">
        <f>VLOOKUP($A52,'2.1'!$A$1:$U$265,COLUMN(G$1),FALSE)</f>
        <v>2428.5695118886401</v>
      </c>
      <c r="H52">
        <f>VLOOKUP($A52,'2.1'!$A$1:$U$265,COLUMN(H$1),FALSE)</f>
        <v>2631.82041514301</v>
      </c>
      <c r="I52">
        <f>VLOOKUP($A52,'2.1'!$A$1:$U$265,COLUMN(I$1),FALSE)</f>
        <v>2786.1579217171802</v>
      </c>
      <c r="J52">
        <f>VLOOKUP($A52,'2.1'!$A$1:$U$265,COLUMN(J$1),FALSE)</f>
        <v>2933.3956753717198</v>
      </c>
      <c r="K52">
        <f>VLOOKUP($A52,'2.1'!$A$1:$U$265,COLUMN(K$1),FALSE)</f>
        <v>2858.4796301727602</v>
      </c>
      <c r="L52">
        <f>VLOOKUP($A52,'2.1'!$A$1:$U$265,COLUMN(L$1),FALSE)</f>
        <v>2983.22977097694</v>
      </c>
      <c r="M52">
        <f>VLOOKUP($A52,'2.1'!$A$1:$U$265,COLUMN(M$1),FALSE)</f>
        <v>3266.0120620207399</v>
      </c>
      <c r="N52">
        <f>VLOOKUP($A52,'2.1'!$A$1:$U$265,COLUMN(N$1),FALSE)</f>
        <v>3428.4071797616002</v>
      </c>
      <c r="O52">
        <f>VLOOKUP($A52,'2.1'!$A$1:$U$265,COLUMN(O$1),FALSE)</f>
        <v>3509.5314926261599</v>
      </c>
      <c r="P52">
        <f>VLOOKUP($A52,'2.1'!$A$1:$U$265,COLUMN(P$1),FALSE)</f>
        <v>3589.04219262897</v>
      </c>
      <c r="Q52">
        <f>VLOOKUP($A52,'2.1'!$A$1:$U$265,COLUMN(Q$1),FALSE)</f>
        <v>3705.57794598177</v>
      </c>
      <c r="R52">
        <f>VLOOKUP($A52,'2.1'!$A$1:$U$265,COLUMN(R$1),FALSE)</f>
        <v>3805.9936662847299</v>
      </c>
      <c r="S52">
        <f>VLOOKUP($A52,'2.1'!$A$1:$U$265,COLUMN(S$1),FALSE)</f>
        <v>3910.2571929590599</v>
      </c>
      <c r="T52">
        <f>VLOOKUP($A52,'2.1'!$A$1:$U$265,COLUMN(T$1),FALSE)</f>
        <v>4067.6594488115402</v>
      </c>
      <c r="U52">
        <f>VLOOKUP($A52,'2.1'!$A$1:$U$265,COLUMN(U$1),FALSE)</f>
        <v>4187.2500311068998</v>
      </c>
    </row>
    <row r="53" spans="1:21" x14ac:dyDescent="0.35">
      <c r="A53" t="s">
        <v>181</v>
      </c>
      <c r="B53">
        <f>VLOOKUP($A53,'2.1'!$A$1:$U$265,COLUMN(B$1),FALSE)</f>
        <v>1725.5547376752399</v>
      </c>
      <c r="C53">
        <f>VLOOKUP($A53,'2.1'!$A$1:$U$265,COLUMN(C$1),FALSE)</f>
        <v>2313.1512888607899</v>
      </c>
      <c r="D53">
        <f>VLOOKUP($A53,'2.1'!$A$1:$U$265,COLUMN(D$1),FALSE)</f>
        <v>2744.2081555340201</v>
      </c>
      <c r="E53">
        <f>VLOOKUP($A53,'2.1'!$A$1:$U$265,COLUMN(E$1),FALSE)</f>
        <v>3618.57609412069</v>
      </c>
      <c r="F53">
        <f>VLOOKUP($A53,'2.1'!$A$1:$U$265,COLUMN(F$1),FALSE)</f>
        <v>6152.1312376017304</v>
      </c>
      <c r="G53">
        <f>VLOOKUP($A53,'2.1'!$A$1:$U$265,COLUMN(G$1),FALSE)</f>
        <v>10963.289362941299</v>
      </c>
      <c r="H53">
        <f>VLOOKUP($A53,'2.1'!$A$1:$U$265,COLUMN(H$1),FALSE)</f>
        <v>12857.3360461499</v>
      </c>
      <c r="I53">
        <f>VLOOKUP($A53,'2.1'!$A$1:$U$265,COLUMN(I$1),FALSE)</f>
        <v>15908.3918313632</v>
      </c>
      <c r="J53">
        <f>VLOOKUP($A53,'2.1'!$A$1:$U$265,COLUMN(J$1),FALSE)</f>
        <v>22942.583449096699</v>
      </c>
      <c r="K53">
        <f>VLOOKUP($A53,'2.1'!$A$1:$U$265,COLUMN(K$1),FALSE)</f>
        <v>16667.9368247067</v>
      </c>
      <c r="L53">
        <f>VLOOKUP($A53,'2.1'!$A$1:$U$265,COLUMN(L$1),FALSE)</f>
        <v>17288.8595992193</v>
      </c>
      <c r="M53">
        <f>VLOOKUP($A53,'2.1'!$A$1:$U$265,COLUMN(M$1),FALSE)</f>
        <v>21641.870519212702</v>
      </c>
      <c r="N53">
        <f>VLOOKUP($A53,'2.1'!$A$1:$U$265,COLUMN(N$1),FALSE)</f>
        <v>21711.153229854201</v>
      </c>
      <c r="O53">
        <f>VLOOKUP($A53,'2.1'!$A$1:$U$265,COLUMN(O$1),FALSE)</f>
        <v>20390.7193153023</v>
      </c>
      <c r="P53">
        <f>VLOOKUP($A53,'2.1'!$A$1:$U$265,COLUMN(P$1),FALSE)</f>
        <v>19394.029992997199</v>
      </c>
      <c r="Q53">
        <f>VLOOKUP($A53,'2.1'!$A$1:$U$265,COLUMN(Q$1),FALSE)</f>
        <v>11283.46560612</v>
      </c>
      <c r="R53">
        <f>VLOOKUP($A53,'2.1'!$A$1:$U$265,COLUMN(R$1),FALSE)</f>
        <v>9250.3319530822591</v>
      </c>
      <c r="S53">
        <f>VLOOKUP($A53,'2.1'!$A$1:$U$265,COLUMN(S$1),FALSE)</f>
        <v>9667.9122517304604</v>
      </c>
      <c r="T53">
        <f>VLOOKUP($A53,'2.1'!$A$1:$U$265,COLUMN(T$1),FALSE)</f>
        <v>10144.1958108456</v>
      </c>
      <c r="U53">
        <f>VLOOKUP($A53,'2.1'!$A$1:$U$265,COLUMN(U$1),FALSE)</f>
        <v>8131.9238881091196</v>
      </c>
    </row>
    <row r="54" spans="1:21" x14ac:dyDescent="0.35">
      <c r="A54" t="s">
        <v>143</v>
      </c>
      <c r="B54">
        <f>VLOOKUP($A54,'2.1'!$A$1:$U$265,COLUMN(B$1),FALSE)</f>
        <v>308.13378356477</v>
      </c>
      <c r="C54">
        <f>VLOOKUP($A54,'2.1'!$A$1:$U$265,COLUMN(C$1),FALSE)</f>
        <v>316.82382001456301</v>
      </c>
      <c r="D54">
        <f>VLOOKUP($A54,'2.1'!$A$1:$U$265,COLUMN(D$1),FALSE)</f>
        <v>293.955790897214</v>
      </c>
      <c r="E54">
        <f>VLOOKUP($A54,'2.1'!$A$1:$U$265,COLUMN(E$1),FALSE)</f>
        <v>334.58544290262103</v>
      </c>
      <c r="F54">
        <f>VLOOKUP($A54,'2.1'!$A$1:$U$265,COLUMN(F$1),FALSE)</f>
        <v>407.76997651657501</v>
      </c>
      <c r="G54">
        <f>VLOOKUP($A54,'2.1'!$A$1:$U$265,COLUMN(G$1),FALSE)</f>
        <v>388.59512263104801</v>
      </c>
      <c r="H54">
        <f>VLOOKUP($A54,'2.1'!$A$1:$U$265,COLUMN(H$1),FALSE)</f>
        <v>415.03659944205299</v>
      </c>
      <c r="I54">
        <f>VLOOKUP($A54,'2.1'!$A$1:$U$265,COLUMN(I$1),FALSE)</f>
        <v>439.832690498933</v>
      </c>
      <c r="J54">
        <f>VLOOKUP($A54,'2.1'!$A$1:$U$265,COLUMN(J$1),FALSE)</f>
        <v>450.63284030614</v>
      </c>
      <c r="K54">
        <f>VLOOKUP($A54,'2.1'!$A$1:$U$265,COLUMN(K$1),FALSE)</f>
        <v>595.10998718541202</v>
      </c>
      <c r="L54">
        <f>VLOOKUP($A54,'2.1'!$A$1:$U$265,COLUMN(L$1),FALSE)</f>
        <v>501.355633266246</v>
      </c>
      <c r="M54">
        <f>VLOOKUP($A54,'2.1'!$A$1:$U$265,COLUMN(M$1),FALSE)</f>
        <v>642.50765906369395</v>
      </c>
      <c r="N54">
        <f>VLOOKUP($A54,'2.1'!$A$1:$U$265,COLUMN(N$1),FALSE)</f>
        <v>0</v>
      </c>
      <c r="O54">
        <f>VLOOKUP($A54,'2.1'!$A$1:$U$265,COLUMN(O$1),FALSE)</f>
        <v>0</v>
      </c>
      <c r="P54">
        <f>VLOOKUP($A54,'2.1'!$A$1:$U$265,COLUMN(P$1),FALSE)</f>
        <v>0</v>
      </c>
      <c r="Q54">
        <f>VLOOKUP($A54,'2.1'!$A$1:$U$265,COLUMN(Q$1),FALSE)</f>
        <v>0</v>
      </c>
      <c r="R54">
        <v>0</v>
      </c>
      <c r="S54">
        <f>VLOOKUP($A54,'2.1'!$A$1:$U$265,COLUMN(S$1),FALSE)</f>
        <v>0</v>
      </c>
      <c r="T54">
        <f>VLOOKUP($A54,'2.1'!$A$1:$U$265,COLUMN(T$1),FALSE)</f>
        <v>0</v>
      </c>
      <c r="U54">
        <f>VLOOKUP($A54,'2.1'!$A$1:$U$265,COLUMN(U$1),FALSE)</f>
        <v>0</v>
      </c>
    </row>
    <row r="55" spans="1:21" x14ac:dyDescent="0.35">
      <c r="A55" t="s">
        <v>147</v>
      </c>
      <c r="B55">
        <f>VLOOKUP($A55,'2.1'!$A$1:$U$265,COLUMN(B$1),FALSE)</f>
        <v>4075.9706385107102</v>
      </c>
      <c r="C55">
        <f>VLOOKUP($A55,'2.1'!$A$1:$U$265,COLUMN(C$1),FALSE)</f>
        <v>4509.1782020361698</v>
      </c>
      <c r="D55">
        <f>VLOOKUP($A55,'2.1'!$A$1:$U$265,COLUMN(D$1),FALSE)</f>
        <v>5344.8779350230998</v>
      </c>
      <c r="E55">
        <f>VLOOKUP($A55,'2.1'!$A$1:$U$265,COLUMN(E$1),FALSE)</f>
        <v>7206.1665624875804</v>
      </c>
      <c r="F55">
        <f>VLOOKUP($A55,'2.1'!$A$1:$U$265,COLUMN(F$1),FALSE)</f>
        <v>8912.9921951693195</v>
      </c>
      <c r="G55">
        <f>VLOOKUP($A55,'2.1'!$A$1:$U$265,COLUMN(G$1),FALSE)</f>
        <v>10406.396692326</v>
      </c>
      <c r="H55">
        <f>VLOOKUP($A55,'2.1'!$A$1:$U$265,COLUMN(H$1),FALSE)</f>
        <v>12631.5680518102</v>
      </c>
      <c r="I55">
        <f>VLOOKUP($A55,'2.1'!$A$1:$U$265,COLUMN(I$1),FALSE)</f>
        <v>16741.939226659601</v>
      </c>
      <c r="J55">
        <f>VLOOKUP($A55,'2.1'!$A$1:$U$265,COLUMN(J$1),FALSE)</f>
        <v>18227.119530447599</v>
      </c>
      <c r="K55">
        <f>VLOOKUP($A55,'2.1'!$A$1:$U$265,COLUMN(K$1),FALSE)</f>
        <v>14794.971104954901</v>
      </c>
      <c r="L55">
        <f>VLOOKUP($A55,'2.1'!$A$1:$U$265,COLUMN(L$1),FALSE)</f>
        <v>14790.820923470101</v>
      </c>
      <c r="M55">
        <f>VLOOKUP($A55,'2.1'!$A$1:$U$265,COLUMN(M$1),FALSE)</f>
        <v>17621.547962894401</v>
      </c>
      <c r="N55">
        <f>VLOOKUP($A55,'2.1'!$A$1:$U$265,COLUMN(N$1),FALSE)</f>
        <v>17534.421349912998</v>
      </c>
      <c r="O55">
        <f>VLOOKUP($A55,'2.1'!$A$1:$U$265,COLUMN(O$1),FALSE)</f>
        <v>19174.100326150899</v>
      </c>
      <c r="P55">
        <f>VLOOKUP($A55,'2.1'!$A$1:$U$265,COLUMN(P$1),FALSE)</f>
        <v>20367.103161316001</v>
      </c>
      <c r="Q55">
        <f>VLOOKUP($A55,'2.1'!$A$1:$U$265,COLUMN(Q$1),FALSE)</f>
        <v>17522.230186252</v>
      </c>
      <c r="R55">
        <f>VLOOKUP($A55,'2.1'!$A$1:$U$265,COLUMN(R$1),FALSE)</f>
        <v>18437.252820717302</v>
      </c>
      <c r="S55">
        <f>VLOOKUP($A55,'2.1'!$A$1:$U$265,COLUMN(S$1),FALSE)</f>
        <v>20458.4607286705</v>
      </c>
      <c r="T55">
        <f>VLOOKUP($A55,'2.1'!$A$1:$U$265,COLUMN(T$1),FALSE)</f>
        <v>23170.7073775514</v>
      </c>
      <c r="U55">
        <f>VLOOKUP($A55,'2.1'!$A$1:$U$265,COLUMN(U$1),FALSE)</f>
        <v>23723.306112848</v>
      </c>
    </row>
    <row r="56" spans="1:21" x14ac:dyDescent="0.35">
      <c r="A56" t="s">
        <v>453</v>
      </c>
      <c r="B56">
        <f>VLOOKUP($A56,'2.1'!$A$1:$U$265,COLUMN(B$1),FALSE)</f>
        <v>1728.70533953017</v>
      </c>
      <c r="C56">
        <f>VLOOKUP($A56,'2.1'!$A$1:$U$265,COLUMN(C$1),FALSE)</f>
        <v>1521.7676198184299</v>
      </c>
      <c r="D56">
        <f>VLOOKUP($A56,'2.1'!$A$1:$U$265,COLUMN(D$1),FALSE)</f>
        <v>1405.44185636161</v>
      </c>
      <c r="E56">
        <f>VLOOKUP($A56,'2.1'!$A$1:$U$265,COLUMN(E$1),FALSE)</f>
        <v>2148.6199354273799</v>
      </c>
      <c r="F56">
        <f>VLOOKUP($A56,'2.1'!$A$1:$U$265,COLUMN(F$1),FALSE)</f>
        <v>2699.1334018643802</v>
      </c>
      <c r="G56">
        <f>VLOOKUP($A56,'2.1'!$A$1:$U$265,COLUMN(G$1),FALSE)</f>
        <v>3083.8262324474799</v>
      </c>
      <c r="H56">
        <f>VLOOKUP($A56,'2.1'!$A$1:$U$265,COLUMN(H$1),FALSE)</f>
        <v>3176.7003378024801</v>
      </c>
      <c r="I56">
        <f>VLOOKUP($A56,'2.1'!$A$1:$U$265,COLUMN(I$1),FALSE)</f>
        <v>3327.4418745642201</v>
      </c>
      <c r="J56">
        <f>VLOOKUP($A56,'2.1'!$A$1:$U$265,COLUMN(J$1),FALSE)</f>
        <v>3137.3961151871499</v>
      </c>
      <c r="K56">
        <f>VLOOKUP($A56,'2.1'!$A$1:$U$265,COLUMN(K$1),FALSE)</f>
        <v>3385.8429259111499</v>
      </c>
      <c r="L56">
        <f>VLOOKUP($A56,'2.1'!$A$1:$U$265,COLUMN(L$1),FALSE)</f>
        <v>4168.5051770671898</v>
      </c>
      <c r="M56">
        <f>VLOOKUP($A56,'2.1'!$A$1:$U$265,COLUMN(M$1),FALSE)</f>
        <v>4496.60037883323</v>
      </c>
      <c r="N56">
        <f>VLOOKUP($A56,'2.1'!$A$1:$U$265,COLUMN(N$1),FALSE)</f>
        <v>4527.6689876416103</v>
      </c>
      <c r="O56">
        <f>VLOOKUP($A56,'2.1'!$A$1:$U$265,COLUMN(O$1),FALSE)</f>
        <v>4230.3440556778996</v>
      </c>
      <c r="P56">
        <f>VLOOKUP($A56,'2.1'!$A$1:$U$265,COLUMN(P$1),FALSE)</f>
        <v>4038.5572283991801</v>
      </c>
      <c r="Q56">
        <f>VLOOKUP($A56,'2.1'!$A$1:$U$265,COLUMN(Q$1),FALSE)</f>
        <v>3679.7997994888401</v>
      </c>
      <c r="R56">
        <f>VLOOKUP($A56,'2.1'!$A$1:$U$265,COLUMN(R$1),FALSE)</f>
        <v>3425.5595094068799</v>
      </c>
      <c r="S56">
        <f>VLOOKUP($A56,'2.1'!$A$1:$U$265,COLUMN(S$1),FALSE)</f>
        <v>3914.6132524517502</v>
      </c>
      <c r="T56">
        <f>VLOOKUP($A56,'2.1'!$A$1:$U$265,COLUMN(T$1),FALSE)</f>
        <v>4106.1971526456</v>
      </c>
      <c r="U56">
        <f>VLOOKUP($A56,'2.1'!$A$1:$U$265,COLUMN(U$1),FALSE)</f>
        <v>3894.6798068542698</v>
      </c>
    </row>
    <row r="57" spans="1:21" x14ac:dyDescent="0.35">
      <c r="A57" t="s">
        <v>149</v>
      </c>
      <c r="B57">
        <f>VLOOKUP($A57,'2.1'!$A$1:$U$265,COLUMN(B$1),FALSE)</f>
        <v>124.460800271762</v>
      </c>
      <c r="C57">
        <f>VLOOKUP($A57,'2.1'!$A$1:$U$265,COLUMN(C$1),FALSE)</f>
        <v>120.765781959083</v>
      </c>
      <c r="D57">
        <f>VLOOKUP($A57,'2.1'!$A$1:$U$265,COLUMN(D$1),FALSE)</f>
        <v>111.927223529279</v>
      </c>
      <c r="E57">
        <f>VLOOKUP($A57,'2.1'!$A$1:$U$265,COLUMN(E$1),FALSE)</f>
        <v>119.490390988672</v>
      </c>
      <c r="F57">
        <f>VLOOKUP($A57,'2.1'!$A$1:$U$265,COLUMN(F$1),FALSE)</f>
        <v>136.466255552783</v>
      </c>
      <c r="G57">
        <f>VLOOKUP($A57,'2.1'!$A$1:$U$265,COLUMN(G$1),FALSE)</f>
        <v>162.432726500352</v>
      </c>
      <c r="H57">
        <f>VLOOKUP($A57,'2.1'!$A$1:$U$265,COLUMN(H$1),FALSE)</f>
        <v>194.687430455118</v>
      </c>
      <c r="I57">
        <f>VLOOKUP($A57,'2.1'!$A$1:$U$265,COLUMN(I$1),FALSE)</f>
        <v>244.286037152722</v>
      </c>
      <c r="J57">
        <f>VLOOKUP($A57,'2.1'!$A$1:$U$265,COLUMN(J$1),FALSE)</f>
        <v>326.43682669893099</v>
      </c>
      <c r="K57">
        <f>VLOOKUP($A57,'2.1'!$A$1:$U$265,COLUMN(K$1),FALSE)</f>
        <v>380.56904786288499</v>
      </c>
      <c r="L57">
        <f>VLOOKUP($A57,'2.1'!$A$1:$U$265,COLUMN(L$1),FALSE)</f>
        <v>341.55411490517901</v>
      </c>
      <c r="M57">
        <f>VLOOKUP($A57,'2.1'!$A$1:$U$265,COLUMN(M$1),FALSE)</f>
        <v>354.47957584134701</v>
      </c>
      <c r="N57">
        <f>VLOOKUP($A57,'2.1'!$A$1:$U$265,COLUMN(N$1),FALSE)</f>
        <v>467.07792724171799</v>
      </c>
      <c r="O57">
        <f>VLOOKUP($A57,'2.1'!$A$1:$U$265,COLUMN(O$1),FALSE)</f>
        <v>499.53157205990698</v>
      </c>
      <c r="P57">
        <f>VLOOKUP($A57,'2.1'!$A$1:$U$265,COLUMN(P$1),FALSE)</f>
        <v>566.92646646198398</v>
      </c>
      <c r="Q57">
        <f>VLOOKUP($A57,'2.1'!$A$1:$U$265,COLUMN(Q$1),FALSE)</f>
        <v>640.54189131368196</v>
      </c>
      <c r="R57">
        <f>VLOOKUP($A57,'2.1'!$A$1:$U$265,COLUMN(R$1),FALSE)</f>
        <v>717.12459293328504</v>
      </c>
      <c r="S57">
        <f>VLOOKUP($A57,'2.1'!$A$1:$U$265,COLUMN(S$1),FALSE)</f>
        <v>768.52230757938605</v>
      </c>
      <c r="T57">
        <f>VLOOKUP($A57,'2.1'!$A$1:$U$265,COLUMN(T$1),FALSE)</f>
        <v>771.52381386447598</v>
      </c>
      <c r="U57">
        <f>VLOOKUP($A57,'2.1'!$A$1:$U$265,COLUMN(U$1),FALSE)</f>
        <v>855.76086228083796</v>
      </c>
    </row>
    <row r="58" spans="1:21" x14ac:dyDescent="0.35">
      <c r="A58" t="s">
        <v>157</v>
      </c>
      <c r="B58">
        <f>VLOOKUP($A58,'2.1'!$A$1:$U$265,COLUMN(B$1),FALSE)</f>
        <v>2076.5687843164901</v>
      </c>
      <c r="C58">
        <f>VLOOKUP($A58,'2.1'!$A$1:$U$265,COLUMN(C$1),FALSE)</f>
        <v>2039.6256972117701</v>
      </c>
      <c r="D58">
        <f>VLOOKUP($A58,'2.1'!$A$1:$U$265,COLUMN(D$1),FALSE)</f>
        <v>2260.2583983847499</v>
      </c>
      <c r="E58">
        <f>VLOOKUP($A58,'2.1'!$A$1:$U$265,COLUMN(E$1),FALSE)</f>
        <v>2837.89224620811</v>
      </c>
      <c r="F58">
        <f>VLOOKUP($A58,'2.1'!$A$1:$U$265,COLUMN(F$1),FALSE)</f>
        <v>3334.9316666979198</v>
      </c>
      <c r="G58">
        <f>VLOOKUP($A58,'2.1'!$A$1:$U$265,COLUMN(G$1),FALSE)</f>
        <v>3659.5793287084198</v>
      </c>
      <c r="H58">
        <f>VLOOKUP($A58,'2.1'!$A$1:$U$265,COLUMN(H$1),FALSE)</f>
        <v>3747.8607160745501</v>
      </c>
      <c r="I58">
        <f>VLOOKUP($A58,'2.1'!$A$1:$U$265,COLUMN(I$1),FALSE)</f>
        <v>4072.1015698432898</v>
      </c>
      <c r="J58">
        <f>VLOOKUP($A58,'2.1'!$A$1:$U$265,COLUMN(J$1),FALSE)</f>
        <v>4167.6702847165398</v>
      </c>
      <c r="K58">
        <f>VLOOKUP($A58,'2.1'!$A$1:$U$265,COLUMN(K$1),FALSE)</f>
        <v>3362.8165551403199</v>
      </c>
      <c r="L58">
        <f>VLOOKUP($A58,'2.1'!$A$1:$U$265,COLUMN(L$1),FALSE)</f>
        <v>3652.52743714193</v>
      </c>
      <c r="M58">
        <f>VLOOKUP($A58,'2.1'!$A$1:$U$265,COLUMN(M$1),FALSE)</f>
        <v>4371.4575101241098</v>
      </c>
      <c r="N58">
        <f>VLOOKUP($A58,'2.1'!$A$1:$U$265,COLUMN(N$1),FALSE)</f>
        <v>4591.5557840295596</v>
      </c>
      <c r="O58">
        <f>VLOOKUP($A58,'2.1'!$A$1:$U$265,COLUMN(O$1),FALSE)</f>
        <v>4840.6937161580199</v>
      </c>
      <c r="P58">
        <f>VLOOKUP($A58,'2.1'!$A$1:$U$265,COLUMN(P$1),FALSE)</f>
        <v>5605.5703563548996</v>
      </c>
      <c r="Q58">
        <f>VLOOKUP($A58,'2.1'!$A$1:$U$265,COLUMN(Q$1),FALSE)</f>
        <v>5390.7452579281198</v>
      </c>
      <c r="R58">
        <f>VLOOKUP($A58,'2.1'!$A$1:$U$265,COLUMN(R$1),FALSE)</f>
        <v>5651.3180548270202</v>
      </c>
      <c r="S58">
        <f>VLOOKUP($A58,'2.1'!$A$1:$U$265,COLUMN(S$1),FALSE)</f>
        <v>6101.0308386649804</v>
      </c>
      <c r="T58">
        <f>VLOOKUP($A58,'2.1'!$A$1:$U$265,COLUMN(T$1),FALSE)</f>
        <v>6317.4878527697001</v>
      </c>
      <c r="U58">
        <f>VLOOKUP($A58,'2.1'!$A$1:$U$265,COLUMN(U$1),FALSE)</f>
        <v>6175.8887203210397</v>
      </c>
    </row>
    <row r="59" spans="1:21" x14ac:dyDescent="0.35">
      <c r="A59" t="s">
        <v>155</v>
      </c>
      <c r="B59">
        <f>VLOOKUP($A59,'2.1'!$A$1:$U$265,COLUMN(B$1),FALSE)</f>
        <v>24285.466820516202</v>
      </c>
      <c r="C59">
        <f>VLOOKUP($A59,'2.1'!$A$1:$U$265,COLUMN(C$1),FALSE)</f>
        <v>24946.189189140401</v>
      </c>
      <c r="D59">
        <f>VLOOKUP($A59,'2.1'!$A$1:$U$265,COLUMN(D$1),FALSE)</f>
        <v>26869.6749036293</v>
      </c>
      <c r="E59">
        <f>VLOOKUP($A59,'2.1'!$A$1:$U$265,COLUMN(E$1),FALSE)</f>
        <v>32855.132628780302</v>
      </c>
      <c r="F59">
        <f>VLOOKUP($A59,'2.1'!$A$1:$U$265,COLUMN(F$1),FALSE)</f>
        <v>37702.8453762641</v>
      </c>
      <c r="G59">
        <f>VLOOKUP($A59,'2.1'!$A$1:$U$265,COLUMN(G$1),FALSE)</f>
        <v>39040.2888825052</v>
      </c>
      <c r="H59">
        <f>VLOOKUP($A59,'2.1'!$A$1:$U$265,COLUMN(H$1),FALSE)</f>
        <v>41188.093699730198</v>
      </c>
      <c r="I59">
        <f>VLOOKUP($A59,'2.1'!$A$1:$U$265,COLUMN(I$1),FALSE)</f>
        <v>48414.845092972202</v>
      </c>
      <c r="J59">
        <f>VLOOKUP($A59,'2.1'!$A$1:$U$265,COLUMN(J$1),FALSE)</f>
        <v>53554.038922467298</v>
      </c>
      <c r="K59">
        <f>VLOOKUP($A59,'2.1'!$A$1:$U$265,COLUMN(K$1),FALSE)</f>
        <v>47293.992833504199</v>
      </c>
      <c r="L59">
        <f>VLOOKUP($A59,'2.1'!$A$1:$U$265,COLUMN(L$1),FALSE)</f>
        <v>46459.973254854303</v>
      </c>
      <c r="M59">
        <f>VLOOKUP($A59,'2.1'!$A$1:$U$265,COLUMN(M$1),FALSE)</f>
        <v>51081.997670312703</v>
      </c>
      <c r="N59">
        <f>VLOOKUP($A59,'2.1'!$A$1:$U$265,COLUMN(N$1),FALSE)</f>
        <v>47710.790216941503</v>
      </c>
      <c r="O59">
        <f>VLOOKUP($A59,'2.1'!$A$1:$U$265,COLUMN(O$1),FALSE)</f>
        <v>49878.043244453598</v>
      </c>
      <c r="P59">
        <f>VLOOKUP($A59,'2.1'!$A$1:$U$265,COLUMN(P$1),FALSE)</f>
        <v>50260.2998588958</v>
      </c>
      <c r="Q59">
        <f>VLOOKUP($A59,'2.1'!$A$1:$U$265,COLUMN(Q$1),FALSE)</f>
        <v>42784.698361643197</v>
      </c>
      <c r="R59">
        <f>VLOOKUP($A59,'2.1'!$A$1:$U$265,COLUMN(R$1),FALSE)</f>
        <v>43784.283962209804</v>
      </c>
      <c r="S59">
        <f>VLOOKUP($A59,'2.1'!$A$1:$U$265,COLUMN(S$1),FALSE)</f>
        <v>46336.663253012703</v>
      </c>
      <c r="T59">
        <f>VLOOKUP($A59,'2.1'!$A$1:$U$265,COLUMN(T$1),FALSE)</f>
        <v>50030.877310650103</v>
      </c>
      <c r="U59">
        <f>VLOOKUP($A59,'2.1'!$A$1:$U$265,COLUMN(U$1),FALSE)</f>
        <v>48782.7884755091</v>
      </c>
    </row>
    <row r="60" spans="1:21" x14ac:dyDescent="0.35">
      <c r="A60" t="s">
        <v>159</v>
      </c>
      <c r="B60">
        <f>VLOOKUP($A60,'2.1'!$A$1:$U$265,COLUMN(B$1),FALSE)</f>
        <v>22364.0293943406</v>
      </c>
      <c r="C60">
        <f>VLOOKUP($A60,'2.1'!$A$1:$U$265,COLUMN(C$1),FALSE)</f>
        <v>22433.555714194499</v>
      </c>
      <c r="D60">
        <f>VLOOKUP($A60,'2.1'!$A$1:$U$265,COLUMN(D$1),FALSE)</f>
        <v>24177.3351674642</v>
      </c>
      <c r="E60">
        <f>VLOOKUP($A60,'2.1'!$A$1:$U$265,COLUMN(E$1),FALSE)</f>
        <v>29568.385949668002</v>
      </c>
      <c r="F60">
        <f>VLOOKUP($A60,'2.1'!$A$1:$U$265,COLUMN(F$1),FALSE)</f>
        <v>33741.265146917503</v>
      </c>
      <c r="G60">
        <f>VLOOKUP($A60,'2.1'!$A$1:$U$265,COLUMN(G$1),FALSE)</f>
        <v>34760.187766386603</v>
      </c>
      <c r="H60">
        <f>VLOOKUP($A60,'2.1'!$A$1:$U$265,COLUMN(H$1),FALSE)</f>
        <v>36443.623441441101</v>
      </c>
      <c r="I60">
        <f>VLOOKUP($A60,'2.1'!$A$1:$U$265,COLUMN(I$1),FALSE)</f>
        <v>41508.4339850416</v>
      </c>
      <c r="J60">
        <f>VLOOKUP($A60,'2.1'!$A$1:$U$265,COLUMN(J$1),FALSE)</f>
        <v>45334.114435824602</v>
      </c>
      <c r="K60">
        <f>VLOOKUP($A60,'2.1'!$A$1:$U$265,COLUMN(K$1),FALSE)</f>
        <v>41575.418748373697</v>
      </c>
      <c r="L60">
        <f>VLOOKUP($A60,'2.1'!$A$1:$U$265,COLUMN(L$1),FALSE)</f>
        <v>40638.334004260003</v>
      </c>
      <c r="M60">
        <f>VLOOKUP($A60,'2.1'!$A$1:$U$265,COLUMN(M$1),FALSE)</f>
        <v>43790.732048201899</v>
      </c>
      <c r="N60">
        <f>VLOOKUP($A60,'2.1'!$A$1:$U$265,COLUMN(N$1),FALSE)</f>
        <v>40874.7035053457</v>
      </c>
      <c r="O60">
        <f>VLOOKUP($A60,'2.1'!$A$1:$U$265,COLUMN(O$1),FALSE)</f>
        <v>42592.934094334203</v>
      </c>
      <c r="P60">
        <f>VLOOKUP($A60,'2.1'!$A$1:$U$265,COLUMN(P$1),FALSE)</f>
        <v>43011.263102841702</v>
      </c>
      <c r="Q60">
        <f>VLOOKUP($A60,'2.1'!$A$1:$U$265,COLUMN(Q$1),FALSE)</f>
        <v>36638.184929157003</v>
      </c>
      <c r="R60">
        <f>VLOOKUP($A60,'2.1'!$A$1:$U$265,COLUMN(R$1),FALSE)</f>
        <v>37037.374186121902</v>
      </c>
      <c r="S60">
        <f>VLOOKUP($A60,'2.1'!$A$1:$U$265,COLUMN(S$1),FALSE)</f>
        <v>38812.161034168203</v>
      </c>
      <c r="T60">
        <f>VLOOKUP($A60,'2.1'!$A$1:$U$265,COLUMN(T$1),FALSE)</f>
        <v>41631.0907389044</v>
      </c>
      <c r="U60">
        <f>VLOOKUP($A60,'2.1'!$A$1:$U$265,COLUMN(U$1),FALSE)</f>
        <v>40493.928572045603</v>
      </c>
    </row>
    <row r="61" spans="1:21" x14ac:dyDescent="0.35">
      <c r="A61" t="s">
        <v>165</v>
      </c>
      <c r="B61">
        <f>VLOOKUP($A61,'2.1'!$A$1:$U$265,COLUMN(B$1),FALSE)</f>
        <v>4125.7166635171297</v>
      </c>
      <c r="C61">
        <f>VLOOKUP($A61,'2.1'!$A$1:$U$265,COLUMN(C$1),FALSE)</f>
        <v>3993.0472067647602</v>
      </c>
      <c r="D61">
        <f>VLOOKUP($A61,'2.1'!$A$1:$U$265,COLUMN(D$1),FALSE)</f>
        <v>4141.4182925319001</v>
      </c>
      <c r="E61">
        <f>VLOOKUP($A61,'2.1'!$A$1:$U$265,COLUMN(E$1),FALSE)</f>
        <v>4933.4360067669804</v>
      </c>
      <c r="F61">
        <f>VLOOKUP($A61,'2.1'!$A$1:$U$265,COLUMN(F$1),FALSE)</f>
        <v>5739.5835261073298</v>
      </c>
      <c r="G61">
        <f>VLOOKUP($A61,'2.1'!$A$1:$U$265,COLUMN(G$1),FALSE)</f>
        <v>6891.3668762396001</v>
      </c>
      <c r="H61">
        <f>VLOOKUP($A61,'2.1'!$A$1:$U$265,COLUMN(H$1),FALSE)</f>
        <v>7221.3294815315603</v>
      </c>
      <c r="I61">
        <f>VLOOKUP($A61,'2.1'!$A$1:$U$265,COLUMN(I$1),FALSE)</f>
        <v>8458.2517398083401</v>
      </c>
      <c r="J61">
        <f>VLOOKUP($A61,'2.1'!$A$1:$U$265,COLUMN(J$1),FALSE)</f>
        <v>10254.158452055801</v>
      </c>
      <c r="K61">
        <f>VLOOKUP($A61,'2.1'!$A$1:$U$265,COLUMN(K$1),FALSE)</f>
        <v>7721.0041892807703</v>
      </c>
      <c r="L61">
        <f>VLOOKUP($A61,'2.1'!$A$1:$U$265,COLUMN(L$1),FALSE)</f>
        <v>8849.3552997150691</v>
      </c>
      <c r="M61">
        <f>VLOOKUP($A61,'2.1'!$A$1:$U$265,COLUMN(M$1),FALSE)</f>
        <v>10809.646450590901</v>
      </c>
      <c r="N61">
        <f>VLOOKUP($A61,'2.1'!$A$1:$U$265,COLUMN(N$1),FALSE)</f>
        <v>9813.4777028244007</v>
      </c>
      <c r="O61">
        <f>VLOOKUP($A61,'2.1'!$A$1:$U$265,COLUMN(O$1),FALSE)</f>
        <v>9683.5762902867391</v>
      </c>
      <c r="P61">
        <f>VLOOKUP($A61,'2.1'!$A$1:$U$265,COLUMN(P$1),FALSE)</f>
        <v>9663.4292397764093</v>
      </c>
      <c r="Q61">
        <f>VLOOKUP($A61,'2.1'!$A$1:$U$265,COLUMN(Q$1),FALSE)</f>
        <v>7384.7158700318296</v>
      </c>
      <c r="R61">
        <f>VLOOKUP($A61,'2.1'!$A$1:$U$265,COLUMN(R$1),FALSE)</f>
        <v>6984.4510187339501</v>
      </c>
      <c r="S61">
        <f>VLOOKUP($A61,'2.1'!$A$1:$U$265,COLUMN(S$1),FALSE)</f>
        <v>7230.3963926842598</v>
      </c>
      <c r="T61">
        <f>VLOOKUP($A61,'2.1'!$A$1:$U$265,COLUMN(T$1),FALSE)</f>
        <v>7956.6278155868604</v>
      </c>
      <c r="U61">
        <f>VLOOKUP($A61,'2.1'!$A$1:$U$265,COLUMN(U$1),FALSE)</f>
        <v>7767.0134044078804</v>
      </c>
    </row>
    <row r="62" spans="1:21" x14ac:dyDescent="0.35">
      <c r="A62" t="s">
        <v>544</v>
      </c>
      <c r="B62">
        <f>VLOOKUP($A62,'2.1'!$A$1:$U$265,COLUMN(B$1),FALSE)</f>
        <v>594.15164298866705</v>
      </c>
      <c r="C62">
        <f>VLOOKUP($A62,'2.1'!$A$1:$U$265,COLUMN(C$1),FALSE)</f>
        <v>505.42014966136202</v>
      </c>
      <c r="D62">
        <f>VLOOKUP($A62,'2.1'!$A$1:$U$265,COLUMN(D$1),FALSE)</f>
        <v>411.77248040376998</v>
      </c>
      <c r="E62">
        <f>VLOOKUP($A62,'2.1'!$A$1:$U$265,COLUMN(E$1),FALSE)</f>
        <v>335.90621695050402</v>
      </c>
      <c r="F62">
        <f>VLOOKUP($A62,'2.1'!$A$1:$U$265,COLUMN(F$1),FALSE)</f>
        <v>642.75492984273001</v>
      </c>
      <c r="G62">
        <f>VLOOKUP($A62,'2.1'!$A$1:$U$265,COLUMN(G$1),FALSE)</f>
        <v>665.72194065367205</v>
      </c>
      <c r="H62">
        <f>VLOOKUP($A62,'2.1'!$A$1:$U$265,COLUMN(H$1),FALSE)</f>
        <v>662.36246097695596</v>
      </c>
      <c r="I62">
        <f>VLOOKUP($A62,'2.1'!$A$1:$U$265,COLUMN(I$1),FALSE)</f>
        <v>780.38009914809697</v>
      </c>
      <c r="J62">
        <f>VLOOKUP($A62,'2.1'!$A$1:$U$265,COLUMN(J$1),FALSE)</f>
        <v>924.51151643002697</v>
      </c>
      <c r="K62">
        <f>VLOOKUP($A62,'2.1'!$A$1:$U$265,COLUMN(K$1),FALSE)</f>
        <v>833.28040272409601</v>
      </c>
      <c r="L62">
        <f>VLOOKUP($A62,'2.1'!$A$1:$U$265,COLUMN(L$1),FALSE)</f>
        <v>860.63787368812496</v>
      </c>
      <c r="M62">
        <f>VLOOKUP($A62,'2.1'!$A$1:$U$265,COLUMN(M$1),FALSE)</f>
        <v>762.76105413115897</v>
      </c>
      <c r="N62">
        <f>VLOOKUP($A62,'2.1'!$A$1:$U$265,COLUMN(N$1),FALSE)</f>
        <v>742.78113779662704</v>
      </c>
      <c r="O62">
        <f>VLOOKUP($A62,'2.1'!$A$1:$U$265,COLUMN(O$1),FALSE)</f>
        <v>700.51497196066805</v>
      </c>
      <c r="P62">
        <f>VLOOKUP($A62,'2.1'!$A$1:$U$265,COLUMN(P$1),FALSE)</f>
        <v>607.42840411500401</v>
      </c>
      <c r="Q62">
        <f>VLOOKUP($A62,'2.1'!$A$1:$U$265,COLUMN(Q$1),FALSE)</f>
        <v>660.72357124432199</v>
      </c>
      <c r="R62">
        <f>VLOOKUP($A62,'2.1'!$A$1:$U$265,COLUMN(R$1),FALSE)</f>
        <v>690.77888604293798</v>
      </c>
      <c r="S62">
        <f>VLOOKUP($A62,'2.1'!$A$1:$U$265,COLUMN(S$1),FALSE)</f>
        <v>679.75691396582795</v>
      </c>
      <c r="T62">
        <f>VLOOKUP($A62,'2.1'!$A$1:$U$265,COLUMN(T$1),FALSE)</f>
        <v>732.717513775219</v>
      </c>
      <c r="U62">
        <f>VLOOKUP($A62,'2.1'!$A$1:$U$265,COLUMN(U$1),FALSE)</f>
        <v>777.81193208400805</v>
      </c>
    </row>
    <row r="63" spans="1:21" x14ac:dyDescent="0.35">
      <c r="A63" t="s">
        <v>169</v>
      </c>
      <c r="B63">
        <f>VLOOKUP($A63,'2.1'!$A$1:$U$265,COLUMN(B$1),FALSE)</f>
        <v>749.90852361159102</v>
      </c>
      <c r="C63">
        <f>VLOOKUP($A63,'2.1'!$A$1:$U$265,COLUMN(C$1),FALSE)</f>
        <v>801.99041388837304</v>
      </c>
      <c r="D63">
        <f>VLOOKUP($A63,'2.1'!$A$1:$U$265,COLUMN(D$1),FALSE)</f>
        <v>853.51645371331801</v>
      </c>
      <c r="E63">
        <f>VLOOKUP($A63,'2.1'!$A$1:$U$265,COLUMN(E$1),FALSE)</f>
        <v>1010.0079801313</v>
      </c>
      <c r="F63">
        <f>VLOOKUP($A63,'2.1'!$A$1:$U$265,COLUMN(F$1),FALSE)</f>
        <v>1305.0474855720799</v>
      </c>
      <c r="G63">
        <f>VLOOKUP($A63,'2.1'!$A$1:$U$265,COLUMN(G$1),FALSE)</f>
        <v>1642.7609375639499</v>
      </c>
      <c r="H63">
        <f>VLOOKUP($A63,'2.1'!$A$1:$U$265,COLUMN(H$1),FALSE)</f>
        <v>1996.0571292766399</v>
      </c>
      <c r="I63">
        <f>VLOOKUP($A63,'2.1'!$A$1:$U$265,COLUMN(I$1),FALSE)</f>
        <v>2635.3538820296299</v>
      </c>
      <c r="J63">
        <f>VLOOKUP($A63,'2.1'!$A$1:$U$265,COLUMN(J$1),FALSE)</f>
        <v>3324.7358790541098</v>
      </c>
      <c r="K63">
        <f>VLOOKUP($A63,'2.1'!$A$1:$U$265,COLUMN(K$1),FALSE)</f>
        <v>2822.66743023352</v>
      </c>
      <c r="L63">
        <f>VLOOKUP($A63,'2.1'!$A$1:$U$265,COLUMN(L$1),FALSE)</f>
        <v>3233.2959434742102</v>
      </c>
      <c r="M63">
        <f>VLOOKUP($A63,'2.1'!$A$1:$U$265,COLUMN(M$1),FALSE)</f>
        <v>4021.7433061728598</v>
      </c>
      <c r="N63">
        <f>VLOOKUP($A63,'2.1'!$A$1:$U$265,COLUMN(N$1),FALSE)</f>
        <v>4421.8182422801301</v>
      </c>
      <c r="O63">
        <f>VLOOKUP($A63,'2.1'!$A$1:$U$265,COLUMN(O$1),FALSE)</f>
        <v>4623.7457247341899</v>
      </c>
      <c r="P63">
        <f>VLOOKUP($A63,'2.1'!$A$1:$U$265,COLUMN(P$1),FALSE)</f>
        <v>4739.1883384642097</v>
      </c>
      <c r="Q63">
        <f>VLOOKUP($A63,'2.1'!$A$1:$U$265,COLUMN(Q$1),FALSE)</f>
        <v>4014.1859441932902</v>
      </c>
      <c r="R63">
        <f>VLOOKUP($A63,'2.1'!$A$1:$U$265,COLUMN(R$1),FALSE)</f>
        <v>4062.1698875737902</v>
      </c>
      <c r="S63">
        <f>VLOOKUP($A63,'2.1'!$A$1:$U$265,COLUMN(S$1),FALSE)</f>
        <v>4357.0009355462798</v>
      </c>
      <c r="T63">
        <f>VLOOKUP($A63,'2.1'!$A$1:$U$265,COLUMN(T$1),FALSE)</f>
        <v>4722.78778321766</v>
      </c>
      <c r="U63">
        <f>VLOOKUP($A63,'2.1'!$A$1:$U$265,COLUMN(U$1),FALSE)</f>
        <v>4697.7045759469001</v>
      </c>
    </row>
    <row r="64" spans="1:21" x14ac:dyDescent="0.35">
      <c r="A64" t="s">
        <v>115</v>
      </c>
      <c r="B64">
        <f>VLOOKUP($A64,'2.1'!$A$1:$U$265,COLUMN(B$1),FALSE)</f>
        <v>23635.929220397698</v>
      </c>
      <c r="C64">
        <f>VLOOKUP($A64,'2.1'!$A$1:$U$265,COLUMN(C$1),FALSE)</f>
        <v>23607.882855392199</v>
      </c>
      <c r="D64">
        <f>VLOOKUP($A64,'2.1'!$A$1:$U$265,COLUMN(D$1),FALSE)</f>
        <v>25077.7290759602</v>
      </c>
      <c r="E64">
        <f>VLOOKUP($A64,'2.1'!$A$1:$U$265,COLUMN(E$1),FALSE)</f>
        <v>30243.576529697901</v>
      </c>
      <c r="F64">
        <f>VLOOKUP($A64,'2.1'!$A$1:$U$265,COLUMN(F$1),FALSE)</f>
        <v>34044.053634124801</v>
      </c>
      <c r="G64">
        <f>VLOOKUP($A64,'2.1'!$A$1:$U$265,COLUMN(G$1),FALSE)</f>
        <v>34507.368814233203</v>
      </c>
      <c r="H64">
        <f>VLOOKUP($A64,'2.1'!$A$1:$U$265,COLUMN(H$1),FALSE)</f>
        <v>36323.447742182201</v>
      </c>
      <c r="I64">
        <f>VLOOKUP($A64,'2.1'!$A$1:$U$265,COLUMN(I$1),FALSE)</f>
        <v>41587.212898426398</v>
      </c>
      <c r="J64">
        <f>VLOOKUP($A64,'2.1'!$A$1:$U$265,COLUMN(J$1),FALSE)</f>
        <v>45427.151677488997</v>
      </c>
      <c r="K64">
        <f>VLOOKUP($A64,'2.1'!$A$1:$U$265,COLUMN(K$1),FALSE)</f>
        <v>41485.9016495139</v>
      </c>
      <c r="L64">
        <f>VLOOKUP($A64,'2.1'!$A$1:$U$265,COLUMN(L$1),FALSE)</f>
        <v>41531.934197868897</v>
      </c>
      <c r="M64">
        <f>VLOOKUP($A64,'2.1'!$A$1:$U$265,COLUMN(M$1),FALSE)</f>
        <v>46644.776027968001</v>
      </c>
      <c r="N64">
        <f>VLOOKUP($A64,'2.1'!$A$1:$U$265,COLUMN(N$1),FALSE)</f>
        <v>43858.363055107598</v>
      </c>
      <c r="O64">
        <f>VLOOKUP($A64,'2.1'!$A$1:$U$265,COLUMN(O$1),FALSE)</f>
        <v>46285.764068840697</v>
      </c>
      <c r="P64">
        <f>VLOOKUP($A64,'2.1'!$A$1:$U$265,COLUMN(P$1),FALSE)</f>
        <v>47959.993273759901</v>
      </c>
      <c r="Q64">
        <f>VLOOKUP($A64,'2.1'!$A$1:$U$265,COLUMN(Q$1),FALSE)</f>
        <v>41086.729673725298</v>
      </c>
      <c r="R64">
        <f>VLOOKUP($A64,'2.1'!$A$1:$U$265,COLUMN(R$1),FALSE)</f>
        <v>42107.517270307399</v>
      </c>
      <c r="S64">
        <f>VLOOKUP($A64,'2.1'!$A$1:$U$265,COLUMN(S$1),FALSE)</f>
        <v>44552.819371907797</v>
      </c>
      <c r="T64">
        <f>VLOOKUP($A64,'2.1'!$A$1:$U$265,COLUMN(T$1),FALSE)</f>
        <v>47810.507670634797</v>
      </c>
      <c r="U64">
        <f>VLOOKUP($A64,'2.1'!$A$1:$U$265,COLUMN(U$1),FALSE)</f>
        <v>46445.249101250804</v>
      </c>
    </row>
    <row r="65" spans="1:21" x14ac:dyDescent="0.35">
      <c r="A65" t="s">
        <v>171</v>
      </c>
      <c r="B65">
        <f>VLOOKUP($A65,'2.1'!$A$1:$U$265,COLUMN(B$1),FALSE)</f>
        <v>258.47095948786</v>
      </c>
      <c r="C65">
        <f>VLOOKUP($A65,'2.1'!$A$1:$U$265,COLUMN(C$1),FALSE)</f>
        <v>269.01499838081702</v>
      </c>
      <c r="D65">
        <f>VLOOKUP($A65,'2.1'!$A$1:$U$265,COLUMN(D$1),FALSE)</f>
        <v>304.564560762479</v>
      </c>
      <c r="E65">
        <f>VLOOKUP($A65,'2.1'!$A$1:$U$265,COLUMN(E$1),FALSE)</f>
        <v>367.82152164834002</v>
      </c>
      <c r="F65">
        <f>VLOOKUP($A65,'2.1'!$A$1:$U$265,COLUMN(F$1),FALSE)</f>
        <v>417.50816486176501</v>
      </c>
      <c r="G65">
        <f>VLOOKUP($A65,'2.1'!$A$1:$U$265,COLUMN(G$1),FALSE)</f>
        <v>492.54419164423399</v>
      </c>
      <c r="H65">
        <f>VLOOKUP($A65,'2.1'!$A$1:$U$265,COLUMN(H$1),FALSE)</f>
        <v>913.39393093929095</v>
      </c>
      <c r="I65">
        <f>VLOOKUP($A65,'2.1'!$A$1:$U$265,COLUMN(I$1),FALSE)</f>
        <v>1081.1663182626901</v>
      </c>
      <c r="J65">
        <f>VLOOKUP($A65,'2.1'!$A$1:$U$265,COLUMN(J$1),FALSE)</f>
        <v>1217.06479703935</v>
      </c>
      <c r="K65">
        <f>VLOOKUP($A65,'2.1'!$A$1:$U$265,COLUMN(K$1),FALSE)</f>
        <v>1077.6621920808</v>
      </c>
      <c r="L65">
        <f>VLOOKUP($A65,'2.1'!$A$1:$U$265,COLUMN(L$1),FALSE)</f>
        <v>1299.3449494603899</v>
      </c>
      <c r="M65">
        <f>VLOOKUP($A65,'2.1'!$A$1:$U$265,COLUMN(M$1),FALSE)</f>
        <v>1549.46290192946</v>
      </c>
      <c r="N65">
        <f>VLOOKUP($A65,'2.1'!$A$1:$U$265,COLUMN(N$1),FALSE)</f>
        <v>1587.56123719997</v>
      </c>
      <c r="O65">
        <f>VLOOKUP($A65,'2.1'!$A$1:$U$265,COLUMN(O$1),FALSE)</f>
        <v>2345.3929057488499</v>
      </c>
      <c r="P65">
        <f>VLOOKUP($A65,'2.1'!$A$1:$U$265,COLUMN(P$1),FALSE)</f>
        <v>1971.03334675411</v>
      </c>
      <c r="Q65">
        <f>VLOOKUP($A65,'2.1'!$A$1:$U$265,COLUMN(Q$1),FALSE)</f>
        <v>1743.8509964087</v>
      </c>
      <c r="R65">
        <f>VLOOKUP($A65,'2.1'!$A$1:$U$265,COLUMN(R$1),FALSE)</f>
        <v>1931.38947036943</v>
      </c>
      <c r="S65">
        <f>VLOOKUP($A65,'2.1'!$A$1:$U$265,COLUMN(S$1),FALSE)</f>
        <v>2025.9324238675099</v>
      </c>
      <c r="T65">
        <f>VLOOKUP($A65,'2.1'!$A$1:$U$265,COLUMN(T$1),FALSE)</f>
        <v>2202.31216442504</v>
      </c>
      <c r="U65">
        <f>VLOOKUP($A65,'2.1'!$A$1:$U$265,COLUMN(U$1),FALSE)</f>
        <v>2202.1155673806502</v>
      </c>
    </row>
    <row r="66" spans="1:21" x14ac:dyDescent="0.35">
      <c r="A66" t="s">
        <v>183</v>
      </c>
      <c r="B66">
        <f>VLOOKUP($A66,'2.1'!$A$1:$U$265,COLUMN(B$1),FALSE)</f>
        <v>12042.9537140472</v>
      </c>
      <c r="C66">
        <f>VLOOKUP($A66,'2.1'!$A$1:$U$265,COLUMN(C$1),FALSE)</f>
        <v>12538.178869027601</v>
      </c>
      <c r="D66">
        <f>VLOOKUP($A66,'2.1'!$A$1:$U$265,COLUMN(D$1),FALSE)</f>
        <v>14110.313365211099</v>
      </c>
      <c r="E66">
        <f>VLOOKUP($A66,'2.1'!$A$1:$U$265,COLUMN(E$1),FALSE)</f>
        <v>18477.578360286199</v>
      </c>
      <c r="F66">
        <f>VLOOKUP($A66,'2.1'!$A$1:$U$265,COLUMN(F$1),FALSE)</f>
        <v>21955.104136494101</v>
      </c>
      <c r="G66">
        <f>VLOOKUP($A66,'2.1'!$A$1:$U$265,COLUMN(G$1),FALSE)</f>
        <v>22551.735766736499</v>
      </c>
      <c r="H66">
        <f>VLOOKUP($A66,'2.1'!$A$1:$U$265,COLUMN(H$1),FALSE)</f>
        <v>24801.1577837357</v>
      </c>
      <c r="I66">
        <f>VLOOKUP($A66,'2.1'!$A$1:$U$265,COLUMN(I$1),FALSE)</f>
        <v>28827.326392687799</v>
      </c>
      <c r="J66">
        <f>VLOOKUP($A66,'2.1'!$A$1:$U$265,COLUMN(J$1),FALSE)</f>
        <v>31997.282024103901</v>
      </c>
      <c r="K66">
        <f>VLOOKUP($A66,'2.1'!$A$1:$U$265,COLUMN(K$1),FALSE)</f>
        <v>29710.970232488002</v>
      </c>
      <c r="L66">
        <f>VLOOKUP($A66,'2.1'!$A$1:$U$265,COLUMN(L$1),FALSE)</f>
        <v>26917.758954907698</v>
      </c>
      <c r="M66">
        <f>VLOOKUP($A66,'2.1'!$A$1:$U$265,COLUMN(M$1),FALSE)</f>
        <v>25916.2934913805</v>
      </c>
      <c r="N66">
        <f>VLOOKUP($A66,'2.1'!$A$1:$U$265,COLUMN(N$1),FALSE)</f>
        <v>22242.681946404002</v>
      </c>
      <c r="O66">
        <f>VLOOKUP($A66,'2.1'!$A$1:$U$265,COLUMN(O$1),FALSE)</f>
        <v>21874.819467840702</v>
      </c>
      <c r="P66">
        <f>VLOOKUP($A66,'2.1'!$A$1:$U$265,COLUMN(P$1),FALSE)</f>
        <v>21760.979750770399</v>
      </c>
      <c r="Q66">
        <f>VLOOKUP($A66,'2.1'!$A$1:$U$265,COLUMN(Q$1),FALSE)</f>
        <v>18167.773727165601</v>
      </c>
      <c r="R66">
        <f>VLOOKUP($A66,'2.1'!$A$1:$U$265,COLUMN(R$1),FALSE)</f>
        <v>18116.459653128499</v>
      </c>
      <c r="S66">
        <f>VLOOKUP($A66,'2.1'!$A$1:$U$265,COLUMN(S$1),FALSE)</f>
        <v>18930.218627659699</v>
      </c>
      <c r="T66">
        <f>VLOOKUP($A66,'2.1'!$A$1:$U$265,COLUMN(T$1),FALSE)</f>
        <v>20324.304991781199</v>
      </c>
      <c r="U66">
        <f>VLOOKUP($A66,'2.1'!$A$1:$U$265,COLUMN(U$1),FALSE)</f>
        <v>19582.535979493601</v>
      </c>
    </row>
    <row r="67" spans="1:21" x14ac:dyDescent="0.35">
      <c r="A67" t="s">
        <v>185</v>
      </c>
      <c r="B67">
        <f>VLOOKUP($A67,'2.1'!$A$1:$U$265,COLUMN(B$1),FALSE)</f>
        <v>5057.1739652676697</v>
      </c>
      <c r="C67">
        <f>VLOOKUP($A67,'2.1'!$A$1:$U$265,COLUMN(C$1),FALSE)</f>
        <v>5040.6704683356302</v>
      </c>
      <c r="D67">
        <f>VLOOKUP($A67,'2.1'!$A$1:$U$265,COLUMN(D$1),FALSE)</f>
        <v>5213.8962688492802</v>
      </c>
      <c r="E67">
        <f>VLOOKUP($A67,'2.1'!$A$1:$U$265,COLUMN(E$1),FALSE)</f>
        <v>5682.5961002587101</v>
      </c>
      <c r="F67">
        <f>VLOOKUP($A67,'2.1'!$A$1:$U$265,COLUMN(F$1),FALSE)</f>
        <v>5741.5986333348601</v>
      </c>
      <c r="G67">
        <f>VLOOKUP($A67,'2.1'!$A$1:$U$265,COLUMN(G$1),FALSE)</f>
        <v>6645.7950483518698</v>
      </c>
      <c r="H67">
        <f>VLOOKUP($A67,'2.1'!$A$1:$U$265,COLUMN(H$1),FALSE)</f>
        <v>6658.5408466990002</v>
      </c>
      <c r="I67">
        <f>VLOOKUP($A67,'2.1'!$A$1:$U$265,COLUMN(I$1),FALSE)</f>
        <v>7212.5068218708302</v>
      </c>
      <c r="J67">
        <f>VLOOKUP($A67,'2.1'!$A$1:$U$265,COLUMN(J$1),FALSE)</f>
        <v>7832.4233522704899</v>
      </c>
      <c r="K67">
        <f>VLOOKUP($A67,'2.1'!$A$1:$U$265,COLUMN(K$1),FALSE)</f>
        <v>7290.6971004126699</v>
      </c>
      <c r="L67">
        <f>VLOOKUP($A67,'2.1'!$A$1:$U$265,COLUMN(L$1),FALSE)</f>
        <v>7257.7566223231897</v>
      </c>
      <c r="M67">
        <f>VLOOKUP($A67,'2.1'!$A$1:$U$265,COLUMN(M$1),FALSE)</f>
        <v>7291.0588966433797</v>
      </c>
      <c r="N67">
        <f>VLOOKUP($A67,'2.1'!$A$1:$U$265,COLUMN(N$1),FALSE)</f>
        <v>7444.5047675973001</v>
      </c>
      <c r="O67">
        <f>VLOOKUP($A67,'2.1'!$A$1:$U$265,COLUMN(O$1),FALSE)</f>
        <v>7789.7763807997699</v>
      </c>
      <c r="P67">
        <f>VLOOKUP($A67,'2.1'!$A$1:$U$265,COLUMN(P$1),FALSE)</f>
        <v>8369.8867551322091</v>
      </c>
      <c r="Q67">
        <f>VLOOKUP($A67,'2.1'!$A$1:$U$265,COLUMN(Q$1),FALSE)</f>
        <v>9096.8706459541208</v>
      </c>
      <c r="R67">
        <f>VLOOKUP($A67,'2.1'!$A$1:$U$265,COLUMN(R$1),FALSE)</f>
        <v>9628.3474866201304</v>
      </c>
      <c r="S67">
        <f>VLOOKUP($A67,'2.1'!$A$1:$U$265,COLUMN(S$1),FALSE)</f>
        <v>10152.8328118872</v>
      </c>
      <c r="T67">
        <f>VLOOKUP($A67,'2.1'!$A$1:$U$265,COLUMN(T$1),FALSE)</f>
        <v>10485.907157179599</v>
      </c>
      <c r="U67">
        <f>VLOOKUP($A67,'2.1'!$A$1:$U$265,COLUMN(U$1),FALSE)</f>
        <v>10808.6721222084</v>
      </c>
    </row>
    <row r="68" spans="1:21" x14ac:dyDescent="0.35">
      <c r="A68" t="s">
        <v>189</v>
      </c>
      <c r="B68">
        <f>VLOOKUP($A68,'2.1'!$A$1:$U$265,COLUMN(B$1),FALSE)</f>
        <v>1664.2989582704499</v>
      </c>
      <c r="C68">
        <f>VLOOKUP($A68,'2.1'!$A$1:$U$265,COLUMN(C$1),FALSE)</f>
        <v>1575.42855740399</v>
      </c>
      <c r="D68">
        <f>VLOOKUP($A68,'2.1'!$A$1:$U$265,COLUMN(D$1),FALSE)</f>
        <v>1710.34146844776</v>
      </c>
      <c r="E68">
        <f>VLOOKUP($A68,'2.1'!$A$1:$U$265,COLUMN(E$1),FALSE)</f>
        <v>1765.35167674537</v>
      </c>
      <c r="F68">
        <f>VLOOKUP($A68,'2.1'!$A$1:$U$265,COLUMN(F$1),FALSE)</f>
        <v>1889.69182366014</v>
      </c>
      <c r="G68">
        <f>VLOOKUP($A68,'2.1'!$A$1:$U$265,COLUMN(G$1),FALSE)</f>
        <v>2101.54181782248</v>
      </c>
      <c r="H68">
        <f>VLOOKUP($A68,'2.1'!$A$1:$U$265,COLUMN(H$1),FALSE)</f>
        <v>2287.9357153063002</v>
      </c>
      <c r="I68">
        <f>VLOOKUP($A68,'2.1'!$A$1:$U$265,COLUMN(I$1),FALSE)</f>
        <v>2531.2060801226999</v>
      </c>
      <c r="J68">
        <f>VLOOKUP($A68,'2.1'!$A$1:$U$265,COLUMN(J$1),FALSE)</f>
        <v>2848.5031597140901</v>
      </c>
      <c r="K68">
        <f>VLOOKUP($A68,'2.1'!$A$1:$U$265,COLUMN(K$1),FALSE)</f>
        <v>2695.2212644719898</v>
      </c>
      <c r="L68">
        <f>VLOOKUP($A68,'2.1'!$A$1:$U$265,COLUMN(L$1),FALSE)</f>
        <v>2898.9422147044802</v>
      </c>
      <c r="M68">
        <f>VLOOKUP($A68,'2.1'!$A$1:$U$265,COLUMN(M$1),FALSE)</f>
        <v>3281.6675017603302</v>
      </c>
      <c r="N68">
        <f>VLOOKUP($A68,'2.1'!$A$1:$U$265,COLUMN(N$1),FALSE)</f>
        <v>3408.7849164023601</v>
      </c>
      <c r="O68">
        <f>VLOOKUP($A68,'2.1'!$A$1:$U$265,COLUMN(O$1),FALSE)</f>
        <v>3522.77369775434</v>
      </c>
      <c r="P68">
        <f>VLOOKUP($A68,'2.1'!$A$1:$U$265,COLUMN(P$1),FALSE)</f>
        <v>3779.6423192314301</v>
      </c>
      <c r="Q68">
        <f>VLOOKUP($A68,'2.1'!$A$1:$U$265,COLUMN(Q$1),FALSE)</f>
        <v>3994.63691288475</v>
      </c>
      <c r="R68">
        <f>VLOOKUP($A68,'2.1'!$A$1:$U$265,COLUMN(R$1),FALSE)</f>
        <v>4173.3016661947404</v>
      </c>
      <c r="S68">
        <f>VLOOKUP($A68,'2.1'!$A$1:$U$265,COLUMN(S$1),FALSE)</f>
        <v>4451.45098144235</v>
      </c>
      <c r="T68">
        <f>VLOOKUP($A68,'2.1'!$A$1:$U$265,COLUMN(T$1),FALSE)</f>
        <v>4472.8923708257698</v>
      </c>
      <c r="U68">
        <f>VLOOKUP($A68,'2.1'!$A$1:$U$265,COLUMN(U$1),FALSE)</f>
        <v>4619.98525821971</v>
      </c>
    </row>
    <row r="69" spans="1:21" x14ac:dyDescent="0.35">
      <c r="A69" t="s">
        <v>175</v>
      </c>
      <c r="B69">
        <f>VLOOKUP($A69,'2.1'!$A$1:$U$265,COLUMN(B$1),FALSE)</f>
        <v>363.48247899906801</v>
      </c>
      <c r="C69">
        <f>VLOOKUP($A69,'2.1'!$A$1:$U$265,COLUMN(C$1),FALSE)</f>
        <v>336.15406059602202</v>
      </c>
      <c r="D69">
        <f>VLOOKUP($A69,'2.1'!$A$1:$U$265,COLUMN(D$1),FALSE)</f>
        <v>343.60275126348802</v>
      </c>
      <c r="E69">
        <f>VLOOKUP($A69,'2.1'!$A$1:$U$265,COLUMN(E$1),FALSE)</f>
        <v>393.73986978173099</v>
      </c>
      <c r="F69">
        <f>VLOOKUP($A69,'2.1'!$A$1:$U$265,COLUMN(F$1),FALSE)</f>
        <v>407.30033708713898</v>
      </c>
      <c r="G69">
        <f>VLOOKUP($A69,'2.1'!$A$1:$U$265,COLUMN(G$1),FALSE)</f>
        <v>322.41568160552703</v>
      </c>
      <c r="H69">
        <f>VLOOKUP($A69,'2.1'!$A$1:$U$265,COLUMN(H$1),FALSE)</f>
        <v>453.40351845416302</v>
      </c>
      <c r="I69">
        <f>VLOOKUP($A69,'2.1'!$A$1:$U$265,COLUMN(I$1),FALSE)</f>
        <v>659.99272295454602</v>
      </c>
      <c r="J69">
        <f>VLOOKUP($A69,'2.1'!$A$1:$U$265,COLUMN(J$1),FALSE)</f>
        <v>715.09682041100996</v>
      </c>
      <c r="K69">
        <f>VLOOKUP($A69,'2.1'!$A$1:$U$265,COLUMN(K$1),FALSE)</f>
        <v>674.08555024505699</v>
      </c>
      <c r="L69">
        <f>VLOOKUP($A69,'2.1'!$A$1:$U$265,COLUMN(L$1),FALSE)</f>
        <v>672.42440256244299</v>
      </c>
      <c r="M69">
        <f>VLOOKUP($A69,'2.1'!$A$1:$U$265,COLUMN(M$1),FALSE)</f>
        <v>651.13536353304698</v>
      </c>
      <c r="N69">
        <f>VLOOKUP($A69,'2.1'!$A$1:$U$265,COLUMN(N$1),FALSE)</f>
        <v>717.050737885584</v>
      </c>
      <c r="O69">
        <f>VLOOKUP($A69,'2.1'!$A$1:$U$265,COLUMN(O$1),FALSE)</f>
        <v>769.003943268326</v>
      </c>
      <c r="P69">
        <f>VLOOKUP($A69,'2.1'!$A$1:$U$265,COLUMN(P$1),FALSE)</f>
        <v>787.23807021997004</v>
      </c>
      <c r="Q69">
        <f>VLOOKUP($A69,'2.1'!$A$1:$U$265,COLUMN(Q$1),FALSE)</f>
        <v>769.25601374601604</v>
      </c>
      <c r="R69">
        <f>VLOOKUP($A69,'2.1'!$A$1:$U$265,COLUMN(R$1),FALSE)</f>
        <v>732.291075213299</v>
      </c>
      <c r="S69">
        <f>VLOOKUP($A69,'2.1'!$A$1:$U$265,COLUMN(S$1),FALSE)</f>
        <v>855.57363987736699</v>
      </c>
      <c r="T69">
        <f>VLOOKUP($A69,'2.1'!$A$1:$U$265,COLUMN(T$1),FALSE)</f>
        <v>878.59961325050097</v>
      </c>
      <c r="U69">
        <f>VLOOKUP($A69,'2.1'!$A$1:$U$265,COLUMN(U$1),FALSE)</f>
        <v>962.83990858777804</v>
      </c>
    </row>
    <row r="70" spans="1:21" x14ac:dyDescent="0.35">
      <c r="A70" t="s">
        <v>179</v>
      </c>
      <c r="B70">
        <f>VLOOKUP($A70,'2.1'!$A$1:$U$265,COLUMN(B$1),FALSE)</f>
        <v>308.14411929370902</v>
      </c>
      <c r="C70">
        <f>VLOOKUP($A70,'2.1'!$A$1:$U$265,COLUMN(C$1),FALSE)</f>
        <v>319.95718861661197</v>
      </c>
      <c r="D70">
        <f>VLOOKUP($A70,'2.1'!$A$1:$U$265,COLUMN(D$1),FALSE)</f>
        <v>333.05884483354902</v>
      </c>
      <c r="E70">
        <f>VLOOKUP($A70,'2.1'!$A$1:$U$265,COLUMN(E$1),FALSE)</f>
        <v>372.053875509514</v>
      </c>
      <c r="F70">
        <f>VLOOKUP($A70,'2.1'!$A$1:$U$265,COLUMN(F$1),FALSE)</f>
        <v>405.07511837334198</v>
      </c>
      <c r="G70">
        <f>VLOOKUP($A70,'2.1'!$A$1:$U$265,COLUMN(G$1),FALSE)</f>
        <v>436.475544782741</v>
      </c>
      <c r="H70">
        <f>VLOOKUP($A70,'2.1'!$A$1:$U$265,COLUMN(H$1),FALSE)</f>
        <v>430.004252419306</v>
      </c>
      <c r="I70">
        <f>VLOOKUP($A70,'2.1'!$A$1:$U$265,COLUMN(I$1),FALSE)</f>
        <v>493.722692768596</v>
      </c>
      <c r="J70">
        <f>VLOOKUP($A70,'2.1'!$A$1:$U$265,COLUMN(J$1),FALSE)</f>
        <v>599.99523719098795</v>
      </c>
      <c r="K70">
        <f>VLOOKUP($A70,'2.1'!$A$1:$U$265,COLUMN(K$1),FALSE)</f>
        <v>559.41419387326403</v>
      </c>
      <c r="L70">
        <f>VLOOKUP($A70,'2.1'!$A$1:$U$265,COLUMN(L$1),FALSE)</f>
        <v>558.17613450815804</v>
      </c>
      <c r="M70">
        <f>VLOOKUP($A70,'2.1'!$A$1:$U$265,COLUMN(M$1),FALSE)</f>
        <v>703.66371867053499</v>
      </c>
      <c r="N70">
        <f>VLOOKUP($A70,'2.1'!$A$1:$U$265,COLUMN(N$1),FALSE)</f>
        <v>616.37643211354305</v>
      </c>
      <c r="O70">
        <f>VLOOKUP($A70,'2.1'!$A$1:$U$265,COLUMN(O$1),FALSE)</f>
        <v>634.66280923979605</v>
      </c>
      <c r="P70">
        <f>VLOOKUP($A70,'2.1'!$A$1:$U$265,COLUMN(P$1),FALSE)</f>
        <v>623.31088163091101</v>
      </c>
      <c r="Q70">
        <f>VLOOKUP($A70,'2.1'!$A$1:$U$265,COLUMN(Q$1),FALSE)</f>
        <v>603.40111824669304</v>
      </c>
      <c r="R70">
        <f>VLOOKUP($A70,'2.1'!$A$1:$U$265,COLUMN(R$1),FALSE)</f>
        <v>661.45672538723102</v>
      </c>
      <c r="S70">
        <f>VLOOKUP($A70,'2.1'!$A$1:$U$265,COLUMN(S$1),FALSE)</f>
        <v>738.54994489078194</v>
      </c>
      <c r="T70">
        <f>VLOOKUP($A70,'2.1'!$A$1:$U$265,COLUMN(T$1),FALSE)</f>
        <v>778.34991021004305</v>
      </c>
      <c r="U70">
        <f>VLOOKUP($A70,'2.1'!$A$1:$U$265,COLUMN(U$1),FALSE)</f>
        <v>697.29492685678599</v>
      </c>
    </row>
    <row r="71" spans="1:21" x14ac:dyDescent="0.35">
      <c r="A71" t="s">
        <v>193</v>
      </c>
      <c r="B71">
        <f>VLOOKUP($A71,'2.1'!$A$1:$U$265,COLUMN(B$1),FALSE)</f>
        <v>954.40415249126102</v>
      </c>
      <c r="C71">
        <f>VLOOKUP($A71,'2.1'!$A$1:$U$265,COLUMN(C$1),FALSE)</f>
        <v>955.66538061190704</v>
      </c>
      <c r="D71">
        <f>VLOOKUP($A71,'2.1'!$A$1:$U$265,COLUMN(D$1),FALSE)</f>
        <v>974.94919328204196</v>
      </c>
      <c r="E71">
        <f>VLOOKUP($A71,'2.1'!$A$1:$U$265,COLUMN(E$1),FALSE)</f>
        <v>997.21003457667405</v>
      </c>
      <c r="F71">
        <f>VLOOKUP($A71,'2.1'!$A$1:$U$265,COLUMN(F$1),FALSE)</f>
        <v>1056.42388561094</v>
      </c>
      <c r="G71">
        <f>VLOOKUP($A71,'2.1'!$A$1:$U$265,COLUMN(G$1),FALSE)</f>
        <v>1105.4964536488201</v>
      </c>
      <c r="H71">
        <f>VLOOKUP($A71,'2.1'!$A$1:$U$265,COLUMN(H$1),FALSE)</f>
        <v>3188.6389809945499</v>
      </c>
      <c r="I71">
        <f>VLOOKUP($A71,'2.1'!$A$1:$U$265,COLUMN(I$1),FALSE)</f>
        <v>3658.4916738566999</v>
      </c>
      <c r="J71">
        <f>VLOOKUP($A71,'2.1'!$A$1:$U$265,COLUMN(J$1),FALSE)</f>
        <v>4050.7773648404</v>
      </c>
      <c r="K71">
        <f>VLOOKUP($A71,'2.1'!$A$1:$U$265,COLUMN(K$1),FALSE)</f>
        <v>4233.7644201058602</v>
      </c>
      <c r="L71">
        <f>VLOOKUP($A71,'2.1'!$A$1:$U$265,COLUMN(L$1),FALSE)</f>
        <v>4580.6624623757498</v>
      </c>
      <c r="M71">
        <f>VLOOKUP($A71,'2.1'!$A$1:$U$265,COLUMN(M$1),FALSE)</f>
        <v>4908.5735417639198</v>
      </c>
      <c r="N71">
        <f>VLOOKUP($A71,'2.1'!$A$1:$U$265,COLUMN(N$1),FALSE)</f>
        <v>5378.7336439658002</v>
      </c>
      <c r="O71">
        <f>VLOOKUP($A71,'2.1'!$A$1:$U$265,COLUMN(O$1),FALSE)</f>
        <v>5489.1138407614299</v>
      </c>
      <c r="P71">
        <f>VLOOKUP($A71,'2.1'!$A$1:$U$265,COLUMN(P$1),FALSE)</f>
        <v>5407.0899628323004</v>
      </c>
      <c r="Q71">
        <f>VLOOKUP($A71,'2.1'!$A$1:$U$265,COLUMN(Q$1),FALSE)</f>
        <v>5576.8333373423902</v>
      </c>
      <c r="R71">
        <f>VLOOKUP($A71,'2.1'!$A$1:$U$265,COLUMN(R$1),FALSE)</f>
        <v>5811.3753219116998</v>
      </c>
      <c r="S71">
        <f>VLOOKUP($A71,'2.1'!$A$1:$U$265,COLUMN(S$1),FALSE)</f>
        <v>6124.9299672486104</v>
      </c>
      <c r="T71">
        <f>VLOOKUP($A71,'2.1'!$A$1:$U$265,COLUMN(T$1),FALSE)</f>
        <v>6145.8424106799002</v>
      </c>
      <c r="U71">
        <f>VLOOKUP($A71,'2.1'!$A$1:$U$265,COLUMN(U$1),FALSE)</f>
        <v>6609.5864250337099</v>
      </c>
    </row>
    <row r="72" spans="1:21" x14ac:dyDescent="0.35">
      <c r="A72" t="s">
        <v>205</v>
      </c>
      <c r="B72">
        <f>VLOOKUP($A72,'2.1'!$A$1:$U$265,COLUMN(B$1),FALSE)</f>
        <v>811.53397415357495</v>
      </c>
      <c r="C72">
        <f>VLOOKUP($A72,'2.1'!$A$1:$U$265,COLUMN(C$1),FALSE)</f>
        <v>739.34741800941299</v>
      </c>
      <c r="D72">
        <f>VLOOKUP($A72,'2.1'!$A$1:$U$265,COLUMN(D$1),FALSE)</f>
        <v>697.59690358472801</v>
      </c>
      <c r="E72">
        <f>VLOOKUP($A72,'2.1'!$A$1:$U$265,COLUMN(E$1),FALSE)</f>
        <v>561.81794377545395</v>
      </c>
      <c r="F72">
        <f>VLOOKUP($A72,'2.1'!$A$1:$U$265,COLUMN(F$1),FALSE)</f>
        <v>663.79469631045401</v>
      </c>
      <c r="G72">
        <f>VLOOKUP($A72,'2.1'!$A$1:$U$265,COLUMN(G$1),FALSE)</f>
        <v>766.69205890441401</v>
      </c>
      <c r="H72">
        <f>VLOOKUP($A72,'2.1'!$A$1:$U$265,COLUMN(H$1),FALSE)</f>
        <v>792.82592581104905</v>
      </c>
      <c r="I72">
        <f>VLOOKUP($A72,'2.1'!$A$1:$U$265,COLUMN(I$1),FALSE)</f>
        <v>981.11134119492397</v>
      </c>
      <c r="J72">
        <f>VLOOKUP($A72,'2.1'!$A$1:$U$265,COLUMN(J$1),FALSE)</f>
        <v>1076.70133123339</v>
      </c>
      <c r="K72">
        <f>VLOOKUP($A72,'2.1'!$A$1:$U$265,COLUMN(K$1),FALSE)</f>
        <v>1150.2110889227299</v>
      </c>
      <c r="L72">
        <f>VLOOKUP($A72,'2.1'!$A$1:$U$265,COLUMN(L$1),FALSE)</f>
        <v>1172.0985433206599</v>
      </c>
      <c r="M72">
        <f>VLOOKUP($A72,'2.1'!$A$1:$U$265,COLUMN(M$1),FALSE)</f>
        <v>1287.9540580570699</v>
      </c>
      <c r="N72">
        <f>VLOOKUP($A72,'2.1'!$A$1:$U$265,COLUMN(N$1),FALSE)</f>
        <v>1337.3354310085399</v>
      </c>
      <c r="O72">
        <f>VLOOKUP($A72,'2.1'!$A$1:$U$265,COLUMN(O$1),FALSE)</f>
        <v>1393.9559509881501</v>
      </c>
      <c r="P72">
        <f>VLOOKUP($A72,'2.1'!$A$1:$U$265,COLUMN(P$1),FALSE)</f>
        <v>1402.1001557233999</v>
      </c>
      <c r="Q72">
        <f>VLOOKUP($A72,'2.1'!$A$1:$U$265,COLUMN(Q$1),FALSE)</f>
        <v>1389.11951950807</v>
      </c>
      <c r="R72">
        <f>VLOOKUP($A72,'2.1'!$A$1:$U$265,COLUMN(R$1),FALSE)</f>
        <v>1265.98763288491</v>
      </c>
      <c r="S72">
        <f>VLOOKUP($A72,'2.1'!$A$1:$U$265,COLUMN(S$1),FALSE)</f>
        <v>1294.2397460432301</v>
      </c>
      <c r="T72">
        <f>VLOOKUP($A72,'2.1'!$A$1:$U$265,COLUMN(T$1),FALSE)</f>
        <v>1435.3517555107301</v>
      </c>
      <c r="U72">
        <f>VLOOKUP($A72,'2.1'!$A$1:$U$265,COLUMN(U$1),FALSE)</f>
        <v>1272.4909246734001</v>
      </c>
    </row>
    <row r="73" spans="1:21" x14ac:dyDescent="0.35">
      <c r="A73" t="s">
        <v>199</v>
      </c>
      <c r="B73">
        <f>VLOOKUP($A73,'2.1'!$A$1:$U$265,COLUMN(B$1),FALSE)</f>
        <v>1080.4621286624499</v>
      </c>
      <c r="C73">
        <f>VLOOKUP($A73,'2.1'!$A$1:$U$265,COLUMN(C$1),FALSE)</f>
        <v>1133.1863717164399</v>
      </c>
      <c r="D73">
        <f>VLOOKUP($A73,'2.1'!$A$1:$U$265,COLUMN(D$1),FALSE)</f>
        <v>1134.0647721631899</v>
      </c>
      <c r="E73">
        <f>VLOOKUP($A73,'2.1'!$A$1:$U$265,COLUMN(E$1),FALSE)</f>
        <v>1158.17873532358</v>
      </c>
      <c r="F73">
        <f>VLOOKUP($A73,'2.1'!$A$1:$U$265,COLUMN(F$1),FALSE)</f>
        <v>1217.8180211998199</v>
      </c>
      <c r="G73">
        <f>VLOOKUP($A73,'2.1'!$A$1:$U$265,COLUMN(G$1),FALSE)</f>
        <v>1308.0914436425101</v>
      </c>
      <c r="H73">
        <f>VLOOKUP($A73,'2.1'!$A$1:$U$265,COLUMN(H$1),FALSE)</f>
        <v>1430.0570515417601</v>
      </c>
      <c r="I73">
        <f>VLOOKUP($A73,'2.1'!$A$1:$U$265,COLUMN(I$1),FALSE)</f>
        <v>1583.0478562721701</v>
      </c>
      <c r="J73">
        <f>VLOOKUP($A73,'2.1'!$A$1:$U$265,COLUMN(J$1),FALSE)</f>
        <v>1739.3533773407601</v>
      </c>
      <c r="K73">
        <f>VLOOKUP($A73,'2.1'!$A$1:$U$265,COLUMN(K$1),FALSE)</f>
        <v>1789.70665110755</v>
      </c>
      <c r="L73">
        <f>VLOOKUP($A73,'2.1'!$A$1:$U$265,COLUMN(L$1),FALSE)</f>
        <v>1904.3464649688101</v>
      </c>
      <c r="M73">
        <f>VLOOKUP($A73,'2.1'!$A$1:$U$265,COLUMN(M$1),FALSE)</f>
        <v>2088.3153002869499</v>
      </c>
      <c r="N73">
        <f>VLOOKUP($A73,'2.1'!$A$1:$U$265,COLUMN(N$1),FALSE)</f>
        <v>2144.3426111782001</v>
      </c>
      <c r="O73">
        <f>VLOOKUP($A73,'2.1'!$A$1:$U$265,COLUMN(O$1),FALSE)</f>
        <v>2102.59316626494</v>
      </c>
      <c r="P73">
        <f>VLOOKUP($A73,'2.1'!$A$1:$U$265,COLUMN(P$1),FALSE)</f>
        <v>2206.05193412773</v>
      </c>
      <c r="Q73">
        <f>VLOOKUP($A73,'2.1'!$A$1:$U$265,COLUMN(Q$1),FALSE)</f>
        <v>2302.2013793620399</v>
      </c>
      <c r="R73">
        <f>VLOOKUP($A73,'2.1'!$A$1:$U$265,COLUMN(R$1),FALSE)</f>
        <v>2342.5846511956802</v>
      </c>
      <c r="S73">
        <f>VLOOKUP($A73,'2.1'!$A$1:$U$265,COLUMN(S$1),FALSE)</f>
        <v>2453.7278959745699</v>
      </c>
      <c r="T73">
        <f>VLOOKUP($A73,'2.1'!$A$1:$U$265,COLUMN(T$1),FALSE)</f>
        <v>2505.7767518955998</v>
      </c>
      <c r="U73">
        <f>VLOOKUP($A73,'2.1'!$A$1:$U$265,COLUMN(U$1),FALSE)</f>
        <v>2574.9121906744299</v>
      </c>
    </row>
    <row r="74" spans="1:21" x14ac:dyDescent="0.35">
      <c r="A74" t="s">
        <v>207</v>
      </c>
      <c r="B74">
        <f>VLOOKUP($A74,'2.1'!$A$1:$U$265,COLUMN(B$1),FALSE)</f>
        <v>4624.2816567029504</v>
      </c>
      <c r="C74">
        <f>VLOOKUP($A74,'2.1'!$A$1:$U$265,COLUMN(C$1),FALSE)</f>
        <v>5276.0331890549596</v>
      </c>
      <c r="D74">
        <f>VLOOKUP($A74,'2.1'!$A$1:$U$265,COLUMN(D$1),FALSE)</f>
        <v>6655.3330086531896</v>
      </c>
      <c r="E74">
        <f>VLOOKUP($A74,'2.1'!$A$1:$U$265,COLUMN(E$1),FALSE)</f>
        <v>8421.1033131615295</v>
      </c>
      <c r="F74">
        <f>VLOOKUP($A74,'2.1'!$A$1:$U$265,COLUMN(F$1),FALSE)</f>
        <v>10285.7936270098</v>
      </c>
      <c r="G74">
        <f>VLOOKUP($A74,'2.1'!$A$1:$U$265,COLUMN(G$1),FALSE)</f>
        <v>11200.5769496264</v>
      </c>
      <c r="H74">
        <f>VLOOKUP($A74,'2.1'!$A$1:$U$265,COLUMN(H$1),FALSE)</f>
        <v>11475.822705709301</v>
      </c>
      <c r="I74">
        <f>VLOOKUP($A74,'2.1'!$A$1:$U$265,COLUMN(I$1),FALSE)</f>
        <v>13918.960191013701</v>
      </c>
      <c r="J74">
        <f>VLOOKUP($A74,'2.1'!$A$1:$U$265,COLUMN(J$1),FALSE)</f>
        <v>15753.473284019499</v>
      </c>
      <c r="K74">
        <f>VLOOKUP($A74,'2.1'!$A$1:$U$265,COLUMN(K$1),FALSE)</f>
        <v>13046.481008184801</v>
      </c>
      <c r="L74">
        <f>VLOOKUP($A74,'2.1'!$A$1:$U$265,COLUMN(L$1),FALSE)</f>
        <v>13191.621264469601</v>
      </c>
      <c r="M74">
        <f>VLOOKUP($A74,'2.1'!$A$1:$U$265,COLUMN(M$1),FALSE)</f>
        <v>14216.1656114334</v>
      </c>
      <c r="N74">
        <f>VLOOKUP($A74,'2.1'!$A$1:$U$265,COLUMN(N$1),FALSE)</f>
        <v>12950.6865153085</v>
      </c>
      <c r="O74">
        <f>VLOOKUP($A74,'2.1'!$A$1:$U$265,COLUMN(O$1),FALSE)</f>
        <v>13687.5140593304</v>
      </c>
      <c r="P74">
        <f>VLOOKUP($A74,'2.1'!$A$1:$U$265,COLUMN(P$1),FALSE)</f>
        <v>14267.012154768299</v>
      </c>
      <c r="Q74">
        <f>VLOOKUP($A74,'2.1'!$A$1:$U$265,COLUMN(Q$1),FALSE)</f>
        <v>12706.891214892399</v>
      </c>
      <c r="R74">
        <f>VLOOKUP($A74,'2.1'!$A$1:$U$265,COLUMN(R$1),FALSE)</f>
        <v>13090.5067287853</v>
      </c>
      <c r="S74">
        <f>VLOOKUP($A74,'2.1'!$A$1:$U$265,COLUMN(S$1),FALSE)</f>
        <v>14605.8543453283</v>
      </c>
      <c r="T74">
        <f>VLOOKUP($A74,'2.1'!$A$1:$U$265,COLUMN(T$1),FALSE)</f>
        <v>16410.187263968299</v>
      </c>
      <c r="U74">
        <f>VLOOKUP($A74,'2.1'!$A$1:$U$265,COLUMN(U$1),FALSE)</f>
        <v>16731.821513905099</v>
      </c>
    </row>
    <row r="75" spans="1:21" x14ac:dyDescent="0.35">
      <c r="A75" t="s">
        <v>233</v>
      </c>
      <c r="B75">
        <f>VLOOKUP($A75,'2.1'!$A$1:$U$265,COLUMN(B$1),FALSE)</f>
        <v>32018.063699526701</v>
      </c>
      <c r="C75">
        <f>VLOOKUP($A75,'2.1'!$A$1:$U$265,COLUMN(C$1),FALSE)</f>
        <v>28793.96074155</v>
      </c>
      <c r="D75">
        <f>VLOOKUP($A75,'2.1'!$A$1:$U$265,COLUMN(D$1),FALSE)</f>
        <v>32326.638246046099</v>
      </c>
      <c r="E75">
        <f>VLOOKUP($A75,'2.1'!$A$1:$U$265,COLUMN(E$1),FALSE)</f>
        <v>39423.928023344</v>
      </c>
      <c r="F75">
        <f>VLOOKUP($A75,'2.1'!$A$1:$U$265,COLUMN(F$1),FALSE)</f>
        <v>47367.278172526203</v>
      </c>
      <c r="G75">
        <f>VLOOKUP($A75,'2.1'!$A$1:$U$265,COLUMN(G$1),FALSE)</f>
        <v>56658.592646559096</v>
      </c>
      <c r="H75">
        <f>VLOOKUP($A75,'2.1'!$A$1:$U$265,COLUMN(H$1),FALSE)</f>
        <v>56673.602467987497</v>
      </c>
      <c r="I75">
        <f>VLOOKUP($A75,'2.1'!$A$1:$U$265,COLUMN(I$1),FALSE)</f>
        <v>69054.270806506698</v>
      </c>
      <c r="J75">
        <f>VLOOKUP($A75,'2.1'!$A$1:$U$265,COLUMN(J$1),FALSE)</f>
        <v>56409.773113016498</v>
      </c>
      <c r="K75">
        <f>VLOOKUP($A75,'2.1'!$A$1:$U$265,COLUMN(K$1),FALSE)</f>
        <v>41333.418536415797</v>
      </c>
      <c r="L75">
        <f>VLOOKUP($A75,'2.1'!$A$1:$U$265,COLUMN(L$1),FALSE)</f>
        <v>43024.923493066301</v>
      </c>
      <c r="M75">
        <f>VLOOKUP($A75,'2.1'!$A$1:$U$265,COLUMN(M$1),FALSE)</f>
        <v>47516.874691306002</v>
      </c>
      <c r="N75">
        <f>VLOOKUP($A75,'2.1'!$A$1:$U$265,COLUMN(N$1),FALSE)</f>
        <v>45910.020542526101</v>
      </c>
      <c r="O75">
        <f>VLOOKUP($A75,'2.1'!$A$1:$U$265,COLUMN(O$1),FALSE)</f>
        <v>49522.236577279</v>
      </c>
      <c r="P75">
        <f>VLOOKUP($A75,'2.1'!$A$1:$U$265,COLUMN(P$1),FALSE)</f>
        <v>54241.934644555797</v>
      </c>
      <c r="Q75">
        <f>VLOOKUP($A75,'2.1'!$A$1:$U$265,COLUMN(Q$1),FALSE)</f>
        <v>52564.429179455801</v>
      </c>
      <c r="R75">
        <f>VLOOKUP($A75,'2.1'!$A$1:$U$265,COLUMN(R$1),FALSE)</f>
        <v>61466.803954289499</v>
      </c>
      <c r="S75">
        <f>VLOOKUP($A75,'2.1'!$A$1:$U$265,COLUMN(S$1),FALSE)</f>
        <v>71310.939256234196</v>
      </c>
      <c r="T75">
        <f>VLOOKUP($A75,'2.1'!$A$1:$U$265,COLUMN(T$1),FALSE)</f>
        <v>72968.704228049901</v>
      </c>
      <c r="U75">
        <f>VLOOKUP($A75,'2.1'!$A$1:$U$265,COLUMN(U$1),FALSE)</f>
        <v>66944.833076982497</v>
      </c>
    </row>
    <row r="76" spans="1:21" x14ac:dyDescent="0.35">
      <c r="A76" t="s">
        <v>223</v>
      </c>
      <c r="B76">
        <f>VLOOKUP($A76,'2.1'!$A$1:$U$265,COLUMN(B$1),FALSE)</f>
        <v>443.31419339173999</v>
      </c>
      <c r="C76">
        <f>VLOOKUP($A76,'2.1'!$A$1:$U$265,COLUMN(C$1),FALSE)</f>
        <v>451.573001074356</v>
      </c>
      <c r="D76">
        <f>VLOOKUP($A76,'2.1'!$A$1:$U$265,COLUMN(D$1),FALSE)</f>
        <v>470.98678594915998</v>
      </c>
      <c r="E76">
        <f>VLOOKUP($A76,'2.1'!$A$1:$U$265,COLUMN(E$1),FALSE)</f>
        <v>546.72661447872804</v>
      </c>
      <c r="F76">
        <f>VLOOKUP($A76,'2.1'!$A$1:$U$265,COLUMN(F$1),FALSE)</f>
        <v>627.77424728391895</v>
      </c>
      <c r="G76">
        <f>VLOOKUP($A76,'2.1'!$A$1:$U$265,COLUMN(G$1),FALSE)</f>
        <v>714.86101349566104</v>
      </c>
      <c r="H76">
        <f>VLOOKUP($A76,'2.1'!$A$1:$U$265,COLUMN(H$1),FALSE)</f>
        <v>806.75328062879896</v>
      </c>
      <c r="I76">
        <f>VLOOKUP($A76,'2.1'!$A$1:$U$265,COLUMN(I$1),FALSE)</f>
        <v>1028.33477107667</v>
      </c>
      <c r="J76">
        <f>VLOOKUP($A76,'2.1'!$A$1:$U$265,COLUMN(J$1),FALSE)</f>
        <v>998.52233901926797</v>
      </c>
      <c r="K76">
        <f>VLOOKUP($A76,'2.1'!$A$1:$U$265,COLUMN(K$1),FALSE)</f>
        <v>1101.9608400223899</v>
      </c>
      <c r="L76">
        <f>VLOOKUP($A76,'2.1'!$A$1:$U$265,COLUMN(L$1),FALSE)</f>
        <v>1357.56371913262</v>
      </c>
      <c r="M76">
        <f>VLOOKUP($A76,'2.1'!$A$1:$U$265,COLUMN(M$1),FALSE)</f>
        <v>1458.10352686177</v>
      </c>
      <c r="N76">
        <f>VLOOKUP($A76,'2.1'!$A$1:$U$265,COLUMN(N$1),FALSE)</f>
        <v>1443.87952939042</v>
      </c>
      <c r="O76">
        <f>VLOOKUP($A76,'2.1'!$A$1:$U$265,COLUMN(O$1),FALSE)</f>
        <v>1449.6059123386999</v>
      </c>
      <c r="P76">
        <f>VLOOKUP($A76,'2.1'!$A$1:$U$265,COLUMN(P$1),FALSE)</f>
        <v>1573.88149211052</v>
      </c>
      <c r="Q76">
        <f>VLOOKUP($A76,'2.1'!$A$1:$U$265,COLUMN(Q$1),FALSE)</f>
        <v>1605.6054335548799</v>
      </c>
      <c r="R76">
        <f>VLOOKUP($A76,'2.1'!$A$1:$U$265,COLUMN(R$1),FALSE)</f>
        <v>1732.56426178428</v>
      </c>
      <c r="S76">
        <f>VLOOKUP($A76,'2.1'!$A$1:$U$265,COLUMN(S$1),FALSE)</f>
        <v>1981.6510498992</v>
      </c>
      <c r="T76">
        <f>VLOOKUP($A76,'2.1'!$A$1:$U$265,COLUMN(T$1),FALSE)</f>
        <v>2005.86300452403</v>
      </c>
      <c r="U76">
        <f>VLOOKUP($A76,'2.1'!$A$1:$U$265,COLUMN(U$1),FALSE)</f>
        <v>2099.5990481085501</v>
      </c>
    </row>
    <row r="77" spans="1:21" x14ac:dyDescent="0.35">
      <c r="A77" t="s">
        <v>217</v>
      </c>
      <c r="B77">
        <f>VLOOKUP($A77,'2.1'!$A$1:$U$265,COLUMN(B$1),FALSE)</f>
        <v>780.19020098657904</v>
      </c>
      <c r="C77">
        <f>VLOOKUP($A77,'2.1'!$A$1:$U$265,COLUMN(C$1),FALSE)</f>
        <v>748.25761569896895</v>
      </c>
      <c r="D77">
        <f>VLOOKUP($A77,'2.1'!$A$1:$U$265,COLUMN(D$1),FALSE)</f>
        <v>900.17757571353104</v>
      </c>
      <c r="E77">
        <f>VLOOKUP($A77,'2.1'!$A$1:$U$265,COLUMN(E$1),FALSE)</f>
        <v>1065.6485392546099</v>
      </c>
      <c r="F77">
        <f>VLOOKUP($A77,'2.1'!$A$1:$U$265,COLUMN(F$1),FALSE)</f>
        <v>1150.2613149956501</v>
      </c>
      <c r="G77">
        <f>VLOOKUP($A77,'2.1'!$A$1:$U$265,COLUMN(G$1),FALSE)</f>
        <v>1263.2873205457499</v>
      </c>
      <c r="H77">
        <f>VLOOKUP($A77,'2.1'!$A$1:$U$265,COLUMN(H$1),FALSE)</f>
        <v>1589.8014886614201</v>
      </c>
      <c r="I77">
        <f>VLOOKUP($A77,'2.1'!$A$1:$U$265,COLUMN(I$1),FALSE)</f>
        <v>1860.0027631068201</v>
      </c>
      <c r="J77">
        <f>VLOOKUP($A77,'2.1'!$A$1:$U$265,COLUMN(J$1),FALSE)</f>
        <v>2166.8541670002501</v>
      </c>
      <c r="K77">
        <f>VLOOKUP($A77,'2.1'!$A$1:$U$265,COLUMN(K$1),FALSE)</f>
        <v>2261.24722374577</v>
      </c>
      <c r="L77">
        <f>VLOOKUP($A77,'2.1'!$A$1:$U$265,COLUMN(L$1),FALSE)</f>
        <v>3122.3628152164902</v>
      </c>
      <c r="M77">
        <f>VLOOKUP($A77,'2.1'!$A$1:$U$265,COLUMN(M$1),FALSE)</f>
        <v>3643.0439361610202</v>
      </c>
      <c r="N77">
        <f>VLOOKUP($A77,'2.1'!$A$1:$U$265,COLUMN(N$1),FALSE)</f>
        <v>3694.3489460323699</v>
      </c>
      <c r="O77">
        <f>VLOOKUP($A77,'2.1'!$A$1:$U$265,COLUMN(O$1),FALSE)</f>
        <v>3623.9115823513398</v>
      </c>
      <c r="P77">
        <f>VLOOKUP($A77,'2.1'!$A$1:$U$265,COLUMN(P$1),FALSE)</f>
        <v>3491.6247908576702</v>
      </c>
      <c r="Q77">
        <f>VLOOKUP($A77,'2.1'!$A$1:$U$265,COLUMN(Q$1),FALSE)</f>
        <v>3331.6951275862798</v>
      </c>
      <c r="R77">
        <f>VLOOKUP($A77,'2.1'!$A$1:$U$265,COLUMN(R$1),FALSE)</f>
        <v>3562.8457564197101</v>
      </c>
      <c r="S77">
        <f>VLOOKUP($A77,'2.1'!$A$1:$U$265,COLUMN(S$1),FALSE)</f>
        <v>3837.65173121117</v>
      </c>
      <c r="T77">
        <f>VLOOKUP($A77,'2.1'!$A$1:$U$265,COLUMN(T$1),FALSE)</f>
        <v>3893.8464247557099</v>
      </c>
      <c r="U77">
        <f>VLOOKUP($A77,'2.1'!$A$1:$U$265,COLUMN(U$1),FALSE)</f>
        <v>4135.5692628155402</v>
      </c>
    </row>
    <row r="78" spans="1:21" x14ac:dyDescent="0.35">
      <c r="A78" t="s">
        <v>581</v>
      </c>
      <c r="B78">
        <f>VLOOKUP($A78,'2.1'!$A$1:$U$265,COLUMN(B$1),FALSE)</f>
        <v>1670.00946997849</v>
      </c>
      <c r="C78">
        <f>VLOOKUP($A78,'2.1'!$A$1:$U$265,COLUMN(C$1),FALSE)</f>
        <v>1909.4122777135301</v>
      </c>
      <c r="D78">
        <f>VLOOKUP($A78,'2.1'!$A$1:$U$265,COLUMN(D$1),FALSE)</f>
        <v>1911.6787915017201</v>
      </c>
      <c r="E78">
        <f>VLOOKUP($A78,'2.1'!$A$1:$U$265,COLUMN(E$1),FALSE)</f>
        <v>2253.9361322823502</v>
      </c>
      <c r="F78">
        <f>VLOOKUP($A78,'2.1'!$A$1:$U$265,COLUMN(F$1),FALSE)</f>
        <v>2756.1987421936601</v>
      </c>
      <c r="G78">
        <f>VLOOKUP($A78,'2.1'!$A$1:$U$265,COLUMN(G$1),FALSE)</f>
        <v>3246.0510293832599</v>
      </c>
      <c r="H78">
        <f>VLOOKUP($A78,'2.1'!$A$1:$U$265,COLUMN(H$1),FALSE)</f>
        <v>3774.3578414999101</v>
      </c>
      <c r="I78">
        <f>VLOOKUP($A78,'2.1'!$A$1:$U$265,COLUMN(I$1),FALSE)</f>
        <v>4904.6662518516696</v>
      </c>
      <c r="J78">
        <f>VLOOKUP($A78,'2.1'!$A$1:$U$265,COLUMN(J$1),FALSE)</f>
        <v>5717.3144646271903</v>
      </c>
      <c r="K78">
        <f>VLOOKUP($A78,'2.1'!$A$1:$U$265,COLUMN(K$1),FALSE)</f>
        <v>5709.9479801286498</v>
      </c>
      <c r="L78">
        <f>VLOOKUP($A78,'2.1'!$A$1:$U$265,COLUMN(L$1),FALSE)</f>
        <v>6599.66093791004</v>
      </c>
      <c r="M78">
        <f>VLOOKUP($A78,'2.1'!$A$1:$U$265,COLUMN(M$1),FALSE)</f>
        <v>7781.4061137443296</v>
      </c>
      <c r="N78">
        <f>VLOOKUP($A78,'2.1'!$A$1:$U$265,COLUMN(N$1),FALSE)</f>
        <v>7927.8469017172201</v>
      </c>
      <c r="O78">
        <f>VLOOKUP($A78,'2.1'!$A$1:$U$265,COLUMN(O$1),FALSE)</f>
        <v>6018.3244733247102</v>
      </c>
      <c r="P78">
        <f>VLOOKUP($A78,'2.1'!$A$1:$U$265,COLUMN(P$1),FALSE)</f>
        <v>5585.5267575830303</v>
      </c>
      <c r="Q78">
        <f>VLOOKUP($A78,'2.1'!$A$1:$U$265,COLUMN(Q$1),FALSE)</f>
        <v>4904.3268774797598</v>
      </c>
      <c r="R78">
        <f>VLOOKUP($A78,'2.1'!$A$1:$U$265,COLUMN(R$1),FALSE)</f>
        <v>5253.4249096418198</v>
      </c>
      <c r="S78">
        <f>VLOOKUP($A78,'2.1'!$A$1:$U$265,COLUMN(S$1),FALSE)</f>
        <v>5520.3104712090499</v>
      </c>
      <c r="T78">
        <f>VLOOKUP($A78,'2.1'!$A$1:$U$265,COLUMN(T$1),FALSE)</f>
        <v>5550.0609570148399</v>
      </c>
      <c r="U78">
        <f>VLOOKUP($A78,'2.1'!$A$1:$U$265,COLUMN(U$1),FALSE)</f>
        <v>0</v>
      </c>
    </row>
    <row r="79" spans="1:21" x14ac:dyDescent="0.35">
      <c r="A79" t="s">
        <v>231</v>
      </c>
      <c r="B79">
        <f>VLOOKUP($A79,'2.1'!$A$1:$U$265,COLUMN(B$1),FALSE)</f>
        <v>0</v>
      </c>
      <c r="C79">
        <f>VLOOKUP($A79,'2.1'!$A$1:$U$265,COLUMN(C$1),FALSE)</f>
        <v>0</v>
      </c>
      <c r="D79">
        <f>VLOOKUP($A79,'2.1'!$A$1:$U$265,COLUMN(D$1),FALSE)</f>
        <v>0</v>
      </c>
      <c r="E79">
        <f>VLOOKUP($A79,'2.1'!$A$1:$U$265,COLUMN(E$1),FALSE)</f>
        <v>0</v>
      </c>
      <c r="F79">
        <f>VLOOKUP($A79,'2.1'!$A$1:$U$265,COLUMN(F$1),FALSE)</f>
        <v>1391.96348940291</v>
      </c>
      <c r="G79">
        <f>VLOOKUP($A79,'2.1'!$A$1:$U$265,COLUMN(G$1),FALSE)</f>
        <v>1855.5220037520201</v>
      </c>
      <c r="H79">
        <f>VLOOKUP($A79,'2.1'!$A$1:$U$265,COLUMN(H$1),FALSE)</f>
        <v>2373.2147846439102</v>
      </c>
      <c r="I79">
        <f>VLOOKUP($A79,'2.1'!$A$1:$U$265,COLUMN(I$1),FALSE)</f>
        <v>3182.94798201412</v>
      </c>
      <c r="J79">
        <f>VLOOKUP($A79,'2.1'!$A$1:$U$265,COLUMN(J$1),FALSE)</f>
        <v>4636.6109775827099</v>
      </c>
      <c r="K79">
        <f>VLOOKUP($A79,'2.1'!$A$1:$U$265,COLUMN(K$1),FALSE)</f>
        <v>3853.9409348118502</v>
      </c>
      <c r="L79">
        <f>VLOOKUP($A79,'2.1'!$A$1:$U$265,COLUMN(L$1),FALSE)</f>
        <v>4655.4249946788505</v>
      </c>
      <c r="M79">
        <f>VLOOKUP($A79,'2.1'!$A$1:$U$265,COLUMN(M$1),FALSE)</f>
        <v>6036.3962425130303</v>
      </c>
      <c r="N79">
        <f>VLOOKUP($A79,'2.1'!$A$1:$U$265,COLUMN(N$1),FALSE)</f>
        <v>6829.96395380594</v>
      </c>
      <c r="O79">
        <f>VLOOKUP($A79,'2.1'!$A$1:$U$265,COLUMN(O$1),FALSE)</f>
        <v>7076.8771798886501</v>
      </c>
      <c r="P79">
        <f>VLOOKUP($A79,'2.1'!$A$1:$U$265,COLUMN(P$1),FALSE)</f>
        <v>6818.8046212783302</v>
      </c>
      <c r="Q79">
        <f>VLOOKUP($A79,'2.1'!$A$1:$U$265,COLUMN(Q$1),FALSE)</f>
        <v>4989.8030747307103</v>
      </c>
      <c r="R79">
        <f>VLOOKUP($A79,'2.1'!$A$1:$U$265,COLUMN(R$1),FALSE)</f>
        <v>4777.1976187177597</v>
      </c>
      <c r="S79">
        <f>VLOOKUP($A79,'2.1'!$A$1:$U$265,COLUMN(S$1),FALSE)</f>
        <v>5205.2882547659101</v>
      </c>
      <c r="T79">
        <f>VLOOKUP($A79,'2.1'!$A$1:$U$265,COLUMN(T$1),FALSE)</f>
        <v>5834.1662106535196</v>
      </c>
      <c r="U79">
        <f>VLOOKUP($A79,'2.1'!$A$1:$U$265,COLUMN(U$1),FALSE)</f>
        <v>5955.1090103681599</v>
      </c>
    </row>
    <row r="80" spans="1:21" x14ac:dyDescent="0.35">
      <c r="A80" t="s">
        <v>227</v>
      </c>
      <c r="B80">
        <f>VLOOKUP($A80,'2.1'!$A$1:$U$265,COLUMN(B$1),FALSE)</f>
        <v>26241.364614697301</v>
      </c>
      <c r="C80">
        <f>VLOOKUP($A80,'2.1'!$A$1:$U$265,COLUMN(C$1),FALSE)</f>
        <v>28227.727458226302</v>
      </c>
      <c r="D80">
        <f>VLOOKUP($A80,'2.1'!$A$1:$U$265,COLUMN(D$1),FALSE)</f>
        <v>32541.098553797801</v>
      </c>
      <c r="E80">
        <f>VLOOKUP($A80,'2.1'!$A$1:$U$265,COLUMN(E$1),FALSE)</f>
        <v>41106.925152214302</v>
      </c>
      <c r="F80">
        <f>VLOOKUP($A80,'2.1'!$A$1:$U$265,COLUMN(F$1),FALSE)</f>
        <v>47631.010687626898</v>
      </c>
      <c r="G80">
        <f>VLOOKUP($A80,'2.1'!$A$1:$U$265,COLUMN(G$1),FALSE)</f>
        <v>50878.223671427397</v>
      </c>
      <c r="H80">
        <f>VLOOKUP($A80,'2.1'!$A$1:$U$265,COLUMN(H$1),FALSE)</f>
        <v>54306.429316689697</v>
      </c>
      <c r="I80">
        <f>VLOOKUP($A80,'2.1'!$A$1:$U$265,COLUMN(I$1),FALSE)</f>
        <v>61359.741225674399</v>
      </c>
      <c r="J80">
        <f>VLOOKUP($A80,'2.1'!$A$1:$U$265,COLUMN(J$1),FALSE)</f>
        <v>61262.100463151699</v>
      </c>
      <c r="K80">
        <f>VLOOKUP($A80,'2.1'!$A$1:$U$265,COLUMN(K$1),FALSE)</f>
        <v>52105.152483773898</v>
      </c>
      <c r="L80">
        <f>VLOOKUP($A80,'2.1'!$A$1:$U$265,COLUMN(L$1),FALSE)</f>
        <v>48715.1769134801</v>
      </c>
      <c r="M80">
        <f>VLOOKUP($A80,'2.1'!$A$1:$U$265,COLUMN(M$1),FALSE)</f>
        <v>51848.9096998104</v>
      </c>
      <c r="N80">
        <f>VLOOKUP($A80,'2.1'!$A$1:$U$265,COLUMN(N$1),FALSE)</f>
        <v>48917.897613045898</v>
      </c>
      <c r="O80">
        <f>VLOOKUP($A80,'2.1'!$A$1:$U$265,COLUMN(O$1),FALSE)</f>
        <v>51590.1885889392</v>
      </c>
      <c r="P80">
        <f>VLOOKUP($A80,'2.1'!$A$1:$U$265,COLUMN(P$1),FALSE)</f>
        <v>55492.982562275</v>
      </c>
      <c r="Q80">
        <f>VLOOKUP($A80,'2.1'!$A$1:$U$265,COLUMN(Q$1),FALSE)</f>
        <v>61995.4228025802</v>
      </c>
      <c r="R80">
        <f>VLOOKUP($A80,'2.1'!$A$1:$U$265,COLUMN(R$1),FALSE)</f>
        <v>63197.082397680802</v>
      </c>
      <c r="S80">
        <f>VLOOKUP($A80,'2.1'!$A$1:$U$265,COLUMN(S$1),FALSE)</f>
        <v>69822.347084914101</v>
      </c>
      <c r="T80">
        <f>VLOOKUP($A80,'2.1'!$A$1:$U$265,COLUMN(T$1),FALSE)</f>
        <v>78621.227931008601</v>
      </c>
      <c r="U80">
        <f>VLOOKUP($A80,'2.1'!$A$1:$U$265,COLUMN(U$1),FALSE)</f>
        <v>78660.956462960297</v>
      </c>
    </row>
    <row r="81" spans="1:21" x14ac:dyDescent="0.35">
      <c r="A81" t="s">
        <v>235</v>
      </c>
      <c r="B81">
        <f>VLOOKUP($A81,'2.1'!$A$1:$U$265,COLUMN(B$1),FALSE)</f>
        <v>21043.574924443601</v>
      </c>
      <c r="C81">
        <f>VLOOKUP($A81,'2.1'!$A$1:$U$265,COLUMN(C$1),FALSE)</f>
        <v>20306.932231460101</v>
      </c>
      <c r="D81">
        <f>VLOOKUP($A81,'2.1'!$A$1:$U$265,COLUMN(D$1),FALSE)</f>
        <v>18435.894759546802</v>
      </c>
      <c r="E81">
        <f>VLOOKUP($A81,'2.1'!$A$1:$U$265,COLUMN(E$1),FALSE)</f>
        <v>18979.323453344499</v>
      </c>
      <c r="F81">
        <f>VLOOKUP($A81,'2.1'!$A$1:$U$265,COLUMN(F$1),FALSE)</f>
        <v>19896.817733884898</v>
      </c>
      <c r="G81">
        <f>VLOOKUP($A81,'2.1'!$A$1:$U$265,COLUMN(G$1),FALSE)</f>
        <v>20566.6454898642</v>
      </c>
      <c r="H81">
        <f>VLOOKUP($A81,'2.1'!$A$1:$U$265,COLUMN(H$1),FALSE)</f>
        <v>21837.378485196899</v>
      </c>
      <c r="I81">
        <f>VLOOKUP($A81,'2.1'!$A$1:$U$265,COLUMN(I$1),FALSE)</f>
        <v>24924.330953055</v>
      </c>
      <c r="J81">
        <f>VLOOKUP($A81,'2.1'!$A$1:$U$265,COLUMN(J$1),FALSE)</f>
        <v>29567.803879491301</v>
      </c>
      <c r="K81">
        <f>VLOOKUP($A81,'2.1'!$A$1:$U$265,COLUMN(K$1),FALSE)</f>
        <v>27715.636794730101</v>
      </c>
      <c r="L81">
        <f>VLOOKUP($A81,'2.1'!$A$1:$U$265,COLUMN(L$1),FALSE)</f>
        <v>30693.5930646542</v>
      </c>
      <c r="M81">
        <f>VLOOKUP($A81,'2.1'!$A$1:$U$265,COLUMN(M$1),FALSE)</f>
        <v>33669.246476485998</v>
      </c>
      <c r="N81">
        <f>VLOOKUP($A81,'2.1'!$A$1:$U$265,COLUMN(N$1),FALSE)</f>
        <v>32511.237852492501</v>
      </c>
      <c r="O81">
        <f>VLOOKUP($A81,'2.1'!$A$1:$U$265,COLUMN(O$1),FALSE)</f>
        <v>36309.468832561201</v>
      </c>
      <c r="P81">
        <f>VLOOKUP($A81,'2.1'!$A$1:$U$265,COLUMN(P$1),FALSE)</f>
        <v>37678.889770916299</v>
      </c>
      <c r="Q81">
        <f>VLOOKUP($A81,'2.1'!$A$1:$U$265,COLUMN(Q$1),FALSE)</f>
        <v>35776.795161806796</v>
      </c>
      <c r="R81">
        <f>VLOOKUP($A81,'2.1'!$A$1:$U$265,COLUMN(R$1),FALSE)</f>
        <v>37321.624039731301</v>
      </c>
      <c r="S81">
        <f>VLOOKUP($A81,'2.1'!$A$1:$U$265,COLUMN(S$1),FALSE)</f>
        <v>40541.862093896802</v>
      </c>
      <c r="T81">
        <f>VLOOKUP($A81,'2.1'!$A$1:$U$265,COLUMN(T$1),FALSE)</f>
        <v>41719.725438570298</v>
      </c>
      <c r="U81">
        <f>VLOOKUP($A81,'2.1'!$A$1:$U$265,COLUMN(U$1),FALSE)</f>
        <v>43592.083582323401</v>
      </c>
    </row>
    <row r="82" spans="1:21" x14ac:dyDescent="0.35">
      <c r="A82" t="s">
        <v>237</v>
      </c>
      <c r="B82">
        <f>VLOOKUP($A82,'2.1'!$A$1:$U$265,COLUMN(B$1),FALSE)</f>
        <v>20087.5919858794</v>
      </c>
      <c r="C82">
        <f>VLOOKUP($A82,'2.1'!$A$1:$U$265,COLUMN(C$1),FALSE)</f>
        <v>20483.215994997401</v>
      </c>
      <c r="D82">
        <f>VLOOKUP($A82,'2.1'!$A$1:$U$265,COLUMN(D$1),FALSE)</f>
        <v>22270.144123428199</v>
      </c>
      <c r="E82">
        <f>VLOOKUP($A82,'2.1'!$A$1:$U$265,COLUMN(E$1),FALSE)</f>
        <v>27465.675298722399</v>
      </c>
      <c r="F82">
        <f>VLOOKUP($A82,'2.1'!$A$1:$U$265,COLUMN(F$1),FALSE)</f>
        <v>31259.716495430901</v>
      </c>
      <c r="G82">
        <f>VLOOKUP($A82,'2.1'!$A$1:$U$265,COLUMN(G$1),FALSE)</f>
        <v>32043.1403684119</v>
      </c>
      <c r="H82">
        <f>VLOOKUP($A82,'2.1'!$A$1:$U$265,COLUMN(H$1),FALSE)</f>
        <v>33501.658167304398</v>
      </c>
      <c r="I82">
        <f>VLOOKUP($A82,'2.1'!$A$1:$U$265,COLUMN(I$1),FALSE)</f>
        <v>37822.665237742702</v>
      </c>
      <c r="J82">
        <f>VLOOKUP($A82,'2.1'!$A$1:$U$265,COLUMN(J$1),FALSE)</f>
        <v>40778.342736720901</v>
      </c>
      <c r="K82">
        <f>VLOOKUP($A82,'2.1'!$A$1:$U$265,COLUMN(K$1),FALSE)</f>
        <v>37079.758670454597</v>
      </c>
      <c r="L82">
        <f>VLOOKUP($A82,'2.1'!$A$1:$U$265,COLUMN(L$1),FALSE)</f>
        <v>36000.5201179254</v>
      </c>
      <c r="M82">
        <f>VLOOKUP($A82,'2.1'!$A$1:$U$265,COLUMN(M$1),FALSE)</f>
        <v>38599.062207032199</v>
      </c>
      <c r="N82">
        <f>VLOOKUP($A82,'2.1'!$A$1:$U$265,COLUMN(N$1),FALSE)</f>
        <v>35053.526244257198</v>
      </c>
      <c r="O82">
        <f>VLOOKUP($A82,'2.1'!$A$1:$U$265,COLUMN(O$1),FALSE)</f>
        <v>35549.974697295402</v>
      </c>
      <c r="P82">
        <f>VLOOKUP($A82,'2.1'!$A$1:$U$265,COLUMN(P$1),FALSE)</f>
        <v>35518.415291674901</v>
      </c>
      <c r="Q82">
        <f>VLOOKUP($A82,'2.1'!$A$1:$U$265,COLUMN(Q$1),FALSE)</f>
        <v>30230.226302129598</v>
      </c>
      <c r="R82">
        <f>VLOOKUP($A82,'2.1'!$A$1:$U$265,COLUMN(R$1),FALSE)</f>
        <v>30939.7142462298</v>
      </c>
      <c r="S82">
        <f>VLOOKUP($A82,'2.1'!$A$1:$U$265,COLUMN(S$1),FALSE)</f>
        <v>32406.720315013401</v>
      </c>
      <c r="T82">
        <f>VLOOKUP($A82,'2.1'!$A$1:$U$265,COLUMN(T$1),FALSE)</f>
        <v>34615.756891098703</v>
      </c>
      <c r="U82">
        <f>VLOOKUP($A82,'2.1'!$A$1:$U$265,COLUMN(U$1),FALSE)</f>
        <v>33228.236680370697</v>
      </c>
    </row>
    <row r="83" spans="1:21" x14ac:dyDescent="0.35">
      <c r="A83" t="s">
        <v>239</v>
      </c>
      <c r="B83">
        <f>VLOOKUP($A83,'2.1'!$A$1:$U$265,COLUMN(B$1),FALSE)</f>
        <v>3384.6948609054598</v>
      </c>
      <c r="C83">
        <f>VLOOKUP($A83,'2.1'!$A$1:$U$265,COLUMN(C$1),FALSE)</f>
        <v>3437.6606575236601</v>
      </c>
      <c r="D83">
        <f>VLOOKUP($A83,'2.1'!$A$1:$U$265,COLUMN(D$1),FALSE)</f>
        <v>3609.2006505867598</v>
      </c>
      <c r="E83">
        <f>VLOOKUP($A83,'2.1'!$A$1:$U$265,COLUMN(E$1),FALSE)</f>
        <v>3480.5129495426199</v>
      </c>
      <c r="F83">
        <f>VLOOKUP($A83,'2.1'!$A$1:$U$265,COLUMN(F$1),FALSE)</f>
        <v>3733.8014117161101</v>
      </c>
      <c r="G83">
        <f>VLOOKUP($A83,'2.1'!$A$1:$U$265,COLUMN(G$1),FALSE)</f>
        <v>4103.5971441428201</v>
      </c>
      <c r="H83">
        <f>VLOOKUP($A83,'2.1'!$A$1:$U$265,COLUMN(H$1),FALSE)</f>
        <v>4331.30306028832</v>
      </c>
      <c r="I83">
        <f>VLOOKUP($A83,'2.1'!$A$1:$U$265,COLUMN(I$1),FALSE)</f>
        <v>4623.7512377814701</v>
      </c>
      <c r="J83">
        <f>VLOOKUP($A83,'2.1'!$A$1:$U$265,COLUMN(J$1),FALSE)</f>
        <v>4928.1140084319204</v>
      </c>
      <c r="K83">
        <f>VLOOKUP($A83,'2.1'!$A$1:$U$265,COLUMN(K$1),FALSE)</f>
        <v>4335.1815119409102</v>
      </c>
      <c r="L83">
        <f>VLOOKUP($A83,'2.1'!$A$1:$U$265,COLUMN(L$1),FALSE)</f>
        <v>4704.05445468166</v>
      </c>
      <c r="M83">
        <f>VLOOKUP($A83,'2.1'!$A$1:$U$265,COLUMN(M$1),FALSE)</f>
        <v>5111.4714134280002</v>
      </c>
      <c r="N83">
        <f>VLOOKUP($A83,'2.1'!$A$1:$U$265,COLUMN(N$1),FALSE)</f>
        <v>5209.8519313001298</v>
      </c>
      <c r="O83">
        <f>VLOOKUP($A83,'2.1'!$A$1:$U$265,COLUMN(O$1),FALSE)</f>
        <v>4989.1713909115397</v>
      </c>
      <c r="P83">
        <f>VLOOKUP($A83,'2.1'!$A$1:$U$265,COLUMN(P$1),FALSE)</f>
        <v>4833.7903182140499</v>
      </c>
      <c r="Q83">
        <f>VLOOKUP($A83,'2.1'!$A$1:$U$265,COLUMN(Q$1),FALSE)</f>
        <v>4907.5037197431602</v>
      </c>
      <c r="R83">
        <f>VLOOKUP($A83,'2.1'!$A$1:$U$265,COLUMN(R$1),FALSE)</f>
        <v>4843.3384741086402</v>
      </c>
      <c r="S83">
        <f>VLOOKUP($A83,'2.1'!$A$1:$U$265,COLUMN(S$1),FALSE)</f>
        <v>5069.1838381072603</v>
      </c>
      <c r="T83">
        <f>VLOOKUP($A83,'2.1'!$A$1:$U$265,COLUMN(T$1),FALSE)</f>
        <v>5354.2368587703004</v>
      </c>
      <c r="U83">
        <f>VLOOKUP($A83,'2.1'!$A$1:$U$265,COLUMN(U$1),FALSE)</f>
        <v>5582.2637775521098</v>
      </c>
    </row>
    <row r="84" spans="1:21" x14ac:dyDescent="0.35">
      <c r="A84" t="s">
        <v>243</v>
      </c>
      <c r="B84">
        <f>VLOOKUP($A84,'2.1'!$A$1:$U$265,COLUMN(B$1),FALSE)</f>
        <v>38532.040875293504</v>
      </c>
      <c r="C84">
        <f>VLOOKUP($A84,'2.1'!$A$1:$U$265,COLUMN(C$1),FALSE)</f>
        <v>33846.465641434203</v>
      </c>
      <c r="D84">
        <f>VLOOKUP($A84,'2.1'!$A$1:$U$265,COLUMN(D$1),FALSE)</f>
        <v>32289.350536072601</v>
      </c>
      <c r="E84">
        <f>VLOOKUP($A84,'2.1'!$A$1:$U$265,COLUMN(E$1),FALSE)</f>
        <v>34808.390917661302</v>
      </c>
      <c r="F84">
        <f>VLOOKUP($A84,'2.1'!$A$1:$U$265,COLUMN(F$1),FALSE)</f>
        <v>37688.722335940598</v>
      </c>
      <c r="G84">
        <f>VLOOKUP($A84,'2.1'!$A$1:$U$265,COLUMN(G$1),FALSE)</f>
        <v>37217.648727917003</v>
      </c>
      <c r="H84">
        <f>VLOOKUP($A84,'2.1'!$A$1:$U$265,COLUMN(H$1),FALSE)</f>
        <v>35433.988963743002</v>
      </c>
      <c r="I84">
        <f>VLOOKUP($A84,'2.1'!$A$1:$U$265,COLUMN(I$1),FALSE)</f>
        <v>35275.228431266703</v>
      </c>
      <c r="J84">
        <f>VLOOKUP($A84,'2.1'!$A$1:$U$265,COLUMN(J$1),FALSE)</f>
        <v>39339.297573182601</v>
      </c>
      <c r="K84">
        <f>VLOOKUP($A84,'2.1'!$A$1:$U$265,COLUMN(K$1),FALSE)</f>
        <v>40855.1756354596</v>
      </c>
      <c r="L84">
        <f>VLOOKUP($A84,'2.1'!$A$1:$U$265,COLUMN(L$1),FALSE)</f>
        <v>44507.676385917199</v>
      </c>
      <c r="M84">
        <f>VLOOKUP($A84,'2.1'!$A$1:$U$265,COLUMN(M$1),FALSE)</f>
        <v>48167.997268496503</v>
      </c>
      <c r="N84">
        <f>VLOOKUP($A84,'2.1'!$A$1:$U$265,COLUMN(N$1),FALSE)</f>
        <v>48603.476649774901</v>
      </c>
      <c r="O84">
        <f>VLOOKUP($A84,'2.1'!$A$1:$U$265,COLUMN(O$1),FALSE)</f>
        <v>40454.447457890303</v>
      </c>
      <c r="P84">
        <f>VLOOKUP($A84,'2.1'!$A$1:$U$265,COLUMN(P$1),FALSE)</f>
        <v>38109.4121125573</v>
      </c>
      <c r="Q84">
        <f>VLOOKUP($A84,'2.1'!$A$1:$U$265,COLUMN(Q$1),FALSE)</f>
        <v>34524.469860933699</v>
      </c>
      <c r="R84">
        <f>VLOOKUP($A84,'2.1'!$A$1:$U$265,COLUMN(R$1),FALSE)</f>
        <v>38761.818150192499</v>
      </c>
      <c r="S84">
        <f>VLOOKUP($A84,'2.1'!$A$1:$U$265,COLUMN(S$1),FALSE)</f>
        <v>38386.511145705699</v>
      </c>
      <c r="T84">
        <f>VLOOKUP($A84,'2.1'!$A$1:$U$265,COLUMN(T$1),FALSE)</f>
        <v>39159.423563395198</v>
      </c>
      <c r="U84">
        <f>VLOOKUP($A84,'2.1'!$A$1:$U$265,COLUMN(U$1),FALSE)</f>
        <v>40246.8801284164</v>
      </c>
    </row>
    <row r="85" spans="1:21" x14ac:dyDescent="0.35">
      <c r="A85" t="s">
        <v>241</v>
      </c>
      <c r="B85">
        <f>VLOOKUP($A85,'2.1'!$A$1:$U$265,COLUMN(B$1),FALSE)</f>
        <v>1651.62244254198</v>
      </c>
      <c r="C85">
        <f>VLOOKUP($A85,'2.1'!$A$1:$U$265,COLUMN(C$1),FALSE)</f>
        <v>1720.3587893997801</v>
      </c>
      <c r="D85">
        <f>VLOOKUP($A85,'2.1'!$A$1:$U$265,COLUMN(D$1),FALSE)</f>
        <v>1802.0577752879001</v>
      </c>
      <c r="E85">
        <f>VLOOKUP($A85,'2.1'!$A$1:$U$265,COLUMN(E$1),FALSE)</f>
        <v>1876.26141001151</v>
      </c>
      <c r="F85">
        <f>VLOOKUP($A85,'2.1'!$A$1:$U$265,COLUMN(F$1),FALSE)</f>
        <v>2044.96262332378</v>
      </c>
      <c r="G85">
        <f>VLOOKUP($A85,'2.1'!$A$1:$U$265,COLUMN(G$1),FALSE)</f>
        <v>2183.3961572739199</v>
      </c>
      <c r="H85">
        <f>VLOOKUP($A85,'2.1'!$A$1:$U$265,COLUMN(H$1),FALSE)</f>
        <v>2513.0316680228598</v>
      </c>
      <c r="I85">
        <f>VLOOKUP($A85,'2.1'!$A$1:$U$265,COLUMN(I$1),FALSE)</f>
        <v>2735.3831398608199</v>
      </c>
      <c r="J85">
        <f>VLOOKUP($A85,'2.1'!$A$1:$U$265,COLUMN(J$1),FALSE)</f>
        <v>3455.7673182088502</v>
      </c>
      <c r="K85">
        <f>VLOOKUP($A85,'2.1'!$A$1:$U$265,COLUMN(K$1),FALSE)</f>
        <v>3559.6910784865299</v>
      </c>
      <c r="L85">
        <f>VLOOKUP($A85,'2.1'!$A$1:$U$265,COLUMN(L$1),FALSE)</f>
        <v>3736.64649385852</v>
      </c>
      <c r="M85">
        <f>VLOOKUP($A85,'2.1'!$A$1:$U$265,COLUMN(M$1),FALSE)</f>
        <v>3852.7527670999498</v>
      </c>
      <c r="N85">
        <f>VLOOKUP($A85,'2.1'!$A$1:$U$265,COLUMN(N$1),FALSE)</f>
        <v>3909.9075687312402</v>
      </c>
      <c r="O85">
        <f>VLOOKUP($A85,'2.1'!$A$1:$U$265,COLUMN(O$1),FALSE)</f>
        <v>4043.7490382701999</v>
      </c>
      <c r="P85">
        <f>VLOOKUP($A85,'2.1'!$A$1:$U$265,COLUMN(P$1),FALSE)</f>
        <v>4130.8790553996196</v>
      </c>
      <c r="Q85">
        <f>VLOOKUP($A85,'2.1'!$A$1:$U$265,COLUMN(Q$1),FALSE)</f>
        <v>4164.1078763550904</v>
      </c>
      <c r="R85">
        <f>VLOOKUP($A85,'2.1'!$A$1:$U$265,COLUMN(R$1),FALSE)</f>
        <v>4176.5889102511801</v>
      </c>
      <c r="S85">
        <f>VLOOKUP($A85,'2.1'!$A$1:$U$265,COLUMN(S$1),FALSE)</f>
        <v>4234.4031327396297</v>
      </c>
      <c r="T85">
        <f>VLOOKUP($A85,'2.1'!$A$1:$U$265,COLUMN(T$1),FALSE)</f>
        <v>4312.1801167210797</v>
      </c>
      <c r="U85">
        <f>VLOOKUP($A85,'2.1'!$A$1:$U$265,COLUMN(U$1),FALSE)</f>
        <v>4405.4884123082402</v>
      </c>
    </row>
    <row r="86" spans="1:21" x14ac:dyDescent="0.35">
      <c r="A86" t="s">
        <v>245</v>
      </c>
      <c r="B86">
        <f>VLOOKUP($A86,'2.1'!$A$1:$U$265,COLUMN(B$1),FALSE)</f>
        <v>1229.0009584450099</v>
      </c>
      <c r="C86">
        <f>VLOOKUP($A86,'2.1'!$A$1:$U$265,COLUMN(C$1),FALSE)</f>
        <v>1490.92708987166</v>
      </c>
      <c r="D86">
        <f>VLOOKUP($A86,'2.1'!$A$1:$U$265,COLUMN(D$1),FALSE)</f>
        <v>1658.0307854463599</v>
      </c>
      <c r="E86">
        <f>VLOOKUP($A86,'2.1'!$A$1:$U$265,COLUMN(E$1),FALSE)</f>
        <v>2068.1241180847301</v>
      </c>
      <c r="F86">
        <f>VLOOKUP($A86,'2.1'!$A$1:$U$265,COLUMN(F$1),FALSE)</f>
        <v>2874.2882912764899</v>
      </c>
      <c r="G86">
        <f>VLOOKUP($A86,'2.1'!$A$1:$U$265,COLUMN(G$1),FALSE)</f>
        <v>3771.2789573384498</v>
      </c>
      <c r="H86">
        <f>VLOOKUP($A86,'2.1'!$A$1:$U$265,COLUMN(H$1),FALSE)</f>
        <v>5291.5756501865199</v>
      </c>
      <c r="I86">
        <f>VLOOKUP($A86,'2.1'!$A$1:$U$265,COLUMN(I$1),FALSE)</f>
        <v>6771.4147968188499</v>
      </c>
      <c r="J86">
        <f>VLOOKUP($A86,'2.1'!$A$1:$U$265,COLUMN(J$1),FALSE)</f>
        <v>8513.5646450681397</v>
      </c>
      <c r="K86">
        <f>VLOOKUP($A86,'2.1'!$A$1:$U$265,COLUMN(K$1),FALSE)</f>
        <v>7165.2231748370295</v>
      </c>
      <c r="L86">
        <f>VLOOKUP($A86,'2.1'!$A$1:$U$265,COLUMN(L$1),FALSE)</f>
        <v>9070.4882528574708</v>
      </c>
      <c r="M86">
        <f>VLOOKUP($A86,'2.1'!$A$1:$U$265,COLUMN(M$1),FALSE)</f>
        <v>11634.0019047654</v>
      </c>
      <c r="N86">
        <f>VLOOKUP($A86,'2.1'!$A$1:$U$265,COLUMN(N$1),FALSE)</f>
        <v>12386.7000029472</v>
      </c>
      <c r="O86">
        <f>VLOOKUP($A86,'2.1'!$A$1:$U$265,COLUMN(O$1),FALSE)</f>
        <v>13890.6317716835</v>
      </c>
      <c r="P86">
        <f>VLOOKUP($A86,'2.1'!$A$1:$U$265,COLUMN(P$1),FALSE)</f>
        <v>12807.2606866152</v>
      </c>
      <c r="Q86">
        <f>VLOOKUP($A86,'2.1'!$A$1:$U$265,COLUMN(Q$1),FALSE)</f>
        <v>10510.7718884149</v>
      </c>
      <c r="R86">
        <f>VLOOKUP($A86,'2.1'!$A$1:$U$265,COLUMN(R$1),FALSE)</f>
        <v>7714.8418437602404</v>
      </c>
      <c r="S86">
        <f>VLOOKUP($A86,'2.1'!$A$1:$U$265,COLUMN(S$1),FALSE)</f>
        <v>9247.58133129626</v>
      </c>
      <c r="T86">
        <f>VLOOKUP($A86,'2.1'!$A$1:$U$265,COLUMN(T$1),FALSE)</f>
        <v>9812.6014049892801</v>
      </c>
      <c r="U86">
        <f>VLOOKUP($A86,'2.1'!$A$1:$U$265,COLUMN(U$1),FALSE)</f>
        <v>9812.3903761383499</v>
      </c>
    </row>
    <row r="87" spans="1:21" x14ac:dyDescent="0.35">
      <c r="A87" t="s">
        <v>247</v>
      </c>
      <c r="B87">
        <f>VLOOKUP($A87,'2.1'!$A$1:$U$265,COLUMN(B$1),FALSE)</f>
        <v>397.48265877751902</v>
      </c>
      <c r="C87">
        <f>VLOOKUP($A87,'2.1'!$A$1:$U$265,COLUMN(C$1),FALSE)</f>
        <v>395.32953178343098</v>
      </c>
      <c r="D87">
        <f>VLOOKUP($A87,'2.1'!$A$1:$U$265,COLUMN(D$1),FALSE)</f>
        <v>389.54271099110099</v>
      </c>
      <c r="E87">
        <f>VLOOKUP($A87,'2.1'!$A$1:$U$265,COLUMN(E$1),FALSE)</f>
        <v>429.78784373716201</v>
      </c>
      <c r="F87">
        <f>VLOOKUP($A87,'2.1'!$A$1:$U$265,COLUMN(F$1),FALSE)</f>
        <v>451.66871591453901</v>
      </c>
      <c r="G87">
        <f>VLOOKUP($A87,'2.1'!$A$1:$U$265,COLUMN(G$1),FALSE)</f>
        <v>511.61642223942999</v>
      </c>
      <c r="H87">
        <f>VLOOKUP($A87,'2.1'!$A$1:$U$265,COLUMN(H$1),FALSE)</f>
        <v>685.95453224008202</v>
      </c>
      <c r="I87">
        <f>VLOOKUP($A87,'2.1'!$A$1:$U$265,COLUMN(I$1),FALSE)</f>
        <v>825.66659762231302</v>
      </c>
      <c r="J87">
        <f>VLOOKUP($A87,'2.1'!$A$1:$U$265,COLUMN(J$1),FALSE)</f>
        <v>902.07002581373604</v>
      </c>
      <c r="K87">
        <f>VLOOKUP($A87,'2.1'!$A$1:$U$265,COLUMN(K$1),FALSE)</f>
        <v>905.13178612848606</v>
      </c>
      <c r="L87">
        <f>VLOOKUP($A87,'2.1'!$A$1:$U$265,COLUMN(L$1),FALSE)</f>
        <v>951.68796111687902</v>
      </c>
      <c r="M87">
        <f>VLOOKUP($A87,'2.1'!$A$1:$U$265,COLUMN(M$1),FALSE)</f>
        <v>971.63332904823005</v>
      </c>
      <c r="N87">
        <f>VLOOKUP($A87,'2.1'!$A$1:$U$265,COLUMN(N$1),FALSE)</f>
        <v>1136.8714057177599</v>
      </c>
      <c r="O87">
        <f>VLOOKUP($A87,'2.1'!$A$1:$U$265,COLUMN(O$1),FALSE)</f>
        <v>1210.3880140819499</v>
      </c>
      <c r="P87">
        <f>VLOOKUP($A87,'2.1'!$A$1:$U$265,COLUMN(P$1),FALSE)</f>
        <v>1315.8045353723801</v>
      </c>
      <c r="Q87">
        <f>VLOOKUP($A87,'2.1'!$A$1:$U$265,COLUMN(Q$1),FALSE)</f>
        <v>1336.8833488560299</v>
      </c>
      <c r="R87">
        <f>VLOOKUP($A87,'2.1'!$A$1:$U$265,COLUMN(R$1),FALSE)</f>
        <v>1410.52756809011</v>
      </c>
      <c r="S87">
        <f>VLOOKUP($A87,'2.1'!$A$1:$U$265,COLUMN(S$1),FALSE)</f>
        <v>1572.33549593781</v>
      </c>
      <c r="T87">
        <f>VLOOKUP($A87,'2.1'!$A$1:$U$265,COLUMN(T$1),FALSE)</f>
        <v>1707.9868052900299</v>
      </c>
      <c r="U87">
        <f>VLOOKUP($A87,'2.1'!$A$1:$U$265,COLUMN(U$1),FALSE)</f>
        <v>1816.5469164389001</v>
      </c>
    </row>
    <row r="88" spans="1:21" x14ac:dyDescent="0.35">
      <c r="A88" t="s">
        <v>253</v>
      </c>
      <c r="B88">
        <f>VLOOKUP($A88,'2.1'!$A$1:$U$265,COLUMN(B$1),FALSE)</f>
        <v>796.88817475984104</v>
      </c>
      <c r="C88">
        <f>VLOOKUP($A88,'2.1'!$A$1:$U$265,COLUMN(C$1),FALSE)</f>
        <v>735.026294655946</v>
      </c>
      <c r="D88">
        <f>VLOOKUP($A88,'2.1'!$A$1:$U$265,COLUMN(D$1),FALSE)</f>
        <v>826.94528007381598</v>
      </c>
      <c r="E88">
        <f>VLOOKUP($A88,'2.1'!$A$1:$U$265,COLUMN(E$1),FALSE)</f>
        <v>1015.72417177973</v>
      </c>
      <c r="F88">
        <f>VLOOKUP($A88,'2.1'!$A$1:$U$265,COLUMN(F$1),FALSE)</f>
        <v>1131.14000453575</v>
      </c>
      <c r="G88">
        <f>VLOOKUP($A88,'2.1'!$A$1:$U$265,COLUMN(G$1),FALSE)</f>
        <v>1214.55666670492</v>
      </c>
      <c r="H88">
        <f>VLOOKUP($A88,'2.1'!$A$1:$U$265,COLUMN(H$1),FALSE)</f>
        <v>1168.4485309883701</v>
      </c>
      <c r="I88">
        <f>VLOOKUP($A88,'2.1'!$A$1:$U$265,COLUMN(I$1),FALSE)</f>
        <v>1374.4521527694901</v>
      </c>
      <c r="J88">
        <f>VLOOKUP($A88,'2.1'!$A$1:$U$265,COLUMN(J$1),FALSE)</f>
        <v>1428.1205161985499</v>
      </c>
      <c r="K88">
        <f>VLOOKUP($A88,'2.1'!$A$1:$U$265,COLUMN(K$1),FALSE)</f>
        <v>1311.9990020125299</v>
      </c>
      <c r="L88">
        <f>VLOOKUP($A88,'2.1'!$A$1:$U$265,COLUMN(L$1),FALSE)</f>
        <v>1516.8118690778699</v>
      </c>
      <c r="M88">
        <f>VLOOKUP($A88,'2.1'!$A$1:$U$265,COLUMN(M$1),FALSE)</f>
        <v>1735.01835782836</v>
      </c>
      <c r="N88">
        <f>VLOOKUP($A88,'2.1'!$A$1:$U$265,COLUMN(N$1),FALSE)</f>
        <v>1788.5054206888699</v>
      </c>
      <c r="O88">
        <f>VLOOKUP($A88,'2.1'!$A$1:$U$265,COLUMN(O$1),FALSE)</f>
        <v>1715.76533141614</v>
      </c>
      <c r="P88">
        <f>VLOOKUP($A88,'2.1'!$A$1:$U$265,COLUMN(P$1),FALSE)</f>
        <v>1642.7625974960099</v>
      </c>
      <c r="Q88">
        <f>VLOOKUP($A88,'2.1'!$A$1:$U$265,COLUMN(Q$1),FALSE)</f>
        <v>1542.5752495838001</v>
      </c>
      <c r="R88">
        <f>VLOOKUP($A88,'2.1'!$A$1:$U$265,COLUMN(R$1),FALSE)</f>
        <v>1584.80744578963</v>
      </c>
      <c r="S88">
        <f>VLOOKUP($A88,'2.1'!$A$1:$U$265,COLUMN(S$1),FALSE)</f>
        <v>1640.5001043601801</v>
      </c>
      <c r="T88">
        <f>VLOOKUP($A88,'2.1'!$A$1:$U$265,COLUMN(T$1),FALSE)</f>
        <v>1698.2562862673899</v>
      </c>
      <c r="U88">
        <f>VLOOKUP($A88,'2.1'!$A$1:$U$265,COLUMN(U$1),FALSE)</f>
        <v>1655.07883905984</v>
      </c>
    </row>
    <row r="89" spans="1:21" x14ac:dyDescent="0.35">
      <c r="A89" t="s">
        <v>259</v>
      </c>
      <c r="B89">
        <f>VLOOKUP($A89,'2.1'!$A$1:$U$265,COLUMN(B$1),FALSE)</f>
        <v>18440.378521244598</v>
      </c>
      <c r="C89">
        <f>VLOOKUP($A89,'2.1'!$A$1:$U$265,COLUMN(C$1),FALSE)</f>
        <v>16587.177671340301</v>
      </c>
      <c r="D89">
        <f>VLOOKUP($A89,'2.1'!$A$1:$U$265,COLUMN(D$1),FALSE)</f>
        <v>17846.3260571477</v>
      </c>
      <c r="E89">
        <f>VLOOKUP($A89,'2.1'!$A$1:$U$265,COLUMN(E$1),FALSE)</f>
        <v>22148.378150111999</v>
      </c>
      <c r="F89">
        <f>VLOOKUP($A89,'2.1'!$A$1:$U$265,COLUMN(F$1),FALSE)</f>
        <v>27011.7276502758</v>
      </c>
      <c r="G89">
        <f>VLOOKUP($A89,'2.1'!$A$1:$U$265,COLUMN(G$1),FALSE)</f>
        <v>35591.005778785096</v>
      </c>
      <c r="H89">
        <f>VLOOKUP($A89,'2.1'!$A$1:$U$265,COLUMN(H$1),FALSE)</f>
        <v>42781.366495114897</v>
      </c>
      <c r="I89">
        <f>VLOOKUP($A89,'2.1'!$A$1:$U$265,COLUMN(I$1),FALSE)</f>
        <v>45782.2765557698</v>
      </c>
      <c r="J89">
        <f>VLOOKUP($A89,'2.1'!$A$1:$U$265,COLUMN(J$1),FALSE)</f>
        <v>55494.950990645797</v>
      </c>
      <c r="K89">
        <f>VLOOKUP($A89,'2.1'!$A$1:$U$265,COLUMN(K$1),FALSE)</f>
        <v>37561.67266643</v>
      </c>
      <c r="L89">
        <f>VLOOKUP($A89,'2.1'!$A$1:$U$265,COLUMN(L$1),FALSE)</f>
        <v>38577.4982788212</v>
      </c>
      <c r="M89">
        <f>VLOOKUP($A89,'2.1'!$A$1:$U$265,COLUMN(M$1),FALSE)</f>
        <v>48631.691300678998</v>
      </c>
      <c r="N89">
        <f>VLOOKUP($A89,'2.1'!$A$1:$U$265,COLUMN(N$1),FALSE)</f>
        <v>51979.105168063703</v>
      </c>
      <c r="O89">
        <f>VLOOKUP($A89,'2.1'!$A$1:$U$265,COLUMN(O$1),FALSE)</f>
        <v>49388.1374119381</v>
      </c>
      <c r="P89">
        <f>VLOOKUP($A89,'2.1'!$A$1:$U$265,COLUMN(P$1),FALSE)</f>
        <v>44062.317037520901</v>
      </c>
      <c r="Q89">
        <f>VLOOKUP($A89,'2.1'!$A$1:$U$265,COLUMN(Q$1),FALSE)</f>
        <v>29869.529390824799</v>
      </c>
      <c r="R89">
        <f>VLOOKUP($A89,'2.1'!$A$1:$U$265,COLUMN(R$1),FALSE)</f>
        <v>27653.0667677649</v>
      </c>
      <c r="S89">
        <f>VLOOKUP($A89,'2.1'!$A$1:$U$265,COLUMN(S$1),FALSE)</f>
        <v>29759.436486557501</v>
      </c>
      <c r="T89">
        <f>VLOOKUP($A89,'2.1'!$A$1:$U$265,COLUMN(T$1),FALSE)</f>
        <v>33994.381917150698</v>
      </c>
      <c r="U89">
        <f>VLOOKUP($A89,'2.1'!$A$1:$U$265,COLUMN(U$1),FALSE)</f>
        <v>32000.4484691578</v>
      </c>
    </row>
    <row r="90" spans="1:21" x14ac:dyDescent="0.35">
      <c r="A90" t="s">
        <v>546</v>
      </c>
      <c r="B90">
        <f>VLOOKUP($A90,'2.1'!$A$1:$U$265,COLUMN(B$1),FALSE)</f>
        <v>279.61956926093899</v>
      </c>
      <c r="C90">
        <f>VLOOKUP($A90,'2.1'!$A$1:$U$265,COLUMN(C$1),FALSE)</f>
        <v>308.40961159114897</v>
      </c>
      <c r="D90">
        <f>VLOOKUP($A90,'2.1'!$A$1:$U$265,COLUMN(D$1),FALSE)</f>
        <v>321.72703322784599</v>
      </c>
      <c r="E90">
        <f>VLOOKUP($A90,'2.1'!$A$1:$U$265,COLUMN(E$1),FALSE)</f>
        <v>380.50643239474402</v>
      </c>
      <c r="F90">
        <f>VLOOKUP($A90,'2.1'!$A$1:$U$265,COLUMN(F$1),FALSE)</f>
        <v>433.23497659086701</v>
      </c>
      <c r="G90">
        <f>VLOOKUP($A90,'2.1'!$A$1:$U$265,COLUMN(G$1),FALSE)</f>
        <v>476.55212996897501</v>
      </c>
      <c r="H90">
        <f>VLOOKUP($A90,'2.1'!$A$1:$U$265,COLUMN(H$1),FALSE)</f>
        <v>543.11070240307197</v>
      </c>
      <c r="I90">
        <f>VLOOKUP($A90,'2.1'!$A$1:$U$265,COLUMN(I$1),FALSE)</f>
        <v>721.76869083885697</v>
      </c>
      <c r="J90">
        <f>VLOOKUP($A90,'2.1'!$A$1:$U$265,COLUMN(J$1),FALSE)</f>
        <v>966.393627185372</v>
      </c>
      <c r="K90">
        <f>VLOOKUP($A90,'2.1'!$A$1:$U$265,COLUMN(K$1),FALSE)</f>
        <v>871.22438933785395</v>
      </c>
      <c r="L90">
        <f>VLOOKUP($A90,'2.1'!$A$1:$U$265,COLUMN(L$1),FALSE)</f>
        <v>880.03777511910903</v>
      </c>
      <c r="M90">
        <f>VLOOKUP($A90,'2.1'!$A$1:$U$265,COLUMN(M$1),FALSE)</f>
        <v>1123.8831680627</v>
      </c>
      <c r="N90">
        <f>VLOOKUP($A90,'2.1'!$A$1:$U$265,COLUMN(N$1),FALSE)</f>
        <v>1177.9747348784799</v>
      </c>
      <c r="O90">
        <f>VLOOKUP($A90,'2.1'!$A$1:$U$265,COLUMN(O$1),FALSE)</f>
        <v>1282.43716202467</v>
      </c>
      <c r="P90">
        <f>VLOOKUP($A90,'2.1'!$A$1:$U$265,COLUMN(P$1),FALSE)</f>
        <v>1279.7697826598601</v>
      </c>
      <c r="Q90">
        <f>VLOOKUP($A90,'2.1'!$A$1:$U$265,COLUMN(Q$1),FALSE)</f>
        <v>1121.0828351073901</v>
      </c>
      <c r="R90">
        <f>VLOOKUP($A90,'2.1'!$A$1:$U$265,COLUMN(R$1),FALSE)</f>
        <v>1120.66651300848</v>
      </c>
      <c r="S90">
        <f>VLOOKUP($A90,'2.1'!$A$1:$U$265,COLUMN(S$1),FALSE)</f>
        <v>1242.76964282023</v>
      </c>
      <c r="T90">
        <f>VLOOKUP($A90,'2.1'!$A$1:$U$265,COLUMN(T$1),FALSE)</f>
        <v>1308.1401654961901</v>
      </c>
      <c r="U90">
        <f>VLOOKUP($A90,'2.1'!$A$1:$U$265,COLUMN(U$1),FALSE)</f>
        <v>1309.3929916551201</v>
      </c>
    </row>
    <row r="91" spans="1:21" x14ac:dyDescent="0.35">
      <c r="A91" t="s">
        <v>263</v>
      </c>
      <c r="B91">
        <f>VLOOKUP($A91,'2.1'!$A$1:$U$265,COLUMN(B$1),FALSE)</f>
        <v>325.18699822584603</v>
      </c>
      <c r="C91">
        <f>VLOOKUP($A91,'2.1'!$A$1:$U$265,COLUMN(C$1),FALSE)</f>
        <v>326.94190759036002</v>
      </c>
      <c r="D91">
        <f>VLOOKUP($A91,'2.1'!$A$1:$U$265,COLUMN(D$1),FALSE)</f>
        <v>320.06151792172801</v>
      </c>
      <c r="E91">
        <f>VLOOKUP($A91,'2.1'!$A$1:$U$265,COLUMN(E$1),FALSE)</f>
        <v>362.821413486106</v>
      </c>
      <c r="F91">
        <f>VLOOKUP($A91,'2.1'!$A$1:$U$265,COLUMN(F$1),FALSE)</f>
        <v>417.92850419520101</v>
      </c>
      <c r="G91">
        <f>VLOOKUP($A91,'2.1'!$A$1:$U$265,COLUMN(G$1),FALSE)</f>
        <v>475.61071351311301</v>
      </c>
      <c r="H91">
        <f>VLOOKUP($A91,'2.1'!$A$1:$U$265,COLUMN(H$1),FALSE)</f>
        <v>590.63270735226001</v>
      </c>
      <c r="I91">
        <f>VLOOKUP($A91,'2.1'!$A$1:$U$265,COLUMN(I$1),FALSE)</f>
        <v>710.34481504944904</v>
      </c>
      <c r="J91">
        <f>VLOOKUP($A91,'2.1'!$A$1:$U$265,COLUMN(J$1),FALSE)</f>
        <v>900.32367182127302</v>
      </c>
      <c r="K91">
        <f>VLOOKUP($A91,'2.1'!$A$1:$U$265,COLUMN(K$1),FALSE)</f>
        <v>948.65393228517701</v>
      </c>
      <c r="L91">
        <f>VLOOKUP($A91,'2.1'!$A$1:$U$265,COLUMN(L$1),FALSE)</f>
        <v>1140.59920478703</v>
      </c>
      <c r="M91">
        <f>VLOOKUP($A91,'2.1'!$A$1:$U$265,COLUMN(M$1),FALSE)</f>
        <v>1378.36136494331</v>
      </c>
      <c r="N91">
        <f>VLOOKUP($A91,'2.1'!$A$1:$U$265,COLUMN(N$1),FALSE)</f>
        <v>1581.3954034942501</v>
      </c>
      <c r="O91">
        <f>VLOOKUP($A91,'2.1'!$A$1:$U$265,COLUMN(O$1),FALSE)</f>
        <v>1825.6651133067601</v>
      </c>
      <c r="P91">
        <f>VLOOKUP($A91,'2.1'!$A$1:$U$265,COLUMN(P$1),FALSE)</f>
        <v>1998.3352147169901</v>
      </c>
      <c r="Q91">
        <f>VLOOKUP($A91,'2.1'!$A$1:$U$265,COLUMN(Q$1),FALSE)</f>
        <v>2134.7117956779598</v>
      </c>
      <c r="R91">
        <f>VLOOKUP($A91,'2.1'!$A$1:$U$265,COLUMN(R$1),FALSE)</f>
        <v>2308.8004822007902</v>
      </c>
      <c r="S91">
        <f>VLOOKUP($A91,'2.1'!$A$1:$U$265,COLUMN(S$1),FALSE)</f>
        <v>2423.8462031920999</v>
      </c>
      <c r="T91">
        <f>VLOOKUP($A91,'2.1'!$A$1:$U$265,COLUMN(T$1),FALSE)</f>
        <v>2542.4865281791999</v>
      </c>
      <c r="U91">
        <f>VLOOKUP($A91,'2.1'!$A$1:$U$265,COLUMN(U$1),FALSE)</f>
        <v>2534.89827991125</v>
      </c>
    </row>
    <row r="92" spans="1:21" x14ac:dyDescent="0.35">
      <c r="A92" t="s">
        <v>295</v>
      </c>
      <c r="B92">
        <f>VLOOKUP($A92,'2.1'!$A$1:$U$265,COLUMN(B$1),FALSE)</f>
        <v>3357.5864357385499</v>
      </c>
      <c r="C92">
        <f>VLOOKUP($A92,'2.1'!$A$1:$U$265,COLUMN(C$1),FALSE)</f>
        <v>3573.3027289880602</v>
      </c>
      <c r="D92">
        <f>VLOOKUP($A92,'2.1'!$A$1:$U$265,COLUMN(D$1),FALSE)</f>
        <v>4131.8000019136398</v>
      </c>
      <c r="E92">
        <f>VLOOKUP($A92,'2.1'!$A$1:$U$265,COLUMN(E$1),FALSE)</f>
        <v>5135.3529249598996</v>
      </c>
      <c r="F92">
        <f>VLOOKUP($A92,'2.1'!$A$1:$U$265,COLUMN(F$1),FALSE)</f>
        <v>6363.7233869209003</v>
      </c>
      <c r="G92">
        <f>VLOOKUP($A92,'2.1'!$A$1:$U$265,COLUMN(G$1),FALSE)</f>
        <v>7575.1833932391901</v>
      </c>
      <c r="H92">
        <f>VLOOKUP($A92,'2.1'!$A$1:$U$265,COLUMN(H$1),FALSE)</f>
        <v>9699.7216623406603</v>
      </c>
      <c r="I92">
        <f>VLOOKUP($A92,'2.1'!$A$1:$U$265,COLUMN(I$1),FALSE)</f>
        <v>14091.0476501135</v>
      </c>
      <c r="J92">
        <f>VLOOKUP($A92,'2.1'!$A$1:$U$265,COLUMN(J$1),FALSE)</f>
        <v>16422.111978842499</v>
      </c>
      <c r="K92">
        <f>VLOOKUP($A92,'2.1'!$A$1:$U$265,COLUMN(K$1),FALSE)</f>
        <v>12288.2138312435</v>
      </c>
      <c r="L92">
        <f>VLOOKUP($A92,'2.1'!$A$1:$U$265,COLUMN(L$1),FALSE)</f>
        <v>11383.522413472099</v>
      </c>
      <c r="M92">
        <f>VLOOKUP($A92,'2.1'!$A$1:$U$265,COLUMN(M$1),FALSE)</f>
        <v>13895.162565073901</v>
      </c>
      <c r="N92">
        <f>VLOOKUP($A92,'2.1'!$A$1:$U$265,COLUMN(N$1),FALSE)</f>
        <v>13926.347307652301</v>
      </c>
      <c r="O92">
        <f>VLOOKUP($A92,'2.1'!$A$1:$U$265,COLUMN(O$1),FALSE)</f>
        <v>15120.781888579701</v>
      </c>
      <c r="P92">
        <f>VLOOKUP($A92,'2.1'!$A$1:$U$265,COLUMN(P$1),FALSE)</f>
        <v>15713.536972819</v>
      </c>
      <c r="Q92">
        <f>VLOOKUP($A92,'2.1'!$A$1:$U$265,COLUMN(Q$1),FALSE)</f>
        <v>13774.6052739114</v>
      </c>
      <c r="R92">
        <f>VLOOKUP($A92,'2.1'!$A$1:$U$265,COLUMN(R$1),FALSE)</f>
        <v>14315.7928949778</v>
      </c>
      <c r="S92">
        <f>VLOOKUP($A92,'2.1'!$A$1:$U$265,COLUMN(S$1),FALSE)</f>
        <v>15682.2214493267</v>
      </c>
      <c r="T92">
        <f>VLOOKUP($A92,'2.1'!$A$1:$U$265,COLUMN(T$1),FALSE)</f>
        <v>17858.279978448601</v>
      </c>
      <c r="U92">
        <f>VLOOKUP($A92,'2.1'!$A$1:$U$265,COLUMN(U$1),FALSE)</f>
        <v>17828.894657185599</v>
      </c>
    </row>
    <row r="93" spans="1:21" x14ac:dyDescent="0.35">
      <c r="A93" t="s">
        <v>265</v>
      </c>
      <c r="B93">
        <f>VLOOKUP($A93,'2.1'!$A$1:$U$265,COLUMN(B$1),FALSE)</f>
        <v>4491.6372588930199</v>
      </c>
      <c r="C93">
        <f>VLOOKUP($A93,'2.1'!$A$1:$U$265,COLUMN(C$1),FALSE)</f>
        <v>4422.3870762701099</v>
      </c>
      <c r="D93">
        <f>VLOOKUP($A93,'2.1'!$A$1:$U$265,COLUMN(D$1),FALSE)</f>
        <v>4579.4595927196697</v>
      </c>
      <c r="E93">
        <f>VLOOKUP($A93,'2.1'!$A$1:$U$265,COLUMN(E$1),FALSE)</f>
        <v>4576.3907459219299</v>
      </c>
      <c r="F93">
        <f>VLOOKUP($A93,'2.1'!$A$1:$U$265,COLUMN(F$1),FALSE)</f>
        <v>4630.7895718060099</v>
      </c>
      <c r="G93">
        <f>VLOOKUP($A93,'2.1'!$A$1:$U$265,COLUMN(G$1),FALSE)</f>
        <v>4575.1055115935396</v>
      </c>
      <c r="H93">
        <f>VLOOKUP($A93,'2.1'!$A$1:$U$265,COLUMN(H$1),FALSE)</f>
        <v>4626.8598079653102</v>
      </c>
      <c r="I93">
        <f>VLOOKUP($A93,'2.1'!$A$1:$U$265,COLUMN(I$1),FALSE)</f>
        <v>5207.79600017537</v>
      </c>
      <c r="J93">
        <f>VLOOKUP($A93,'2.1'!$A$1:$U$265,COLUMN(J$1),FALSE)</f>
        <v>6111.3324114795096</v>
      </c>
      <c r="K93">
        <f>VLOOKUP($A93,'2.1'!$A$1:$U$265,COLUMN(K$1),FALSE)</f>
        <v>7354.9536047849197</v>
      </c>
      <c r="L93">
        <f>VLOOKUP($A93,'2.1'!$A$1:$U$265,COLUMN(L$1),FALSE)</f>
        <v>7761.6461905721999</v>
      </c>
      <c r="M93">
        <f>VLOOKUP($A93,'2.1'!$A$1:$U$265,COLUMN(M$1),FALSE)</f>
        <v>7674.8353503784801</v>
      </c>
      <c r="N93">
        <f>VLOOKUP($A93,'2.1'!$A$1:$U$265,COLUMN(N$1),FALSE)</f>
        <v>7950.6953782596302</v>
      </c>
      <c r="O93">
        <f>VLOOKUP($A93,'2.1'!$A$1:$U$265,COLUMN(O$1),FALSE)</f>
        <v>7931.0804758452596</v>
      </c>
      <c r="P93">
        <f>VLOOKUP($A93,'2.1'!$A$1:$U$265,COLUMN(P$1),FALSE)</f>
        <v>7686.2560299645502</v>
      </c>
      <c r="Q93">
        <f>VLOOKUP($A93,'2.1'!$A$1:$U$265,COLUMN(Q$1),FALSE)</f>
        <v>7644.5486571821202</v>
      </c>
      <c r="R93">
        <f>VLOOKUP($A93,'2.1'!$A$1:$U$265,COLUMN(R$1),FALSE)</f>
        <v>7629.8911171195195</v>
      </c>
      <c r="S93">
        <f>VLOOKUP($A93,'2.1'!$A$1:$U$265,COLUMN(S$1),FALSE)</f>
        <v>7801.1786580755497</v>
      </c>
      <c r="T93">
        <f>VLOOKUP($A93,'2.1'!$A$1:$U$265,COLUMN(T$1),FALSE)</f>
        <v>8024.8032708138699</v>
      </c>
      <c r="U93">
        <f>VLOOKUP($A93,'2.1'!$A$1:$U$265,COLUMN(U$1),FALSE)</f>
        <v>7583.6947217064799</v>
      </c>
    </row>
    <row r="94" spans="1:21" x14ac:dyDescent="0.35">
      <c r="A94" t="s">
        <v>287</v>
      </c>
      <c r="B94">
        <f>VLOOKUP($A94,'2.1'!$A$1:$U$265,COLUMN(B$1),FALSE)</f>
        <v>436.488351988266</v>
      </c>
      <c r="C94">
        <f>VLOOKUP($A94,'2.1'!$A$1:$U$265,COLUMN(C$1),FALSE)</f>
        <v>405.60531366416598</v>
      </c>
      <c r="D94">
        <f>VLOOKUP($A94,'2.1'!$A$1:$U$265,COLUMN(D$1),FALSE)</f>
        <v>382.19017349571101</v>
      </c>
      <c r="E94">
        <f>VLOOKUP($A94,'2.1'!$A$1:$U$265,COLUMN(E$1),FALSE)</f>
        <v>573.65376761156699</v>
      </c>
      <c r="F94">
        <f>VLOOKUP($A94,'2.1'!$A$1:$U$265,COLUMN(F$1),FALSE)</f>
        <v>753.38078682336698</v>
      </c>
      <c r="G94">
        <f>VLOOKUP($A94,'2.1'!$A$1:$U$265,COLUMN(G$1),FALSE)</f>
        <v>842.81305318800401</v>
      </c>
      <c r="H94">
        <f>VLOOKUP($A94,'2.1'!$A$1:$U$265,COLUMN(H$1),FALSE)</f>
        <v>904.60340221659305</v>
      </c>
      <c r="I94">
        <f>VLOOKUP($A94,'2.1'!$A$1:$U$265,COLUMN(I$1),FALSE)</f>
        <v>863.77963151143297</v>
      </c>
      <c r="J94">
        <f>VLOOKUP($A94,'2.1'!$A$1:$U$265,COLUMN(J$1),FALSE)</f>
        <v>884.96267475135903</v>
      </c>
      <c r="K94">
        <f>VLOOKUP($A94,'2.1'!$A$1:$U$265,COLUMN(K$1),FALSE)</f>
        <v>890.99638326858997</v>
      </c>
      <c r="L94">
        <f>VLOOKUP($A94,'2.1'!$A$1:$U$265,COLUMN(L$1),FALSE)</f>
        <v>1137.27570035638</v>
      </c>
      <c r="M94">
        <f>VLOOKUP($A94,'2.1'!$A$1:$U$265,COLUMN(M$1),FALSE)</f>
        <v>1308.6900692941999</v>
      </c>
      <c r="N94">
        <f>VLOOKUP($A94,'2.1'!$A$1:$U$265,COLUMN(N$1),FALSE)</f>
        <v>1253.6962040379301</v>
      </c>
      <c r="O94">
        <f>VLOOKUP($A94,'2.1'!$A$1:$U$265,COLUMN(O$1),FALSE)</f>
        <v>1193.71325496081</v>
      </c>
      <c r="P94">
        <f>VLOOKUP($A94,'2.1'!$A$1:$U$265,COLUMN(P$1),FALSE)</f>
        <v>1223.3330336398799</v>
      </c>
      <c r="Q94">
        <f>VLOOKUP($A94,'2.1'!$A$1:$U$265,COLUMN(Q$1),FALSE)</f>
        <v>1152.13982883937</v>
      </c>
      <c r="R94">
        <f>VLOOKUP($A94,'2.1'!$A$1:$U$265,COLUMN(R$1),FALSE)</f>
        <v>1043.56979064916</v>
      </c>
      <c r="S94">
        <f>VLOOKUP($A94,'2.1'!$A$1:$U$265,COLUMN(S$1),FALSE)</f>
        <v>1150.07917350089</v>
      </c>
      <c r="T94">
        <f>VLOOKUP($A94,'2.1'!$A$1:$U$265,COLUMN(T$1),FALSE)</f>
        <v>1221.8837632275599</v>
      </c>
      <c r="U94">
        <f>VLOOKUP($A94,'2.1'!$A$1:$U$265,COLUMN(U$1),FALSE)</f>
        <v>1118.1312838019401</v>
      </c>
    </row>
    <row r="95" spans="1:21" x14ac:dyDescent="0.35">
      <c r="A95" t="s">
        <v>267</v>
      </c>
      <c r="B95">
        <f>VLOOKUP($A95,'2.1'!$A$1:$U$265,COLUMN(B$1),FALSE)</f>
        <v>306.83289473314699</v>
      </c>
      <c r="C95">
        <f>VLOOKUP($A95,'2.1'!$A$1:$U$265,COLUMN(C$1),FALSE)</f>
        <v>306.71035540147102</v>
      </c>
      <c r="D95">
        <f>VLOOKUP($A95,'2.1'!$A$1:$U$265,COLUMN(D$1),FALSE)</f>
        <v>306.47373698602399</v>
      </c>
      <c r="E95">
        <f>VLOOKUP($A95,'2.1'!$A$1:$U$265,COLUMN(E$1),FALSE)</f>
        <v>243.08934053241799</v>
      </c>
      <c r="F95">
        <f>VLOOKUP($A95,'2.1'!$A$1:$U$265,COLUMN(F$1),FALSE)</f>
        <v>286.06499894280302</v>
      </c>
      <c r="G95">
        <f>VLOOKUP($A95,'2.1'!$A$1:$U$265,COLUMN(G$1),FALSE)</f>
        <v>294.89303679544201</v>
      </c>
      <c r="H95">
        <f>VLOOKUP($A95,'2.1'!$A$1:$U$265,COLUMN(H$1),FALSE)</f>
        <v>336.11567425434998</v>
      </c>
      <c r="I95">
        <f>VLOOKUP($A95,'2.1'!$A$1:$U$265,COLUMN(I$1),FALSE)</f>
        <v>396.60176128155803</v>
      </c>
      <c r="J95">
        <f>VLOOKUP($A95,'2.1'!$A$1:$U$265,COLUMN(J$1),FALSE)</f>
        <v>478.39993791333399</v>
      </c>
      <c r="K95">
        <f>VLOOKUP($A95,'2.1'!$A$1:$U$265,COLUMN(K$1),FALSE)</f>
        <v>470.94761959685502</v>
      </c>
      <c r="L95">
        <f>VLOOKUP($A95,'2.1'!$A$1:$U$265,COLUMN(L$1),FALSE)</f>
        <v>513.44569862022399</v>
      </c>
      <c r="M95">
        <f>VLOOKUP($A95,'2.1'!$A$1:$U$265,COLUMN(M$1),FALSE)</f>
        <v>596.89708105379498</v>
      </c>
      <c r="N95">
        <f>VLOOKUP($A95,'2.1'!$A$1:$U$265,COLUMN(N$1),FALSE)</f>
        <v>657.93625634995499</v>
      </c>
      <c r="O95">
        <f>VLOOKUP($A95,'2.1'!$A$1:$U$265,COLUMN(O$1),FALSE)</f>
        <v>721.93005540524803</v>
      </c>
      <c r="P95">
        <f>VLOOKUP($A95,'2.1'!$A$1:$U$265,COLUMN(P$1),FALSE)</f>
        <v>721.18279483565198</v>
      </c>
      <c r="Q95">
        <f>VLOOKUP($A95,'2.1'!$A$1:$U$265,COLUMN(Q$1),FALSE)</f>
        <v>710.38385771751496</v>
      </c>
      <c r="R95">
        <f>VLOOKUP($A95,'2.1'!$A$1:$U$265,COLUMN(R$1),FALSE)</f>
        <v>714.62339223003096</v>
      </c>
      <c r="S95">
        <f>VLOOKUP($A95,'2.1'!$A$1:$U$265,COLUMN(S$1),FALSE)</f>
        <v>698.70176435510996</v>
      </c>
      <c r="T95">
        <f>VLOOKUP($A95,'2.1'!$A$1:$U$265,COLUMN(T$1),FALSE)</f>
        <v>677.32217854536304</v>
      </c>
      <c r="U95">
        <f>VLOOKUP($A95,'2.1'!$A$1:$U$265,COLUMN(U$1),FALSE)</f>
        <v>621.89295362271503</v>
      </c>
    </row>
    <row r="96" spans="1:21" x14ac:dyDescent="0.35">
      <c r="A96" t="s">
        <v>269</v>
      </c>
      <c r="B96">
        <f>VLOOKUP($A96,'2.1'!$A$1:$U$265,COLUMN(B$1),FALSE)</f>
        <v>7142.7744518150903</v>
      </c>
      <c r="C96">
        <f>VLOOKUP($A96,'2.1'!$A$1:$U$265,COLUMN(C$1),FALSE)</f>
        <v>6266.49097233061</v>
      </c>
      <c r="D96">
        <f>VLOOKUP($A96,'2.1'!$A$1:$U$265,COLUMN(D$1),FALSE)</f>
        <v>3703.0483081685202</v>
      </c>
      <c r="E96">
        <f>VLOOKUP($A96,'2.1'!$A$1:$U$265,COLUMN(E$1),FALSE)</f>
        <v>4673.1439128611501</v>
      </c>
      <c r="F96">
        <f>VLOOKUP($A96,'2.1'!$A$1:$U$265,COLUMN(F$1),FALSE)</f>
        <v>5800.5979685149796</v>
      </c>
      <c r="G96">
        <f>VLOOKUP($A96,'2.1'!$A$1:$U$265,COLUMN(G$1),FALSE)</f>
        <v>8163.0107778197298</v>
      </c>
      <c r="H96">
        <f>VLOOKUP($A96,'2.1'!$A$1:$U$265,COLUMN(H$1),FALSE)</f>
        <v>9336.3566699949606</v>
      </c>
      <c r="I96">
        <f>VLOOKUP($A96,'2.1'!$A$1:$U$265,COLUMN(I$1),FALSE)</f>
        <v>11300.191343677299</v>
      </c>
      <c r="J96">
        <f>VLOOKUP($A96,'2.1'!$A$1:$U$265,COLUMN(J$1),FALSE)</f>
        <v>14382.5762948433</v>
      </c>
      <c r="K96">
        <f>VLOOKUP($A96,'2.1'!$A$1:$U$265,COLUMN(K$1),FALSE)</f>
        <v>10275.266564444</v>
      </c>
      <c r="L96">
        <f>VLOOKUP($A96,'2.1'!$A$1:$U$265,COLUMN(L$1),FALSE)</f>
        <v>12064.7806924218</v>
      </c>
      <c r="M96">
        <f>VLOOKUP($A96,'2.1'!$A$1:$U$265,COLUMN(M$1),FALSE)</f>
        <v>5554.1791642315002</v>
      </c>
      <c r="N96">
        <f>VLOOKUP($A96,'2.1'!$A$1:$U$265,COLUMN(N$1),FALSE)</f>
        <v>13025.281393441301</v>
      </c>
      <c r="O96">
        <f>VLOOKUP($A96,'2.1'!$A$1:$U$265,COLUMN(O$1),FALSE)</f>
        <v>10363.789489455099</v>
      </c>
      <c r="P96">
        <f>VLOOKUP($A96,'2.1'!$A$1:$U$265,COLUMN(P$1),FALSE)</f>
        <v>6466.9102701438396</v>
      </c>
      <c r="Q96">
        <f>VLOOKUP($A96,'2.1'!$A$1:$U$265,COLUMN(Q$1),FALSE)</f>
        <v>4337.9191391934801</v>
      </c>
      <c r="R96">
        <f>VLOOKUP($A96,'2.1'!$A$1:$U$265,COLUMN(R$1),FALSE)</f>
        <v>4035.1943155047002</v>
      </c>
      <c r="S96">
        <f>VLOOKUP($A96,'2.1'!$A$1:$U$265,COLUMN(S$1),FALSE)</f>
        <v>5756.6984499656901</v>
      </c>
      <c r="T96">
        <f>VLOOKUP($A96,'2.1'!$A$1:$U$265,COLUMN(T$1),FALSE)</f>
        <v>7877.1222506188396</v>
      </c>
      <c r="U96">
        <f>VLOOKUP($A96,'2.1'!$A$1:$U$265,COLUMN(U$1),FALSE)</f>
        <v>7685.9492665300304</v>
      </c>
    </row>
    <row r="97" spans="1:21" x14ac:dyDescent="0.35">
      <c r="A97" t="s">
        <v>291</v>
      </c>
      <c r="B97">
        <f>VLOOKUP($A97,'2.1'!$A$1:$U$265,COLUMN(B$1),FALSE)</f>
        <v>3293.22997867086</v>
      </c>
      <c r="C97">
        <f>VLOOKUP($A97,'2.1'!$A$1:$U$265,COLUMN(C$1),FALSE)</f>
        <v>3525.7936318546099</v>
      </c>
      <c r="D97">
        <f>VLOOKUP($A97,'2.1'!$A$1:$U$265,COLUMN(D$1),FALSE)</f>
        <v>4141.5927018010198</v>
      </c>
      <c r="E97">
        <f>VLOOKUP($A97,'2.1'!$A$1:$U$265,COLUMN(E$1),FALSE)</f>
        <v>5499.4289891138696</v>
      </c>
      <c r="F97">
        <f>VLOOKUP($A97,'2.1'!$A$1:$U$265,COLUMN(F$1),FALSE)</f>
        <v>6700.3271918938199</v>
      </c>
      <c r="G97">
        <f>VLOOKUP($A97,'2.1'!$A$1:$U$265,COLUMN(G$1),FALSE)</f>
        <v>7854.7652786785502</v>
      </c>
      <c r="H97">
        <f>VLOOKUP($A97,'2.1'!$A$1:$U$265,COLUMN(H$1),FALSE)</f>
        <v>9230.7079810252108</v>
      </c>
      <c r="I97">
        <f>VLOOKUP($A97,'2.1'!$A$1:$U$265,COLUMN(I$1),FALSE)</f>
        <v>12285.4470537014</v>
      </c>
      <c r="J97">
        <f>VLOOKUP($A97,'2.1'!$A$1:$U$265,COLUMN(J$1),FALSE)</f>
        <v>14944.996652174999</v>
      </c>
      <c r="K97">
        <f>VLOOKUP($A97,'2.1'!$A$1:$U$265,COLUMN(K$1),FALSE)</f>
        <v>11820.776159135899</v>
      </c>
      <c r="L97">
        <f>VLOOKUP($A97,'2.1'!$A$1:$U$265,COLUMN(L$1),FALSE)</f>
        <v>11990.6630177633</v>
      </c>
      <c r="M97">
        <f>VLOOKUP($A97,'2.1'!$A$1:$U$265,COLUMN(M$1),FALSE)</f>
        <v>14392.534256332499</v>
      </c>
      <c r="N97">
        <f>VLOOKUP($A97,'2.1'!$A$1:$U$265,COLUMN(N$1),FALSE)</f>
        <v>14373.060522928001</v>
      </c>
      <c r="O97">
        <f>VLOOKUP($A97,'2.1'!$A$1:$U$265,COLUMN(O$1),FALSE)</f>
        <v>15726.626829911</v>
      </c>
      <c r="P97">
        <f>VLOOKUP($A97,'2.1'!$A$1:$U$265,COLUMN(P$1),FALSE)</f>
        <v>16564.956549407601</v>
      </c>
      <c r="Q97">
        <f>VLOOKUP($A97,'2.1'!$A$1:$U$265,COLUMN(Q$1),FALSE)</f>
        <v>14258.2293345128</v>
      </c>
      <c r="R97">
        <f>VLOOKUP($A97,'2.1'!$A$1:$U$265,COLUMN(R$1),FALSE)</f>
        <v>14998.125059513701</v>
      </c>
      <c r="S97">
        <f>VLOOKUP($A97,'2.1'!$A$1:$U$265,COLUMN(S$1),FALSE)</f>
        <v>16885.407394837301</v>
      </c>
      <c r="T97">
        <f>VLOOKUP($A97,'2.1'!$A$1:$U$265,COLUMN(T$1),FALSE)</f>
        <v>19176.1765182085</v>
      </c>
      <c r="U97">
        <f>VLOOKUP($A97,'2.1'!$A$1:$U$265,COLUMN(U$1),FALSE)</f>
        <v>19601.890834388501</v>
      </c>
    </row>
    <row r="98" spans="1:21" x14ac:dyDescent="0.35">
      <c r="A98" t="s">
        <v>293</v>
      </c>
      <c r="B98">
        <f>VLOOKUP($A98,'2.1'!$A$1:$U$265,COLUMN(B$1),FALSE)</f>
        <v>48735.995492187001</v>
      </c>
      <c r="C98">
        <f>VLOOKUP($A98,'2.1'!$A$1:$U$265,COLUMN(C$1),FALSE)</f>
        <v>48179.4208526047</v>
      </c>
      <c r="D98">
        <f>VLOOKUP($A98,'2.1'!$A$1:$U$265,COLUMN(D$1),FALSE)</f>
        <v>52930.641152264099</v>
      </c>
      <c r="E98">
        <f>VLOOKUP($A98,'2.1'!$A$1:$U$265,COLUMN(E$1),FALSE)</f>
        <v>65445.885030740697</v>
      </c>
      <c r="F98">
        <f>VLOOKUP($A98,'2.1'!$A$1:$U$265,COLUMN(F$1),FALSE)</f>
        <v>75716.351078988402</v>
      </c>
      <c r="G98">
        <f>VLOOKUP($A98,'2.1'!$A$1:$U$265,COLUMN(G$1),FALSE)</f>
        <v>80289.696409954006</v>
      </c>
      <c r="H98">
        <f>VLOOKUP($A98,'2.1'!$A$1:$U$265,COLUMN(H$1),FALSE)</f>
        <v>89739.711696130107</v>
      </c>
      <c r="I98">
        <f>VLOOKUP($A98,'2.1'!$A$1:$U$265,COLUMN(I$1),FALSE)</f>
        <v>106018.492790674</v>
      </c>
      <c r="J98">
        <f>VLOOKUP($A98,'2.1'!$A$1:$U$265,COLUMN(J$1),FALSE)</f>
        <v>114293.84332087</v>
      </c>
      <c r="K98">
        <f>VLOOKUP($A98,'2.1'!$A$1:$U$265,COLUMN(K$1),FALSE)</f>
        <v>103198.669312625</v>
      </c>
      <c r="L98">
        <f>VLOOKUP($A98,'2.1'!$A$1:$U$265,COLUMN(L$1),FALSE)</f>
        <v>104965.30607826701</v>
      </c>
      <c r="M98">
        <f>VLOOKUP($A98,'2.1'!$A$1:$U$265,COLUMN(M$1),FALSE)</f>
        <v>115761.507705096</v>
      </c>
      <c r="N98">
        <f>VLOOKUP($A98,'2.1'!$A$1:$U$265,COLUMN(N$1),FALSE)</f>
        <v>106749.013622989</v>
      </c>
      <c r="O98">
        <f>VLOOKUP($A98,'2.1'!$A$1:$U$265,COLUMN(O$1),FALSE)</f>
        <v>113625.13289956001</v>
      </c>
      <c r="P98">
        <f>VLOOKUP($A98,'2.1'!$A$1:$U$265,COLUMN(P$1),FALSE)</f>
        <v>118823.648368575</v>
      </c>
      <c r="Q98">
        <f>VLOOKUP($A98,'2.1'!$A$1:$U$265,COLUMN(Q$1),FALSE)</f>
        <v>101376.49657433901</v>
      </c>
      <c r="R98">
        <f>VLOOKUP($A98,'2.1'!$A$1:$U$265,COLUMN(R$1),FALSE)</f>
        <v>104278.390971905</v>
      </c>
      <c r="S98">
        <f>VLOOKUP($A98,'2.1'!$A$1:$U$265,COLUMN(S$1),FALSE)</f>
        <v>107627.151006695</v>
      </c>
      <c r="T98">
        <f>VLOOKUP($A98,'2.1'!$A$1:$U$265,COLUMN(T$1),FALSE)</f>
        <v>116654.26106674</v>
      </c>
      <c r="U98">
        <f>VLOOKUP($A98,'2.1'!$A$1:$U$265,COLUMN(U$1),FALSE)</f>
        <v>114704.594170863</v>
      </c>
    </row>
    <row r="99" spans="1:21" x14ac:dyDescent="0.35">
      <c r="A99" t="s">
        <v>307</v>
      </c>
      <c r="B99">
        <f>VLOOKUP($A99,'2.1'!$A$1:$U$265,COLUMN(B$1),FALSE)</f>
        <v>293.607157402594</v>
      </c>
      <c r="C99">
        <f>VLOOKUP($A99,'2.1'!$A$1:$U$265,COLUMN(C$1),FALSE)</f>
        <v>334.44163828393903</v>
      </c>
      <c r="D99">
        <f>VLOOKUP($A99,'2.1'!$A$1:$U$265,COLUMN(D$1),FALSE)</f>
        <v>319.216473953508</v>
      </c>
      <c r="E99">
        <f>VLOOKUP($A99,'2.1'!$A$1:$U$265,COLUMN(E$1),FALSE)</f>
        <v>368.79719424976798</v>
      </c>
      <c r="F99">
        <f>VLOOKUP($A99,'2.1'!$A$1:$U$265,COLUMN(F$1),FALSE)</f>
        <v>284.48764641853001</v>
      </c>
      <c r="G99">
        <f>VLOOKUP($A99,'2.1'!$A$1:$U$265,COLUMN(G$1),FALSE)</f>
        <v>319.53744022897598</v>
      </c>
      <c r="H99">
        <f>VLOOKUP($A99,'2.1'!$A$1:$U$265,COLUMN(H$1),FALSE)</f>
        <v>338.751126492786</v>
      </c>
      <c r="I99">
        <f>VLOOKUP($A99,'2.1'!$A$1:$U$265,COLUMN(I$1),FALSE)</f>
        <v>438.65529007034399</v>
      </c>
      <c r="J99">
        <f>VLOOKUP($A99,'2.1'!$A$1:$U$265,COLUMN(J$1),FALSE)</f>
        <v>536.35145947985495</v>
      </c>
      <c r="K99">
        <f>VLOOKUP($A99,'2.1'!$A$1:$U$265,COLUMN(K$1),FALSE)</f>
        <v>467.53975489114799</v>
      </c>
      <c r="L99">
        <f>VLOOKUP($A99,'2.1'!$A$1:$U$265,COLUMN(L$1),FALSE)</f>
        <v>471.95919702982297</v>
      </c>
      <c r="M99">
        <f>VLOOKUP($A99,'2.1'!$A$1:$U$265,COLUMN(M$1),FALSE)</f>
        <v>531.26557184038302</v>
      </c>
      <c r="N99">
        <f>VLOOKUP($A99,'2.1'!$A$1:$U$265,COLUMN(N$1),FALSE)</f>
        <v>518.15295430211995</v>
      </c>
      <c r="O99">
        <f>VLOOKUP($A99,'2.1'!$A$1:$U$265,COLUMN(O$1),FALSE)</f>
        <v>541.06619995512301</v>
      </c>
      <c r="P99">
        <f>VLOOKUP($A99,'2.1'!$A$1:$U$265,COLUMN(P$1),FALSE)</f>
        <v>530.86134567874501</v>
      </c>
      <c r="Q99">
        <f>VLOOKUP($A99,'2.1'!$A$1:$U$265,COLUMN(Q$1),FALSE)</f>
        <v>467.23539943280798</v>
      </c>
      <c r="R99">
        <f>VLOOKUP($A99,'2.1'!$A$1:$U$265,COLUMN(R$1),FALSE)</f>
        <v>475.95541718306498</v>
      </c>
      <c r="S99">
        <f>VLOOKUP($A99,'2.1'!$A$1:$U$265,COLUMN(S$1),FALSE)</f>
        <v>515.29272487783999</v>
      </c>
      <c r="T99">
        <f>VLOOKUP($A99,'2.1'!$A$1:$U$265,COLUMN(T$1),FALSE)</f>
        <v>527.50132614180302</v>
      </c>
      <c r="U99">
        <f>VLOOKUP($A99,'2.1'!$A$1:$U$265,COLUMN(U$1),FALSE)</f>
        <v>523.35906446084698</v>
      </c>
    </row>
    <row r="100" spans="1:21" x14ac:dyDescent="0.35">
      <c r="A100" t="s">
        <v>341</v>
      </c>
      <c r="B100">
        <f>VLOOKUP($A100,'2.1'!$A$1:$U$265,COLUMN(B$1),FALSE)</f>
        <v>156.385718599912</v>
      </c>
      <c r="C100">
        <f>VLOOKUP($A100,'2.1'!$A$1:$U$265,COLUMN(C$1),FALSE)</f>
        <v>150.14895576411899</v>
      </c>
      <c r="D100">
        <f>VLOOKUP($A100,'2.1'!$A$1:$U$265,COLUMN(D$1),FALSE)</f>
        <v>298.43338494515899</v>
      </c>
      <c r="E100">
        <f>VLOOKUP($A100,'2.1'!$A$1:$U$265,COLUMN(E$1),FALSE)</f>
        <v>267.39905650178798</v>
      </c>
      <c r="F100">
        <f>VLOOKUP($A100,'2.1'!$A$1:$U$265,COLUMN(F$1),FALSE)</f>
        <v>282.56708459948601</v>
      </c>
      <c r="G100">
        <f>VLOOKUP($A100,'2.1'!$A$1:$U$265,COLUMN(G$1),FALSE)</f>
        <v>289.55516892051401</v>
      </c>
      <c r="H100">
        <f>VLOOKUP($A100,'2.1'!$A$1:$U$265,COLUMN(H$1),FALSE)</f>
        <v>308.16347571141</v>
      </c>
      <c r="I100">
        <f>VLOOKUP($A100,'2.1'!$A$1:$U$265,COLUMN(I$1),FALSE)</f>
        <v>332.25914436163799</v>
      </c>
      <c r="J100">
        <f>VLOOKUP($A100,'2.1'!$A$1:$U$265,COLUMN(J$1),FALSE)</f>
        <v>387.60597530546801</v>
      </c>
      <c r="K100">
        <f>VLOOKUP($A100,'2.1'!$A$1:$U$265,COLUMN(K$1),FALSE)</f>
        <v>438.21204291687798</v>
      </c>
      <c r="L100">
        <f>VLOOKUP($A100,'2.1'!$A$1:$U$265,COLUMN(L$1),FALSE)</f>
        <v>478.668589704525</v>
      </c>
      <c r="M100">
        <f>VLOOKUP($A100,'2.1'!$A$1:$U$265,COLUMN(M$1),FALSE)</f>
        <v>534.95126472166305</v>
      </c>
      <c r="N100">
        <f>VLOOKUP($A100,'2.1'!$A$1:$U$265,COLUMN(N$1),FALSE)</f>
        <v>391.561832360636</v>
      </c>
      <c r="O100">
        <f>VLOOKUP($A100,'2.1'!$A$1:$U$265,COLUMN(O$1),FALSE)</f>
        <v>348.43026964057202</v>
      </c>
      <c r="P100">
        <f>VLOOKUP($A100,'2.1'!$A$1:$U$265,COLUMN(P$1),FALSE)</f>
        <v>371.26974962571302</v>
      </c>
      <c r="Q100">
        <f>VLOOKUP($A100,'2.1'!$A$1:$U$265,COLUMN(Q$1),FALSE)</f>
        <v>380.59703314093798</v>
      </c>
      <c r="R100">
        <f>VLOOKUP($A100,'2.1'!$A$1:$U$265,COLUMN(R$1),FALSE)</f>
        <v>315.77732637257498</v>
      </c>
      <c r="S100">
        <f>VLOOKUP($A100,'2.1'!$A$1:$U$265,COLUMN(S$1),FALSE)</f>
        <v>356.71757315336902</v>
      </c>
      <c r="T100">
        <f>VLOOKUP($A100,'2.1'!$A$1:$U$265,COLUMN(T$1),FALSE)</f>
        <v>381.25898760108402</v>
      </c>
      <c r="U100">
        <f>VLOOKUP($A100,'2.1'!$A$1:$U$265,COLUMN(U$1),FALSE)</f>
        <v>411.552340423602</v>
      </c>
    </row>
    <row r="101" spans="1:21" x14ac:dyDescent="0.35">
      <c r="A101" t="s">
        <v>343</v>
      </c>
      <c r="B101">
        <f>VLOOKUP($A101,'2.1'!$A$1:$U$265,COLUMN(B$1),FALSE)</f>
        <v>4043.6620514339102</v>
      </c>
      <c r="C101">
        <f>VLOOKUP($A101,'2.1'!$A$1:$U$265,COLUMN(C$1),FALSE)</f>
        <v>3913.4287262390899</v>
      </c>
      <c r="D101">
        <f>VLOOKUP($A101,'2.1'!$A$1:$U$265,COLUMN(D$1),FALSE)</f>
        <v>4165.7261036385898</v>
      </c>
      <c r="E101">
        <f>VLOOKUP($A101,'2.1'!$A$1:$U$265,COLUMN(E$1),FALSE)</f>
        <v>4461.8476867680502</v>
      </c>
      <c r="F101">
        <f>VLOOKUP($A101,'2.1'!$A$1:$U$265,COLUMN(F$1),FALSE)</f>
        <v>4952.2129750436998</v>
      </c>
      <c r="G101">
        <f>VLOOKUP($A101,'2.1'!$A$1:$U$265,COLUMN(G$1),FALSE)</f>
        <v>5587.0256496233897</v>
      </c>
      <c r="H101">
        <f>VLOOKUP($A101,'2.1'!$A$1:$U$265,COLUMN(H$1),FALSE)</f>
        <v>6209.12450825631</v>
      </c>
      <c r="I101">
        <f>VLOOKUP($A101,'2.1'!$A$1:$U$265,COLUMN(I$1),FALSE)</f>
        <v>7243.4559874470297</v>
      </c>
      <c r="J101">
        <f>VLOOKUP($A101,'2.1'!$A$1:$U$265,COLUMN(J$1),FALSE)</f>
        <v>8474.5868287622798</v>
      </c>
      <c r="K101">
        <f>VLOOKUP($A101,'2.1'!$A$1:$U$265,COLUMN(K$1),FALSE)</f>
        <v>7292.4944472790803</v>
      </c>
      <c r="L101">
        <f>VLOOKUP($A101,'2.1'!$A$1:$U$265,COLUMN(L$1),FALSE)</f>
        <v>9040.5662511717201</v>
      </c>
      <c r="M101">
        <f>VLOOKUP($A101,'2.1'!$A$1:$U$265,COLUMN(M$1),FALSE)</f>
        <v>10399.372753345</v>
      </c>
      <c r="N101">
        <f>VLOOKUP($A101,'2.1'!$A$1:$U$265,COLUMN(N$1),FALSE)</f>
        <v>10817.4428742856</v>
      </c>
      <c r="O101">
        <f>VLOOKUP($A101,'2.1'!$A$1:$U$265,COLUMN(O$1),FALSE)</f>
        <v>10970.1232849014</v>
      </c>
      <c r="P101">
        <f>VLOOKUP($A101,'2.1'!$A$1:$U$265,COLUMN(P$1),FALSE)</f>
        <v>11319.0797572756</v>
      </c>
      <c r="Q101">
        <f>VLOOKUP($A101,'2.1'!$A$1:$U$265,COLUMN(Q$1),FALSE)</f>
        <v>9955.2437082893794</v>
      </c>
      <c r="R101">
        <f>VLOOKUP($A101,'2.1'!$A$1:$U$265,COLUMN(R$1),FALSE)</f>
        <v>9817.7384569983806</v>
      </c>
      <c r="S101">
        <f>VLOOKUP($A101,'2.1'!$A$1:$U$265,COLUMN(S$1),FALSE)</f>
        <v>10259.1817806895</v>
      </c>
      <c r="T101">
        <f>VLOOKUP($A101,'2.1'!$A$1:$U$265,COLUMN(T$1),FALSE)</f>
        <v>11377.4550023015</v>
      </c>
      <c r="U101">
        <f>VLOOKUP($A101,'2.1'!$A$1:$U$265,COLUMN(U$1),FALSE)</f>
        <v>11414.2069765208</v>
      </c>
    </row>
    <row r="102" spans="1:21" x14ac:dyDescent="0.35">
      <c r="A102" t="s">
        <v>309</v>
      </c>
      <c r="B102">
        <f>VLOOKUP($A102,'2.1'!$A$1:$U$265,COLUMN(B$1),FALSE)</f>
        <v>2234.5798655846602</v>
      </c>
      <c r="C102">
        <f>VLOOKUP($A102,'2.1'!$A$1:$U$265,COLUMN(C$1),FALSE)</f>
        <v>3039.3346229631602</v>
      </c>
      <c r="D102">
        <f>VLOOKUP($A102,'2.1'!$A$1:$U$265,COLUMN(D$1),FALSE)</f>
        <v>3049.1976164739299</v>
      </c>
      <c r="E102">
        <f>VLOOKUP($A102,'2.1'!$A$1:$U$265,COLUMN(E$1),FALSE)</f>
        <v>3475.9833049345398</v>
      </c>
      <c r="F102">
        <f>VLOOKUP($A102,'2.1'!$A$1:$U$265,COLUMN(F$1),FALSE)</f>
        <v>3941.4311358488699</v>
      </c>
      <c r="G102">
        <f>VLOOKUP($A102,'2.1'!$A$1:$U$265,COLUMN(G$1),FALSE)</f>
        <v>3639.9665762434001</v>
      </c>
      <c r="H102">
        <f>VLOOKUP($A102,'2.1'!$A$1:$U$265,COLUMN(H$1),FALSE)</f>
        <v>4809.9631149480701</v>
      </c>
      <c r="I102">
        <f>VLOOKUP($A102,'2.1'!$A$1:$U$265,COLUMN(I$1),FALSE)</f>
        <v>5574.45187632955</v>
      </c>
      <c r="J102">
        <f>VLOOKUP($A102,'2.1'!$A$1:$U$265,COLUMN(J$1),FALSE)</f>
        <v>6614.1591474208899</v>
      </c>
      <c r="K102">
        <f>VLOOKUP($A102,'2.1'!$A$1:$U$265,COLUMN(K$1),FALSE)</f>
        <v>6636.4124160295196</v>
      </c>
      <c r="L102">
        <f>VLOOKUP($A102,'2.1'!$A$1:$U$265,COLUMN(L$1),FALSE)</f>
        <v>7076.6624232023796</v>
      </c>
      <c r="M102">
        <f>VLOOKUP($A102,'2.1'!$A$1:$U$265,COLUMN(M$1),FALSE)</f>
        <v>7291.4276403970398</v>
      </c>
      <c r="N102">
        <f>VLOOKUP($A102,'2.1'!$A$1:$U$265,COLUMN(N$1),FALSE)</f>
        <v>7265.6136555666899</v>
      </c>
      <c r="O102">
        <f>VLOOKUP($A102,'2.1'!$A$1:$U$265,COLUMN(O$1),FALSE)</f>
        <v>7928.4573651482397</v>
      </c>
      <c r="P102">
        <f>VLOOKUP($A102,'2.1'!$A$1:$U$265,COLUMN(P$1),FALSE)</f>
        <v>8499.3657557178194</v>
      </c>
      <c r="Q102">
        <f>VLOOKUP($A102,'2.1'!$A$1:$U$265,COLUMN(Q$1),FALSE)</f>
        <v>9033.4398668038793</v>
      </c>
      <c r="R102">
        <f>VLOOKUP($A102,'2.1'!$A$1:$U$265,COLUMN(R$1),FALSE)</f>
        <v>9209.2447269150907</v>
      </c>
      <c r="S102">
        <f>VLOOKUP($A102,'2.1'!$A$1:$U$265,COLUMN(S$1),FALSE)</f>
        <v>9577.6251937147699</v>
      </c>
      <c r="T102">
        <f>VLOOKUP($A102,'2.1'!$A$1:$U$265,COLUMN(T$1),FALSE)</f>
        <v>10276.932815238901</v>
      </c>
      <c r="U102">
        <f>VLOOKUP($A102,'2.1'!$A$1:$U$265,COLUMN(U$1),FALSE)</f>
        <v>10626.513402238999</v>
      </c>
    </row>
    <row r="103" spans="1:21" x14ac:dyDescent="0.35">
      <c r="A103" t="s">
        <v>321</v>
      </c>
      <c r="B103">
        <f>VLOOKUP($A103,'2.1'!$A$1:$U$265,COLUMN(B$1),FALSE)</f>
        <v>269.87113769170298</v>
      </c>
      <c r="C103">
        <f>VLOOKUP($A103,'2.1'!$A$1:$U$265,COLUMN(C$1),FALSE)</f>
        <v>307.43692053282899</v>
      </c>
      <c r="D103">
        <f>VLOOKUP($A103,'2.1'!$A$1:$U$265,COLUMN(D$1),FALSE)</f>
        <v>334.83652063904799</v>
      </c>
      <c r="E103">
        <f>VLOOKUP($A103,'2.1'!$A$1:$U$265,COLUMN(E$1),FALSE)</f>
        <v>392.52475895718402</v>
      </c>
      <c r="F103">
        <f>VLOOKUP($A103,'2.1'!$A$1:$U$265,COLUMN(F$1),FALSE)</f>
        <v>440.16844180079102</v>
      </c>
      <c r="G103">
        <f>VLOOKUP($A103,'2.1'!$A$1:$U$265,COLUMN(G$1),FALSE)</f>
        <v>489.02106899593099</v>
      </c>
      <c r="H103">
        <f>VLOOKUP($A103,'2.1'!$A$1:$U$265,COLUMN(H$1),FALSE)</f>
        <v>523.03860310240805</v>
      </c>
      <c r="I103">
        <f>VLOOKUP($A103,'2.1'!$A$1:$U$265,COLUMN(I$1),FALSE)</f>
        <v>596.69018882396301</v>
      </c>
      <c r="J103">
        <f>VLOOKUP($A103,'2.1'!$A$1:$U$265,COLUMN(J$1),FALSE)</f>
        <v>694.277650085098</v>
      </c>
      <c r="K103">
        <f>VLOOKUP($A103,'2.1'!$A$1:$U$265,COLUMN(K$1),FALSE)</f>
        <v>698.89892186143197</v>
      </c>
      <c r="L103">
        <f>VLOOKUP($A103,'2.1'!$A$1:$U$265,COLUMN(L$1),FALSE)</f>
        <v>710.27420217583699</v>
      </c>
      <c r="M103">
        <f>VLOOKUP($A103,'2.1'!$A$1:$U$265,COLUMN(M$1),FALSE)</f>
        <v>837.60344059737099</v>
      </c>
      <c r="N103">
        <f>VLOOKUP($A103,'2.1'!$A$1:$U$265,COLUMN(N$1),FALSE)</f>
        <v>778.61928577371305</v>
      </c>
      <c r="O103">
        <f>VLOOKUP($A103,'2.1'!$A$1:$U$265,COLUMN(O$1),FALSE)</f>
        <v>805.03283824085599</v>
      </c>
      <c r="P103">
        <f>VLOOKUP($A103,'2.1'!$A$1:$U$265,COLUMN(P$1),FALSE)</f>
        <v>848.27405371399698</v>
      </c>
      <c r="Q103">
        <f>VLOOKUP($A103,'2.1'!$A$1:$U$265,COLUMN(Q$1),FALSE)</f>
        <v>751.47478889885804</v>
      </c>
      <c r="R103">
        <f>VLOOKUP($A103,'2.1'!$A$1:$U$265,COLUMN(R$1),FALSE)</f>
        <v>780.71859850264798</v>
      </c>
      <c r="S103">
        <f>VLOOKUP($A103,'2.1'!$A$1:$U$265,COLUMN(S$1),FALSE)</f>
        <v>830.01836742922796</v>
      </c>
      <c r="T103">
        <f>VLOOKUP($A103,'2.1'!$A$1:$U$265,COLUMN(T$1),FALSE)</f>
        <v>894.80218685800605</v>
      </c>
      <c r="U103">
        <f>VLOOKUP($A103,'2.1'!$A$1:$U$265,COLUMN(U$1),FALSE)</f>
        <v>879.00801044665502</v>
      </c>
    </row>
    <row r="104" spans="1:21" x14ac:dyDescent="0.35">
      <c r="A104" t="s">
        <v>323</v>
      </c>
      <c r="B104">
        <f>VLOOKUP($A104,'2.1'!$A$1:$U$265,COLUMN(B$1),FALSE)</f>
        <v>10432.328062168001</v>
      </c>
      <c r="C104">
        <f>VLOOKUP($A104,'2.1'!$A$1:$U$265,COLUMN(C$1),FALSE)</f>
        <v>10402.2333313615</v>
      </c>
      <c r="D104">
        <f>VLOOKUP($A104,'2.1'!$A$1:$U$265,COLUMN(D$1),FALSE)</f>
        <v>11289.8897447166</v>
      </c>
      <c r="E104">
        <f>VLOOKUP($A104,'2.1'!$A$1:$U$265,COLUMN(E$1),FALSE)</f>
        <v>13669.497217166099</v>
      </c>
      <c r="F104">
        <f>VLOOKUP($A104,'2.1'!$A$1:$U$265,COLUMN(F$1),FALSE)</f>
        <v>15197.056610121001</v>
      </c>
      <c r="G104">
        <f>VLOOKUP($A104,'2.1'!$A$1:$U$265,COLUMN(G$1),FALSE)</f>
        <v>15888.172456599499</v>
      </c>
      <c r="H104">
        <f>VLOOKUP($A104,'2.1'!$A$1:$U$265,COLUMN(H$1),FALSE)</f>
        <v>16723.884273535601</v>
      </c>
      <c r="I104">
        <f>VLOOKUP($A104,'2.1'!$A$1:$U$265,COLUMN(I$1),FALSE)</f>
        <v>19485.871152932399</v>
      </c>
      <c r="J104">
        <f>VLOOKUP($A104,'2.1'!$A$1:$U$265,COLUMN(J$1),FALSE)</f>
        <v>22205.356770930401</v>
      </c>
      <c r="K104">
        <f>VLOOKUP($A104,'2.1'!$A$1:$U$265,COLUMN(K$1),FALSE)</f>
        <v>21083.2770528363</v>
      </c>
      <c r="L104">
        <f>VLOOKUP($A104,'2.1'!$A$1:$U$265,COLUMN(L$1),FALSE)</f>
        <v>21799.174389347401</v>
      </c>
      <c r="M104">
        <f>VLOOKUP($A104,'2.1'!$A$1:$U$265,COLUMN(M$1),FALSE)</f>
        <v>23155.5547679706</v>
      </c>
      <c r="N104">
        <f>VLOOKUP($A104,'2.1'!$A$1:$U$265,COLUMN(N$1),FALSE)</f>
        <v>22527.636864634002</v>
      </c>
      <c r="O104">
        <f>VLOOKUP($A104,'2.1'!$A$1:$U$265,COLUMN(O$1),FALSE)</f>
        <v>24771.0766800739</v>
      </c>
      <c r="P104">
        <f>VLOOKUP($A104,'2.1'!$A$1:$U$265,COLUMN(P$1),FALSE)</f>
        <v>26754.268589212301</v>
      </c>
      <c r="Q104">
        <f>VLOOKUP($A104,'2.1'!$A$1:$U$265,COLUMN(Q$1),FALSE)</f>
        <v>24921.603573584602</v>
      </c>
      <c r="R104">
        <f>VLOOKUP($A104,'2.1'!$A$1:$U$265,COLUMN(R$1),FALSE)</f>
        <v>25617.826914097699</v>
      </c>
      <c r="S104">
        <f>VLOOKUP($A104,'2.1'!$A$1:$U$265,COLUMN(S$1),FALSE)</f>
        <v>28091.8616473935</v>
      </c>
      <c r="T104">
        <f>VLOOKUP($A104,'2.1'!$A$1:$U$265,COLUMN(T$1),FALSE)</f>
        <v>30437.221505896199</v>
      </c>
      <c r="U104">
        <f>VLOOKUP($A104,'2.1'!$A$1:$U$265,COLUMN(U$1),FALSE)</f>
        <v>29820.603247409901</v>
      </c>
    </row>
    <row r="105" spans="1:21" x14ac:dyDescent="0.35">
      <c r="A105" t="s">
        <v>337</v>
      </c>
      <c r="B105">
        <f>VLOOKUP($A105,'2.1'!$A$1:$U$265,COLUMN(B$1),FALSE)</f>
        <v>676.56765840132698</v>
      </c>
      <c r="C105">
        <f>VLOOKUP($A105,'2.1'!$A$1:$U$265,COLUMN(C$1),FALSE)</f>
        <v>646.11631097975396</v>
      </c>
      <c r="D105">
        <f>VLOOKUP($A105,'2.1'!$A$1:$U$265,COLUMN(D$1),FALSE)</f>
        <v>639.66712236969397</v>
      </c>
      <c r="E105">
        <f>VLOOKUP($A105,'2.1'!$A$1:$U$265,COLUMN(E$1),FALSE)</f>
        <v>717.90037013723997</v>
      </c>
      <c r="F105">
        <f>VLOOKUP($A105,'2.1'!$A$1:$U$265,COLUMN(F$1),FALSE)</f>
        <v>803.77764211122496</v>
      </c>
      <c r="G105">
        <f>VLOOKUP($A105,'2.1'!$A$1:$U$265,COLUMN(G$1),FALSE)</f>
        <v>970.84364481987905</v>
      </c>
      <c r="H105">
        <f>VLOOKUP($A105,'2.1'!$A$1:$U$265,COLUMN(H$1),FALSE)</f>
        <v>1288.1442973936801</v>
      </c>
      <c r="I105">
        <f>VLOOKUP($A105,'2.1'!$A$1:$U$265,COLUMN(I$1),FALSE)</f>
        <v>1351.4568419575101</v>
      </c>
      <c r="J105">
        <f>VLOOKUP($A105,'2.1'!$A$1:$U$265,COLUMN(J$1),FALSE)</f>
        <v>1558.8897434487401</v>
      </c>
      <c r="K105">
        <f>VLOOKUP($A105,'2.1'!$A$1:$U$265,COLUMN(K$1),FALSE)</f>
        <v>1392.46414374343</v>
      </c>
      <c r="L105">
        <f>VLOOKUP($A105,'2.1'!$A$1:$U$265,COLUMN(L$1),FALSE)</f>
        <v>1610.92390847611</v>
      </c>
      <c r="M105">
        <f>VLOOKUP($A105,'2.1'!$A$1:$U$265,COLUMN(M$1),FALSE)</f>
        <v>1879.77142715638</v>
      </c>
      <c r="N105">
        <f>VLOOKUP($A105,'2.1'!$A$1:$U$265,COLUMN(N$1),FALSE)</f>
        <v>1815.21942921145</v>
      </c>
      <c r="O105">
        <f>VLOOKUP($A105,'2.1'!$A$1:$U$265,COLUMN(O$1),FALSE)</f>
        <v>1892.09548717758</v>
      </c>
      <c r="P105">
        <f>VLOOKUP($A105,'2.1'!$A$1:$U$265,COLUMN(P$1),FALSE)</f>
        <v>1677.1081661318899</v>
      </c>
      <c r="Q105">
        <f>VLOOKUP($A105,'2.1'!$A$1:$U$265,COLUMN(Q$1),FALSE)</f>
        <v>1524.0728825221199</v>
      </c>
      <c r="R105">
        <f>VLOOKUP($A105,'2.1'!$A$1:$U$265,COLUMN(R$1),FALSE)</f>
        <v>1536.85414964338</v>
      </c>
      <c r="S105">
        <f>VLOOKUP($A105,'2.1'!$A$1:$U$265,COLUMN(S$1),FALSE)</f>
        <v>1578.1141735594899</v>
      </c>
      <c r="T105">
        <f>VLOOKUP($A105,'2.1'!$A$1:$U$265,COLUMN(T$1),FALSE)</f>
        <v>1600.8764686056099</v>
      </c>
      <c r="U105">
        <f>VLOOKUP($A105,'2.1'!$A$1:$U$265,COLUMN(U$1),FALSE)</f>
        <v>1679.4448730040799</v>
      </c>
    </row>
    <row r="106" spans="1:21" x14ac:dyDescent="0.35">
      <c r="A106" t="s">
        <v>339</v>
      </c>
      <c r="B106">
        <f>VLOOKUP($A106,'2.1'!$A$1:$U$265,COLUMN(B$1),FALSE)</f>
        <v>3929.07549503364</v>
      </c>
      <c r="C106">
        <f>VLOOKUP($A106,'2.1'!$A$1:$U$265,COLUMN(C$1),FALSE)</f>
        <v>3856.6252268686399</v>
      </c>
      <c r="D106">
        <f>VLOOKUP($A106,'2.1'!$A$1:$U$265,COLUMN(D$1),FALSE)</f>
        <v>4018.9488973186399</v>
      </c>
      <c r="E106">
        <f>VLOOKUP($A106,'2.1'!$A$1:$U$265,COLUMN(E$1),FALSE)</f>
        <v>4793.7181790016102</v>
      </c>
      <c r="F106">
        <f>VLOOKUP($A106,'2.1'!$A$1:$U$265,COLUMN(F$1),FALSE)</f>
        <v>5388.06578367365</v>
      </c>
      <c r="G106">
        <f>VLOOKUP($A106,'2.1'!$A$1:$U$265,COLUMN(G$1),FALSE)</f>
        <v>5282.9060215563504</v>
      </c>
      <c r="H106">
        <f>VLOOKUP($A106,'2.1'!$A$1:$U$265,COLUMN(H$1),FALSE)</f>
        <v>5695.9693270492799</v>
      </c>
      <c r="I106">
        <f>VLOOKUP($A106,'2.1'!$A$1:$U$265,COLUMN(I$1),FALSE)</f>
        <v>6574.6543381149304</v>
      </c>
      <c r="J106">
        <f>VLOOKUP($A106,'2.1'!$A$1:$U$265,COLUMN(J$1),FALSE)</f>
        <v>8030.0630053730401</v>
      </c>
      <c r="K106">
        <f>VLOOKUP($A106,'2.1'!$A$1:$U$265,COLUMN(K$1),FALSE)</f>
        <v>7318.1264097242201</v>
      </c>
      <c r="L106">
        <f>VLOOKUP($A106,'2.1'!$A$1:$U$265,COLUMN(L$1),FALSE)</f>
        <v>8000.3764318215399</v>
      </c>
      <c r="M106">
        <f>VLOOKUP($A106,'2.1'!$A$1:$U$265,COLUMN(M$1),FALSE)</f>
        <v>9197.0269715206105</v>
      </c>
      <c r="N106">
        <f>VLOOKUP($A106,'2.1'!$A$1:$U$265,COLUMN(N$1),FALSE)</f>
        <v>9291.2276186189902</v>
      </c>
      <c r="O106">
        <f>VLOOKUP($A106,'2.1'!$A$1:$U$265,COLUMN(O$1),FALSE)</f>
        <v>9637.0026500095792</v>
      </c>
      <c r="P106">
        <f>VLOOKUP($A106,'2.1'!$A$1:$U$265,COLUMN(P$1),FALSE)</f>
        <v>10153.938218486701</v>
      </c>
      <c r="Q106">
        <f>VLOOKUP($A106,'2.1'!$A$1:$U$265,COLUMN(Q$1),FALSE)</f>
        <v>9260.4473025063508</v>
      </c>
      <c r="R106">
        <f>VLOOKUP($A106,'2.1'!$A$1:$U$265,COLUMN(R$1),FALSE)</f>
        <v>9681.6185668967391</v>
      </c>
      <c r="S106">
        <f>VLOOKUP($A106,'2.1'!$A$1:$U$265,COLUMN(S$1),FALSE)</f>
        <v>10484.9083620411</v>
      </c>
      <c r="T106">
        <f>VLOOKUP($A106,'2.1'!$A$1:$U$265,COLUMN(T$1),FALSE)</f>
        <v>11208.3438184474</v>
      </c>
      <c r="U106">
        <f>VLOOKUP($A106,'2.1'!$A$1:$U$265,COLUMN(U$1),FALSE)</f>
        <v>11099.240283568801</v>
      </c>
    </row>
    <row r="107" spans="1:21" x14ac:dyDescent="0.35">
      <c r="A107" t="s">
        <v>313</v>
      </c>
      <c r="B107">
        <f>VLOOKUP($A107,'2.1'!$A$1:$U$265,COLUMN(B$1),FALSE)</f>
        <v>7157.8144998573398</v>
      </c>
      <c r="C107">
        <f>VLOOKUP($A107,'2.1'!$A$1:$U$265,COLUMN(C$1),FALSE)</f>
        <v>7544.5686481364301</v>
      </c>
      <c r="D107">
        <f>VLOOKUP($A107,'2.1'!$A$1:$U$265,COLUMN(D$1),FALSE)</f>
        <v>7593.1377929362498</v>
      </c>
      <c r="E107">
        <f>VLOOKUP($A107,'2.1'!$A$1:$U$265,COLUMN(E$1),FALSE)</f>
        <v>7075.3696429997399</v>
      </c>
      <c r="F107">
        <f>VLOOKUP($A107,'2.1'!$A$1:$U$265,COLUMN(F$1),FALSE)</f>
        <v>7484.4865419302896</v>
      </c>
      <c r="G107">
        <f>VLOOKUP($A107,'2.1'!$A$1:$U$265,COLUMN(G$1),FALSE)</f>
        <v>8277.6712514960309</v>
      </c>
      <c r="H107">
        <f>VLOOKUP($A107,'2.1'!$A$1:$U$265,COLUMN(H$1),FALSE)</f>
        <v>9068.2943870123509</v>
      </c>
      <c r="I107">
        <f>VLOOKUP($A107,'2.1'!$A$1:$U$265,COLUMN(I$1),FALSE)</f>
        <v>9642.6806050491105</v>
      </c>
      <c r="J107">
        <f>VLOOKUP($A107,'2.1'!$A$1:$U$265,COLUMN(J$1),FALSE)</f>
        <v>10016.571304388401</v>
      </c>
      <c r="K107">
        <f>VLOOKUP($A107,'2.1'!$A$1:$U$265,COLUMN(K$1),FALSE)</f>
        <v>8002.9721064980704</v>
      </c>
      <c r="L107">
        <f>VLOOKUP($A107,'2.1'!$A$1:$U$265,COLUMN(L$1),FALSE)</f>
        <v>9271.3982332463893</v>
      </c>
      <c r="M107">
        <f>VLOOKUP($A107,'2.1'!$A$1:$U$265,COLUMN(M$1),FALSE)</f>
        <v>10203.4208543113</v>
      </c>
      <c r="N107">
        <f>VLOOKUP($A107,'2.1'!$A$1:$U$265,COLUMN(N$1),FALSE)</f>
        <v>10241.7279153745</v>
      </c>
      <c r="O107">
        <f>VLOOKUP($A107,'2.1'!$A$1:$U$265,COLUMN(O$1),FALSE)</f>
        <v>10725.183316603599</v>
      </c>
      <c r="P107">
        <f>VLOOKUP($A107,'2.1'!$A$1:$U$265,COLUMN(P$1),FALSE)</f>
        <v>10928.9168262489</v>
      </c>
      <c r="Q107">
        <f>VLOOKUP($A107,'2.1'!$A$1:$U$265,COLUMN(Q$1),FALSE)</f>
        <v>9616.6450056895192</v>
      </c>
      <c r="R107">
        <f>VLOOKUP($A107,'2.1'!$A$1:$U$265,COLUMN(R$1),FALSE)</f>
        <v>8744.5157718322207</v>
      </c>
      <c r="S107">
        <f>VLOOKUP($A107,'2.1'!$A$1:$U$265,COLUMN(S$1),FALSE)</f>
        <v>9287.8497361938207</v>
      </c>
      <c r="T107">
        <f>VLOOKUP($A107,'2.1'!$A$1:$U$265,COLUMN(T$1),FALSE)</f>
        <v>9686.5137832659802</v>
      </c>
      <c r="U107">
        <f>VLOOKUP($A107,'2.1'!$A$1:$U$265,COLUMN(U$1),FALSE)</f>
        <v>9946.0338287919803</v>
      </c>
    </row>
    <row r="108" spans="1:21" x14ac:dyDescent="0.35">
      <c r="A108" t="s">
        <v>163</v>
      </c>
      <c r="B108">
        <f>VLOOKUP($A108,'2.1'!$A$1:$U$265,COLUMN(B$1),FALSE)</f>
        <v>2171.9502430122302</v>
      </c>
      <c r="C108">
        <f>VLOOKUP($A108,'2.1'!$A$1:$U$265,COLUMN(C$1),FALSE)</f>
        <v>2248.4291752586901</v>
      </c>
      <c r="D108">
        <f>VLOOKUP($A108,'2.1'!$A$1:$U$265,COLUMN(D$1),FALSE)</f>
        <v>2265.88059422592</v>
      </c>
      <c r="E108">
        <f>VLOOKUP($A108,'2.1'!$A$1:$U$265,COLUMN(E$1),FALSE)</f>
        <v>2295.8896549143601</v>
      </c>
      <c r="F108">
        <f>VLOOKUP($A108,'2.1'!$A$1:$U$265,COLUMN(F$1),FALSE)</f>
        <v>2253.0926143024599</v>
      </c>
      <c r="G108">
        <f>VLOOKUP($A108,'2.1'!$A$1:$U$265,COLUMN(G$1),FALSE)</f>
        <v>2358.2800177142899</v>
      </c>
      <c r="H108">
        <f>VLOOKUP($A108,'2.1'!$A$1:$U$265,COLUMN(H$1),FALSE)</f>
        <v>2406.1829156029598</v>
      </c>
      <c r="I108">
        <f>VLOOKUP($A108,'2.1'!$A$1:$U$265,COLUMN(I$1),FALSE)</f>
        <v>2458.6113132396299</v>
      </c>
      <c r="J108">
        <f>VLOOKUP($A108,'2.1'!$A$1:$U$265,COLUMN(J$1),FALSE)</f>
        <v>2541.4088832658899</v>
      </c>
      <c r="K108">
        <f>VLOOKUP($A108,'2.1'!$A$1:$U$265,COLUMN(K$1),FALSE)</f>
        <v>2721.87035688274</v>
      </c>
      <c r="L108">
        <f>VLOOKUP($A108,'2.1'!$A$1:$U$265,COLUMN(L$1),FALSE)</f>
        <v>2885.4456763611302</v>
      </c>
      <c r="M108">
        <f>VLOOKUP($A108,'2.1'!$A$1:$U$265,COLUMN(M$1),FALSE)</f>
        <v>3009.1986466892199</v>
      </c>
      <c r="N108">
        <f>VLOOKUP($A108,'2.1'!$A$1:$U$265,COLUMN(N$1),FALSE)</f>
        <v>3131.38671463839</v>
      </c>
      <c r="O108">
        <f>VLOOKUP($A108,'2.1'!$A$1:$U$265,COLUMN(O$1),FALSE)</f>
        <v>2994.6793044200699</v>
      </c>
      <c r="P108">
        <f>VLOOKUP($A108,'2.1'!$A$1:$U$265,COLUMN(P$1),FALSE)</f>
        <v>2971.4572901736701</v>
      </c>
      <c r="Q108">
        <f>VLOOKUP($A108,'2.1'!$A$1:$U$265,COLUMN(Q$1),FALSE)</f>
        <v>2906.3767849763499</v>
      </c>
      <c r="R108">
        <f>VLOOKUP($A108,'2.1'!$A$1:$U$265,COLUMN(R$1),FALSE)</f>
        <v>3014.7003583904202</v>
      </c>
      <c r="S108">
        <f>VLOOKUP($A108,'2.1'!$A$1:$U$265,COLUMN(S$1),FALSE)</f>
        <v>3289.7011457127701</v>
      </c>
      <c r="T108">
        <f>VLOOKUP($A108,'2.1'!$A$1:$U$265,COLUMN(T$1),FALSE)</f>
        <v>3568.291015625</v>
      </c>
      <c r="U108">
        <f>VLOOKUP($A108,'2.1'!$A$1:$U$265,COLUMN(U$1),FALSE)</f>
        <v>0</v>
      </c>
    </row>
    <row r="109" spans="1:21" x14ac:dyDescent="0.35">
      <c r="A109" t="s">
        <v>331</v>
      </c>
      <c r="B109">
        <f>VLOOKUP($A109,'2.1'!$A$1:$U$265,COLUMN(B$1),FALSE)</f>
        <v>474.216896516578</v>
      </c>
      <c r="C109">
        <f>VLOOKUP($A109,'2.1'!$A$1:$U$265,COLUMN(C$1),FALSE)</f>
        <v>524.05530789229601</v>
      </c>
      <c r="D109">
        <f>VLOOKUP($A109,'2.1'!$A$1:$U$265,COLUMN(D$1),FALSE)</f>
        <v>571.59263952876597</v>
      </c>
      <c r="E109">
        <f>VLOOKUP($A109,'2.1'!$A$1:$U$265,COLUMN(E$1),FALSE)</f>
        <v>646.19325628938202</v>
      </c>
      <c r="F109">
        <f>VLOOKUP($A109,'2.1'!$A$1:$U$265,COLUMN(F$1),FALSE)</f>
        <v>797.978685268444</v>
      </c>
      <c r="G109">
        <f>VLOOKUP($A109,'2.1'!$A$1:$U$265,COLUMN(G$1),FALSE)</f>
        <v>998.83136481082795</v>
      </c>
      <c r="H109">
        <f>VLOOKUP($A109,'2.1'!$A$1:$U$265,COLUMN(H$1),FALSE)</f>
        <v>1334.21168135831</v>
      </c>
      <c r="I109">
        <f>VLOOKUP($A109,'2.1'!$A$1:$U$265,COLUMN(I$1),FALSE)</f>
        <v>1632.72695225898</v>
      </c>
      <c r="J109">
        <f>VLOOKUP($A109,'2.1'!$A$1:$U$265,COLUMN(J$1),FALSE)</f>
        <v>2136.5632136460099</v>
      </c>
      <c r="K109">
        <f>VLOOKUP($A109,'2.1'!$A$1:$U$265,COLUMN(K$1),FALSE)</f>
        <v>1714.36054504148</v>
      </c>
      <c r="L109">
        <f>VLOOKUP($A109,'2.1'!$A$1:$U$265,COLUMN(L$1),FALSE)</f>
        <v>2643.29291416763</v>
      </c>
      <c r="M109">
        <f>VLOOKUP($A109,'2.1'!$A$1:$U$265,COLUMN(M$1),FALSE)</f>
        <v>3757.5586328813001</v>
      </c>
      <c r="N109">
        <f>VLOOKUP($A109,'2.1'!$A$1:$U$265,COLUMN(N$1),FALSE)</f>
        <v>4351.8869200565096</v>
      </c>
      <c r="O109">
        <f>VLOOKUP($A109,'2.1'!$A$1:$U$265,COLUMN(O$1),FALSE)</f>
        <v>4366.0759014502501</v>
      </c>
      <c r="P109">
        <f>VLOOKUP($A109,'2.1'!$A$1:$U$265,COLUMN(P$1),FALSE)</f>
        <v>4158.5257147309103</v>
      </c>
      <c r="Q109">
        <f>VLOOKUP($A109,'2.1'!$A$1:$U$265,COLUMN(Q$1),FALSE)</f>
        <v>3918.5791738955299</v>
      </c>
      <c r="R109">
        <f>VLOOKUP($A109,'2.1'!$A$1:$U$265,COLUMN(R$1),FALSE)</f>
        <v>3660.1507461606102</v>
      </c>
      <c r="S109">
        <f>VLOOKUP($A109,'2.1'!$A$1:$U$265,COLUMN(S$1),FALSE)</f>
        <v>3669.4175404032999</v>
      </c>
      <c r="T109">
        <f>VLOOKUP($A109,'2.1'!$A$1:$U$265,COLUMN(T$1),FALSE)</f>
        <v>4134.9871982351096</v>
      </c>
      <c r="U109">
        <f>VLOOKUP($A109,'2.1'!$A$1:$U$265,COLUMN(U$1),FALSE)</f>
        <v>4339.8432792502699</v>
      </c>
    </row>
    <row r="110" spans="1:21" x14ac:dyDescent="0.35">
      <c r="A110" t="s">
        <v>329</v>
      </c>
      <c r="B110">
        <f>VLOOKUP($A110,'2.1'!$A$1:$U$265,COLUMN(B$1),FALSE)</f>
        <v>1627.07263304394</v>
      </c>
      <c r="C110">
        <f>VLOOKUP($A110,'2.1'!$A$1:$U$265,COLUMN(C$1),FALSE)</f>
        <v>1909.59870186179</v>
      </c>
      <c r="D110">
        <f>VLOOKUP($A110,'2.1'!$A$1:$U$265,COLUMN(D$1),FALSE)</f>
        <v>2106.6350684522999</v>
      </c>
      <c r="E110">
        <f>VLOOKUP($A110,'2.1'!$A$1:$U$265,COLUMN(E$1),FALSE)</f>
        <v>2789.1590648350898</v>
      </c>
      <c r="F110">
        <f>VLOOKUP($A110,'2.1'!$A$1:$U$265,COLUMN(F$1),FALSE)</f>
        <v>3380.1651213585901</v>
      </c>
      <c r="G110">
        <f>VLOOKUP($A110,'2.1'!$A$1:$U$265,COLUMN(G$1),FALSE)</f>
        <v>3674.6179242797002</v>
      </c>
      <c r="H110">
        <f>VLOOKUP($A110,'2.1'!$A$1:$U$265,COLUMN(H$1),FALSE)</f>
        <v>4425.6788730780299</v>
      </c>
      <c r="I110">
        <f>VLOOKUP($A110,'2.1'!$A$1:$U$265,COLUMN(I$1),FALSE)</f>
        <v>5976.3941445459604</v>
      </c>
      <c r="J110">
        <f>VLOOKUP($A110,'2.1'!$A$1:$U$265,COLUMN(J$1),FALSE)</f>
        <v>7367.7519091088197</v>
      </c>
      <c r="K110">
        <f>VLOOKUP($A110,'2.1'!$A$1:$U$265,COLUMN(K$1),FALSE)</f>
        <v>6727.10776676969</v>
      </c>
      <c r="L110">
        <f>VLOOKUP($A110,'2.1'!$A$1:$U$265,COLUMN(L$1),FALSE)</f>
        <v>6688.31859841187</v>
      </c>
      <c r="M110">
        <f>VLOOKUP($A110,'2.1'!$A$1:$U$265,COLUMN(M$1),FALSE)</f>
        <v>7329.0260627846701</v>
      </c>
      <c r="N110">
        <f>VLOOKUP($A110,'2.1'!$A$1:$U$265,COLUMN(N$1),FALSE)</f>
        <v>6586.4567564544104</v>
      </c>
      <c r="O110">
        <f>VLOOKUP($A110,'2.1'!$A$1:$U$265,COLUMN(O$1),FALSE)</f>
        <v>7186.8192624269795</v>
      </c>
      <c r="P110">
        <f>VLOOKUP($A110,'2.1'!$A$1:$U$265,COLUMN(P$1),FALSE)</f>
        <v>7378.0444044103397</v>
      </c>
      <c r="Q110">
        <f>VLOOKUP($A110,'2.1'!$A$1:$U$265,COLUMN(Q$1),FALSE)</f>
        <v>6514.5691880182203</v>
      </c>
      <c r="R110">
        <f>VLOOKUP($A110,'2.1'!$A$1:$U$265,COLUMN(R$1),FALSE)</f>
        <v>7028.66345418521</v>
      </c>
      <c r="S110">
        <f>VLOOKUP($A110,'2.1'!$A$1:$U$265,COLUMN(S$1),FALSE)</f>
        <v>7784.0879115390599</v>
      </c>
      <c r="T110">
        <f>VLOOKUP($A110,'2.1'!$A$1:$U$265,COLUMN(T$1),FALSE)</f>
        <v>8846.0565253174609</v>
      </c>
      <c r="U110">
        <f>VLOOKUP($A110,'2.1'!$A$1:$U$265,COLUMN(U$1),FALSE)</f>
        <v>8908.9347924676695</v>
      </c>
    </row>
    <row r="111" spans="1:21" x14ac:dyDescent="0.35">
      <c r="A111" t="s">
        <v>301</v>
      </c>
      <c r="B111">
        <f>VLOOKUP($A111,'2.1'!$A$1:$U$265,COLUMN(B$1),FALSE)</f>
        <v>1334.9430510438399</v>
      </c>
      <c r="C111">
        <f>VLOOKUP($A111,'2.1'!$A$1:$U$265,COLUMN(C$1),FALSE)</f>
        <v>1339.29357716301</v>
      </c>
      <c r="D111">
        <f>VLOOKUP($A111,'2.1'!$A$1:$U$265,COLUMN(D$1),FALSE)</f>
        <v>1416.4881582619901</v>
      </c>
      <c r="E111">
        <f>VLOOKUP($A111,'2.1'!$A$1:$U$265,COLUMN(E$1),FALSE)</f>
        <v>1725.45803790064</v>
      </c>
      <c r="F111">
        <f>VLOOKUP($A111,'2.1'!$A$1:$U$265,COLUMN(F$1),FALSE)</f>
        <v>1952.9018302260399</v>
      </c>
      <c r="G111">
        <f>VLOOKUP($A111,'2.1'!$A$1:$U$265,COLUMN(G$1),FALSE)</f>
        <v>2018.0257430782899</v>
      </c>
      <c r="H111">
        <f>VLOOKUP($A111,'2.1'!$A$1:$U$265,COLUMN(H$1),FALSE)</f>
        <v>2196.0121896701598</v>
      </c>
      <c r="I111">
        <f>VLOOKUP($A111,'2.1'!$A$1:$U$265,COLUMN(I$1),FALSE)</f>
        <v>2499.2599375718701</v>
      </c>
      <c r="J111">
        <f>VLOOKUP($A111,'2.1'!$A$1:$U$265,COLUMN(J$1),FALSE)</f>
        <v>2890.3600832273901</v>
      </c>
      <c r="K111">
        <f>VLOOKUP($A111,'2.1'!$A$1:$U$265,COLUMN(K$1),FALSE)</f>
        <v>2866.92419864666</v>
      </c>
      <c r="L111">
        <f>VLOOKUP($A111,'2.1'!$A$1:$U$265,COLUMN(L$1),FALSE)</f>
        <v>2839.9251680593302</v>
      </c>
      <c r="M111">
        <f>VLOOKUP($A111,'2.1'!$A$1:$U$265,COLUMN(M$1),FALSE)</f>
        <v>3046.9491364495698</v>
      </c>
      <c r="N111">
        <f>VLOOKUP($A111,'2.1'!$A$1:$U$265,COLUMN(N$1),FALSE)</f>
        <v>2912.6582749402901</v>
      </c>
      <c r="O111">
        <f>VLOOKUP($A111,'2.1'!$A$1:$U$265,COLUMN(O$1),FALSE)</f>
        <v>3121.6811755049798</v>
      </c>
      <c r="P111">
        <f>VLOOKUP($A111,'2.1'!$A$1:$U$265,COLUMN(P$1),FALSE)</f>
        <v>3171.6991922737602</v>
      </c>
      <c r="Q111">
        <f>VLOOKUP($A111,'2.1'!$A$1:$U$265,COLUMN(Q$1),FALSE)</f>
        <v>2875.2579851678101</v>
      </c>
      <c r="R111">
        <f>VLOOKUP($A111,'2.1'!$A$1:$U$265,COLUMN(R$1),FALSE)</f>
        <v>2896.7200026811702</v>
      </c>
      <c r="S111">
        <f>VLOOKUP($A111,'2.1'!$A$1:$U$265,COLUMN(S$1),FALSE)</f>
        <v>3036.3252548730102</v>
      </c>
      <c r="T111">
        <f>VLOOKUP($A111,'2.1'!$A$1:$U$265,COLUMN(T$1),FALSE)</f>
        <v>3222.20063433213</v>
      </c>
      <c r="U111">
        <f>VLOOKUP($A111,'2.1'!$A$1:$U$265,COLUMN(U$1),FALSE)</f>
        <v>3204.0950031329799</v>
      </c>
    </row>
    <row r="112" spans="1:21" x14ac:dyDescent="0.35">
      <c r="A112" t="s">
        <v>335</v>
      </c>
      <c r="B112">
        <f>VLOOKUP($A112,'2.1'!$A$1:$U$265,COLUMN(B$1),FALSE)</f>
        <v>319.35958478213399</v>
      </c>
      <c r="C112">
        <f>VLOOKUP($A112,'2.1'!$A$1:$U$265,COLUMN(C$1),FALSE)</f>
        <v>296.26834187735801</v>
      </c>
      <c r="D112">
        <f>VLOOKUP($A112,'2.1'!$A$1:$U$265,COLUMN(D$1),FALSE)</f>
        <v>302.54510471128901</v>
      </c>
      <c r="E112">
        <f>VLOOKUP($A112,'2.1'!$A$1:$U$265,COLUMN(E$1),FALSE)</f>
        <v>326.07514025760901</v>
      </c>
      <c r="F112">
        <f>VLOOKUP($A112,'2.1'!$A$1:$U$265,COLUMN(F$1),FALSE)</f>
        <v>383.27016415022899</v>
      </c>
      <c r="G112">
        <f>VLOOKUP($A112,'2.1'!$A$1:$U$265,COLUMN(G$1),FALSE)</f>
        <v>416.80986486039302</v>
      </c>
      <c r="H112">
        <f>VLOOKUP($A112,'2.1'!$A$1:$U$265,COLUMN(H$1),FALSE)</f>
        <v>435.33402199623202</v>
      </c>
      <c r="I112">
        <f>VLOOKUP($A112,'2.1'!$A$1:$U$265,COLUMN(I$1),FALSE)</f>
        <v>482.198630393847</v>
      </c>
      <c r="J112">
        <f>VLOOKUP($A112,'2.1'!$A$1:$U$265,COLUMN(J$1),FALSE)</f>
        <v>563.64963428865701</v>
      </c>
      <c r="K112">
        <f>VLOOKUP($A112,'2.1'!$A$1:$U$265,COLUMN(K$1),FALSE)</f>
        <v>520.40281345119297</v>
      </c>
      <c r="L112">
        <f>VLOOKUP($A112,'2.1'!$A$1:$U$265,COLUMN(L$1),FALSE)</f>
        <v>471.90420296583397</v>
      </c>
      <c r="M112">
        <f>VLOOKUP($A112,'2.1'!$A$1:$U$265,COLUMN(M$1),FALSE)</f>
        <v>594.58646666970401</v>
      </c>
      <c r="N112">
        <f>VLOOKUP($A112,'2.1'!$A$1:$U$265,COLUMN(N$1),FALSE)</f>
        <v>657.64533781966804</v>
      </c>
      <c r="O112">
        <f>VLOOKUP($A112,'2.1'!$A$1:$U$265,COLUMN(O$1),FALSE)</f>
        <v>664.07821182776695</v>
      </c>
      <c r="P112">
        <f>VLOOKUP($A112,'2.1'!$A$1:$U$265,COLUMN(P$1),FALSE)</f>
        <v>673.96995550810595</v>
      </c>
      <c r="Q112">
        <f>VLOOKUP($A112,'2.1'!$A$1:$U$265,COLUMN(Q$1),FALSE)</f>
        <v>589.85902814983103</v>
      </c>
      <c r="R112">
        <f>VLOOKUP($A112,'2.1'!$A$1:$U$265,COLUMN(R$1),FALSE)</f>
        <v>428.92648799552398</v>
      </c>
      <c r="S112">
        <f>VLOOKUP($A112,'2.1'!$A$1:$U$265,COLUMN(S$1),FALSE)</f>
        <v>461.415094120589</v>
      </c>
      <c r="T112">
        <f>VLOOKUP($A112,'2.1'!$A$1:$U$265,COLUMN(T$1),FALSE)</f>
        <v>503.31872717727401</v>
      </c>
      <c r="U112">
        <f>VLOOKUP($A112,'2.1'!$A$1:$U$265,COLUMN(U$1),FALSE)</f>
        <v>503.57077267520202</v>
      </c>
    </row>
    <row r="113" spans="1:21" x14ac:dyDescent="0.35">
      <c r="A113" t="s">
        <v>325</v>
      </c>
      <c r="B113">
        <f>VLOOKUP($A113,'2.1'!$A$1:$U$265,COLUMN(B$1),FALSE)</f>
        <v>190.606231910312</v>
      </c>
      <c r="C113">
        <f>VLOOKUP($A113,'2.1'!$A$1:$U$265,COLUMN(C$1),FALSE)</f>
        <v>137.16832669198999</v>
      </c>
      <c r="D113">
        <f>VLOOKUP($A113,'2.1'!$A$1:$U$265,COLUMN(D$1),FALSE)</f>
        <v>142.08226523019499</v>
      </c>
      <c r="E113">
        <f>VLOOKUP($A113,'2.1'!$A$1:$U$265,COLUMN(E$1),FALSE)</f>
        <v>217.39041894811399</v>
      </c>
      <c r="F113">
        <f>VLOOKUP($A113,'2.1'!$A$1:$U$265,COLUMN(F$1),FALSE)</f>
        <v>217.59428261206099</v>
      </c>
      <c r="G113">
        <f>VLOOKUP($A113,'2.1'!$A$1:$U$265,COLUMN(G$1),FALSE)</f>
        <v>244.88234994012001</v>
      </c>
      <c r="H113">
        <f>VLOOKUP($A113,'2.1'!$A$1:$U$265,COLUMN(H$1),FALSE)</f>
        <v>294.16318130811197</v>
      </c>
      <c r="I113">
        <f>VLOOKUP($A113,'2.1'!$A$1:$U$265,COLUMN(I$1),FALSE)</f>
        <v>406.728689152252</v>
      </c>
      <c r="J113">
        <f>VLOOKUP($A113,'2.1'!$A$1:$U$265,COLUMN(J$1),FALSE)</f>
        <v>638.14905986984297</v>
      </c>
      <c r="K113">
        <f>VLOOKUP($A113,'2.1'!$A$1:$U$265,COLUMN(K$1),FALSE)</f>
        <v>734.44600674881997</v>
      </c>
      <c r="L113">
        <f>VLOOKUP($A113,'2.1'!$A$1:$U$265,COLUMN(L$1),FALSE)</f>
        <v>979.05163000494201</v>
      </c>
      <c r="M113">
        <f>VLOOKUP($A113,'2.1'!$A$1:$U$265,COLUMN(M$1),FALSE)</f>
        <v>1176.2424533610899</v>
      </c>
      <c r="N113">
        <f>VLOOKUP($A113,'2.1'!$A$1:$U$265,COLUMN(N$1),FALSE)</f>
        <v>1165.7943289613099</v>
      </c>
      <c r="O113">
        <f>VLOOKUP($A113,'2.1'!$A$1:$U$265,COLUMN(O$1),FALSE)</f>
        <v>1162.33144011893</v>
      </c>
      <c r="P113">
        <f>VLOOKUP($A113,'2.1'!$A$1:$U$265,COLUMN(P$1),FALSE)</f>
        <v>1251.82076450814</v>
      </c>
      <c r="Q113">
        <f>VLOOKUP($A113,'2.1'!$A$1:$U$265,COLUMN(Q$1),FALSE)</f>
        <v>1287.4304865711899</v>
      </c>
      <c r="R113">
        <f>VLOOKUP($A113,'2.1'!$A$1:$U$265,COLUMN(R$1),FALSE)</f>
        <v>1266.54633814868</v>
      </c>
      <c r="S113">
        <f>VLOOKUP($A113,'2.1'!$A$1:$U$265,COLUMN(S$1),FALSE)</f>
        <v>1291.54241301307</v>
      </c>
      <c r="T113">
        <f>VLOOKUP($A113,'2.1'!$A$1:$U$265,COLUMN(T$1),FALSE)</f>
        <v>1418.17762347196</v>
      </c>
      <c r="U113">
        <f>VLOOKUP($A113,'2.1'!$A$1:$U$265,COLUMN(U$1),FALSE)</f>
        <v>1407.81314341043</v>
      </c>
    </row>
    <row r="114" spans="1:21" x14ac:dyDescent="0.35">
      <c r="A114" t="s">
        <v>347</v>
      </c>
      <c r="B114">
        <f>VLOOKUP($A114,'2.1'!$A$1:$U$265,COLUMN(B$1),FALSE)</f>
        <v>2136.4402428148901</v>
      </c>
      <c r="C114">
        <f>VLOOKUP($A114,'2.1'!$A$1:$U$265,COLUMN(C$1),FALSE)</f>
        <v>1906.29260427331</v>
      </c>
      <c r="D114">
        <f>VLOOKUP($A114,'2.1'!$A$1:$U$265,COLUMN(D$1),FALSE)</f>
        <v>1769.1759103703</v>
      </c>
      <c r="E114">
        <f>VLOOKUP($A114,'2.1'!$A$1:$U$265,COLUMN(E$1),FALSE)</f>
        <v>2560.77403635788</v>
      </c>
      <c r="F114">
        <f>VLOOKUP($A114,'2.1'!$A$1:$U$265,COLUMN(F$1),FALSE)</f>
        <v>3396.9119322870902</v>
      </c>
      <c r="G114">
        <f>VLOOKUP($A114,'2.1'!$A$1:$U$265,COLUMN(G$1),FALSE)</f>
        <v>3663.7471883599801</v>
      </c>
      <c r="H114">
        <f>VLOOKUP($A114,'2.1'!$A$1:$U$265,COLUMN(H$1),FALSE)</f>
        <v>3977.1066783985102</v>
      </c>
      <c r="I114">
        <f>VLOOKUP($A114,'2.1'!$A$1:$U$265,COLUMN(I$1),FALSE)</f>
        <v>4350.6868171757196</v>
      </c>
      <c r="J114">
        <f>VLOOKUP($A114,'2.1'!$A$1:$U$265,COLUMN(J$1),FALSE)</f>
        <v>4158.0294805877402</v>
      </c>
      <c r="K114">
        <f>VLOOKUP($A114,'2.1'!$A$1:$U$265,COLUMN(K$1),FALSE)</f>
        <v>4240.6865151955999</v>
      </c>
      <c r="L114">
        <f>VLOOKUP($A114,'2.1'!$A$1:$U$265,COLUMN(L$1),FALSE)</f>
        <v>5318.00693967195</v>
      </c>
      <c r="M114">
        <f>VLOOKUP($A114,'2.1'!$A$1:$U$265,COLUMN(M$1),FALSE)</f>
        <v>5723.3254902831604</v>
      </c>
      <c r="N114">
        <f>VLOOKUP($A114,'2.1'!$A$1:$U$265,COLUMN(N$1),FALSE)</f>
        <v>5942.2186039643102</v>
      </c>
      <c r="O114">
        <f>VLOOKUP($A114,'2.1'!$A$1:$U$265,COLUMN(O$1),FALSE)</f>
        <v>5377.7273177460902</v>
      </c>
      <c r="P114">
        <f>VLOOKUP($A114,'2.1'!$A$1:$U$265,COLUMN(P$1),FALSE)</f>
        <v>5435.1719599320404</v>
      </c>
      <c r="Q114">
        <f>VLOOKUP($A114,'2.1'!$A$1:$U$265,COLUMN(Q$1),FALSE)</f>
        <v>4869.3783727637901</v>
      </c>
      <c r="R114">
        <f>VLOOKUP($A114,'2.1'!$A$1:$U$265,COLUMN(R$1),FALSE)</f>
        <v>4523.0912813126997</v>
      </c>
      <c r="S114">
        <f>VLOOKUP($A114,'2.1'!$A$1:$U$265,COLUMN(S$1),FALSE)</f>
        <v>5303.3091708714301</v>
      </c>
      <c r="T114">
        <f>VLOOKUP($A114,'2.1'!$A$1:$U$265,COLUMN(T$1),FALSE)</f>
        <v>5495.4289253345196</v>
      </c>
      <c r="U114">
        <f>VLOOKUP($A114,'2.1'!$A$1:$U$265,COLUMN(U$1),FALSE)</f>
        <v>4957.4582222640802</v>
      </c>
    </row>
    <row r="115" spans="1:21" x14ac:dyDescent="0.35">
      <c r="A115" t="s">
        <v>361</v>
      </c>
      <c r="B115">
        <f>VLOOKUP($A115,'2.1'!$A$1:$U$265,COLUMN(B$1),FALSE)</f>
        <v>229.4902871214</v>
      </c>
      <c r="C115">
        <f>VLOOKUP($A115,'2.1'!$A$1:$U$265,COLUMN(C$1),FALSE)</f>
        <v>246.725628999885</v>
      </c>
      <c r="D115">
        <f>VLOOKUP($A115,'2.1'!$A$1:$U$265,COLUMN(D$1),FALSE)</f>
        <v>244.72082372932499</v>
      </c>
      <c r="E115">
        <f>VLOOKUP($A115,'2.1'!$A$1:$U$265,COLUMN(E$1),FALSE)</f>
        <v>252.40243228149001</v>
      </c>
      <c r="F115">
        <f>VLOOKUP($A115,'2.1'!$A$1:$U$265,COLUMN(F$1),FALSE)</f>
        <v>286.15759378841102</v>
      </c>
      <c r="G115">
        <f>VLOOKUP($A115,'2.1'!$A$1:$U$265,COLUMN(G$1),FALSE)</f>
        <v>315.805629997361</v>
      </c>
      <c r="H115">
        <f>VLOOKUP($A115,'2.1'!$A$1:$U$265,COLUMN(H$1),FALSE)</f>
        <v>346.94525139372701</v>
      </c>
      <c r="I115">
        <f>VLOOKUP($A115,'2.1'!$A$1:$U$265,COLUMN(I$1),FALSE)</f>
        <v>391.38013135936097</v>
      </c>
      <c r="J115">
        <f>VLOOKUP($A115,'2.1'!$A$1:$U$265,COLUMN(J$1),FALSE)</f>
        <v>470.45554725120599</v>
      </c>
      <c r="K115">
        <f>VLOOKUP($A115,'2.1'!$A$1:$U$265,COLUMN(K$1),FALSE)</f>
        <v>478.17318161753798</v>
      </c>
      <c r="L115">
        <f>VLOOKUP($A115,'2.1'!$A$1:$U$265,COLUMN(L$1),FALSE)</f>
        <v>592.401097450929</v>
      </c>
      <c r="M115">
        <f>VLOOKUP($A115,'2.1'!$A$1:$U$265,COLUMN(M$1),FALSE)</f>
        <v>699.42933767758097</v>
      </c>
      <c r="N115">
        <f>VLOOKUP($A115,'2.1'!$A$1:$U$265,COLUMN(N$1),FALSE)</f>
        <v>698.46647941608603</v>
      </c>
      <c r="O115">
        <f>VLOOKUP($A115,'2.1'!$A$1:$U$265,COLUMN(O$1),FALSE)</f>
        <v>715.92374304606096</v>
      </c>
      <c r="P115">
        <f>VLOOKUP($A115,'2.1'!$A$1:$U$265,COLUMN(P$1),FALSE)</f>
        <v>743.41338129621897</v>
      </c>
      <c r="Q115">
        <f>VLOOKUP($A115,'2.1'!$A$1:$U$265,COLUMN(Q$1),FALSE)</f>
        <v>792.55289059338099</v>
      </c>
      <c r="R115">
        <f>VLOOKUP($A115,'2.1'!$A$1:$U$265,COLUMN(R$1),FALSE)</f>
        <v>777.14759551216503</v>
      </c>
      <c r="S115">
        <f>VLOOKUP($A115,'2.1'!$A$1:$U$265,COLUMN(S$1),FALSE)</f>
        <v>911.44426652125901</v>
      </c>
      <c r="T115">
        <f>VLOOKUP($A115,'2.1'!$A$1:$U$265,COLUMN(T$1),FALSE)</f>
        <v>1038.6516470296799</v>
      </c>
      <c r="U115">
        <f>VLOOKUP($A115,'2.1'!$A$1:$U$265,COLUMN(U$1),FALSE)</f>
        <v>1071.0507605540399</v>
      </c>
    </row>
    <row r="116" spans="1:21" x14ac:dyDescent="0.35">
      <c r="A116" t="s">
        <v>357</v>
      </c>
      <c r="B116">
        <f>VLOOKUP($A116,'2.1'!$A$1:$U$265,COLUMN(B$1),FALSE)</f>
        <v>26149.411078289999</v>
      </c>
      <c r="C116">
        <f>VLOOKUP($A116,'2.1'!$A$1:$U$265,COLUMN(C$1),FALSE)</f>
        <v>26873.275933511399</v>
      </c>
      <c r="D116">
        <f>VLOOKUP($A116,'2.1'!$A$1:$U$265,COLUMN(D$1),FALSE)</f>
        <v>29204.039831025399</v>
      </c>
      <c r="E116">
        <f>VLOOKUP($A116,'2.1'!$A$1:$U$265,COLUMN(E$1),FALSE)</f>
        <v>35672.206597845303</v>
      </c>
      <c r="F116">
        <f>VLOOKUP($A116,'2.1'!$A$1:$U$265,COLUMN(F$1),FALSE)</f>
        <v>40362.3947822685</v>
      </c>
      <c r="G116">
        <f>VLOOKUP($A116,'2.1'!$A$1:$U$265,COLUMN(G$1),FALSE)</f>
        <v>41979.055845788098</v>
      </c>
      <c r="H116">
        <f>VLOOKUP($A116,'2.1'!$A$1:$U$265,COLUMN(H$1),FALSE)</f>
        <v>44863.350631428701</v>
      </c>
      <c r="I116">
        <f>VLOOKUP($A116,'2.1'!$A$1:$U$265,COLUMN(I$1),FALSE)</f>
        <v>51733.442131796503</v>
      </c>
      <c r="J116">
        <f>VLOOKUP($A116,'2.1'!$A$1:$U$265,COLUMN(J$1),FALSE)</f>
        <v>57644.479974935297</v>
      </c>
      <c r="K116">
        <f>VLOOKUP($A116,'2.1'!$A$1:$U$265,COLUMN(K$1),FALSE)</f>
        <v>52514.027116532299</v>
      </c>
      <c r="L116">
        <f>VLOOKUP($A116,'2.1'!$A$1:$U$265,COLUMN(L$1),FALSE)</f>
        <v>50950.034343518098</v>
      </c>
      <c r="M116">
        <f>VLOOKUP($A116,'2.1'!$A$1:$U$265,COLUMN(M$1),FALSE)</f>
        <v>54159.346612614201</v>
      </c>
      <c r="N116">
        <f>VLOOKUP($A116,'2.1'!$A$1:$U$265,COLUMN(N$1),FALSE)</f>
        <v>50073.0056559308</v>
      </c>
      <c r="O116">
        <f>VLOOKUP($A116,'2.1'!$A$1:$U$265,COLUMN(O$1),FALSE)</f>
        <v>52184.061850493097</v>
      </c>
      <c r="P116">
        <f>VLOOKUP($A116,'2.1'!$A$1:$U$265,COLUMN(P$1),FALSE)</f>
        <v>52830.174232805497</v>
      </c>
      <c r="Q116">
        <f>VLOOKUP($A116,'2.1'!$A$1:$U$265,COLUMN(Q$1),FALSE)</f>
        <v>45175.231893379801</v>
      </c>
      <c r="R116">
        <f>VLOOKUP($A116,'2.1'!$A$1:$U$265,COLUMN(R$1),FALSE)</f>
        <v>46007.852920654703</v>
      </c>
      <c r="S116">
        <f>VLOOKUP($A116,'2.1'!$A$1:$U$265,COLUMN(S$1),FALSE)</f>
        <v>48675.222335021303</v>
      </c>
      <c r="T116">
        <f>VLOOKUP($A116,'2.1'!$A$1:$U$265,COLUMN(T$1),FALSE)</f>
        <v>53044.532435225301</v>
      </c>
      <c r="U116">
        <f>VLOOKUP($A116,'2.1'!$A$1:$U$265,COLUMN(U$1),FALSE)</f>
        <v>52331.316727779697</v>
      </c>
    </row>
    <row r="117" spans="1:21" x14ac:dyDescent="0.35">
      <c r="A117" t="s">
        <v>365</v>
      </c>
      <c r="B117">
        <f>VLOOKUP($A117,'2.1'!$A$1:$U$265,COLUMN(B$1),FALSE)</f>
        <v>13641.102718382201</v>
      </c>
      <c r="C117">
        <f>VLOOKUP($A117,'2.1'!$A$1:$U$265,COLUMN(C$1),FALSE)</f>
        <v>13882.8568268586</v>
      </c>
      <c r="D117">
        <f>VLOOKUP($A117,'2.1'!$A$1:$U$265,COLUMN(D$1),FALSE)</f>
        <v>16874.187491819601</v>
      </c>
      <c r="E117">
        <f>VLOOKUP($A117,'2.1'!$A$1:$U$265,COLUMN(E$1),FALSE)</f>
        <v>21913.708171996099</v>
      </c>
      <c r="F117">
        <f>VLOOKUP($A117,'2.1'!$A$1:$U$265,COLUMN(F$1),FALSE)</f>
        <v>25420.234882944002</v>
      </c>
      <c r="G117">
        <f>VLOOKUP($A117,'2.1'!$A$1:$U$265,COLUMN(G$1),FALSE)</f>
        <v>27751.0654708859</v>
      </c>
      <c r="H117">
        <f>VLOOKUP($A117,'2.1'!$A$1:$U$265,COLUMN(H$1),FALSE)</f>
        <v>26671.329417717901</v>
      </c>
      <c r="I117">
        <f>VLOOKUP($A117,'2.1'!$A$1:$U$265,COLUMN(I$1),FALSE)</f>
        <v>32511.126663931998</v>
      </c>
      <c r="J117">
        <f>VLOOKUP($A117,'2.1'!$A$1:$U$265,COLUMN(J$1),FALSE)</f>
        <v>31290.253724534701</v>
      </c>
      <c r="K117">
        <f>VLOOKUP($A117,'2.1'!$A$1:$U$265,COLUMN(K$1),FALSE)</f>
        <v>28205.732843582999</v>
      </c>
      <c r="L117">
        <f>VLOOKUP($A117,'2.1'!$A$1:$U$265,COLUMN(L$1),FALSE)</f>
        <v>33700.126039246003</v>
      </c>
      <c r="M117">
        <f>VLOOKUP($A117,'2.1'!$A$1:$U$265,COLUMN(M$1),FALSE)</f>
        <v>38437.543157275002</v>
      </c>
      <c r="N117">
        <f>VLOOKUP($A117,'2.1'!$A$1:$U$265,COLUMN(N$1),FALSE)</f>
        <v>39982.7543013783</v>
      </c>
      <c r="O117">
        <f>VLOOKUP($A117,'2.1'!$A$1:$U$265,COLUMN(O$1),FALSE)</f>
        <v>42962.988214980302</v>
      </c>
      <c r="P117">
        <f>VLOOKUP($A117,'2.1'!$A$1:$U$265,COLUMN(P$1),FALSE)</f>
        <v>44553.282210838501</v>
      </c>
      <c r="Q117">
        <f>VLOOKUP($A117,'2.1'!$A$1:$U$265,COLUMN(Q$1),FALSE)</f>
        <v>38615.995184909298</v>
      </c>
      <c r="R117">
        <f>VLOOKUP($A117,'2.1'!$A$1:$U$265,COLUMN(R$1),FALSE)</f>
        <v>40105.613386713499</v>
      </c>
      <c r="S117">
        <f>VLOOKUP($A117,'2.1'!$A$1:$U$265,COLUMN(S$1),FALSE)</f>
        <v>42849.426324701002</v>
      </c>
      <c r="T117">
        <f>VLOOKUP($A117,'2.1'!$A$1:$U$265,COLUMN(T$1),FALSE)</f>
        <v>42949.930584951202</v>
      </c>
      <c r="U117">
        <f>VLOOKUP($A117,'2.1'!$A$1:$U$265,COLUMN(U$1),FALSE)</f>
        <v>42084.353374808801</v>
      </c>
    </row>
    <row r="118" spans="1:21" x14ac:dyDescent="0.35">
      <c r="A118" t="s">
        <v>355</v>
      </c>
      <c r="B118">
        <f>VLOOKUP($A118,'2.1'!$A$1:$U$265,COLUMN(B$1),FALSE)</f>
        <v>1007.50142861723</v>
      </c>
      <c r="C118">
        <f>VLOOKUP($A118,'2.1'!$A$1:$U$265,COLUMN(C$1),FALSE)</f>
        <v>1034.55158791486</v>
      </c>
      <c r="D118">
        <f>VLOOKUP($A118,'2.1'!$A$1:$U$265,COLUMN(D$1),FALSE)</f>
        <v>1000.93594760549</v>
      </c>
      <c r="E118">
        <f>VLOOKUP($A118,'2.1'!$A$1:$U$265,COLUMN(E$1),FALSE)</f>
        <v>1005.73247343454</v>
      </c>
      <c r="F118">
        <f>VLOOKUP($A118,'2.1'!$A$1:$U$265,COLUMN(F$1),FALSE)</f>
        <v>1080.2681122223</v>
      </c>
      <c r="G118">
        <f>VLOOKUP($A118,'2.1'!$A$1:$U$265,COLUMN(G$1),FALSE)</f>
        <v>1162.29011254959</v>
      </c>
      <c r="H118">
        <f>VLOOKUP($A118,'2.1'!$A$1:$U$265,COLUMN(H$1),FALSE)</f>
        <v>1226.6326523074799</v>
      </c>
      <c r="I118">
        <f>VLOOKUP($A118,'2.1'!$A$1:$U$265,COLUMN(I$1),FALSE)</f>
        <v>1327.95969869275</v>
      </c>
      <c r="J118">
        <f>VLOOKUP($A118,'2.1'!$A$1:$U$265,COLUMN(J$1),FALSE)</f>
        <v>1499.25867804528</v>
      </c>
      <c r="K118">
        <f>VLOOKUP($A118,'2.1'!$A$1:$U$265,COLUMN(K$1),FALSE)</f>
        <v>1444.3810843375099</v>
      </c>
      <c r="L118">
        <f>VLOOKUP($A118,'2.1'!$A$1:$U$265,COLUMN(L$1),FALSE)</f>
        <v>1503.8704232313601</v>
      </c>
      <c r="M118">
        <f>VLOOKUP($A118,'2.1'!$A$1:$U$265,COLUMN(M$1),FALSE)</f>
        <v>1655.80182373144</v>
      </c>
      <c r="N118">
        <f>VLOOKUP($A118,'2.1'!$A$1:$U$265,COLUMN(N$1),FALSE)</f>
        <v>1760.4685841634</v>
      </c>
      <c r="O118">
        <f>VLOOKUP($A118,'2.1'!$A$1:$U$265,COLUMN(O$1),FALSE)</f>
        <v>1811.6325213683001</v>
      </c>
      <c r="P118">
        <f>VLOOKUP($A118,'2.1'!$A$1:$U$265,COLUMN(P$1),FALSE)</f>
        <v>1934.0632371260699</v>
      </c>
      <c r="Q118">
        <f>VLOOKUP($A118,'2.1'!$A$1:$U$265,COLUMN(Q$1),FALSE)</f>
        <v>2049.84968976149</v>
      </c>
      <c r="R118">
        <f>VLOOKUP($A118,'2.1'!$A$1:$U$265,COLUMN(R$1),FALSE)</f>
        <v>2107.5727223614999</v>
      </c>
      <c r="S118">
        <f>VLOOKUP($A118,'2.1'!$A$1:$U$265,COLUMN(S$1),FALSE)</f>
        <v>2159.1578675149999</v>
      </c>
      <c r="T118">
        <f>VLOOKUP($A118,'2.1'!$A$1:$U$265,COLUMN(T$1),FALSE)</f>
        <v>2020.5519299638099</v>
      </c>
      <c r="U118">
        <f>VLOOKUP($A118,'2.1'!$A$1:$U$265,COLUMN(U$1),FALSE)</f>
        <v>1912.90374537869</v>
      </c>
    </row>
    <row r="119" spans="1:21" x14ac:dyDescent="0.35">
      <c r="A119" t="s">
        <v>351</v>
      </c>
      <c r="B119">
        <f>VLOOKUP($A119,'2.1'!$A$1:$U$265,COLUMN(B$1),FALSE)</f>
        <v>197.34140594084701</v>
      </c>
      <c r="C119">
        <f>VLOOKUP($A119,'2.1'!$A$1:$U$265,COLUMN(C$1),FALSE)</f>
        <v>208.37704220422199</v>
      </c>
      <c r="D119">
        <f>VLOOKUP($A119,'2.1'!$A$1:$U$265,COLUMN(D$1),FALSE)</f>
        <v>228.23600221244999</v>
      </c>
      <c r="E119">
        <f>VLOOKUP($A119,'2.1'!$A$1:$U$265,COLUMN(E$1),FALSE)</f>
        <v>268.34987177964302</v>
      </c>
      <c r="F119">
        <f>VLOOKUP($A119,'2.1'!$A$1:$U$265,COLUMN(F$1),FALSE)</f>
        <v>286.49002216148301</v>
      </c>
      <c r="G119">
        <f>VLOOKUP($A119,'2.1'!$A$1:$U$265,COLUMN(G$1),FALSE)</f>
        <v>321.72382648003401</v>
      </c>
      <c r="H119">
        <f>VLOOKUP($A119,'2.1'!$A$1:$U$265,COLUMN(H$1),FALSE)</f>
        <v>336.28190272652103</v>
      </c>
      <c r="I119">
        <f>VLOOKUP($A119,'2.1'!$A$1:$U$265,COLUMN(I$1),FALSE)</f>
        <v>390.284613127292</v>
      </c>
      <c r="J119">
        <f>VLOOKUP($A119,'2.1'!$A$1:$U$265,COLUMN(J$1),FALSE)</f>
        <v>478.502715829181</v>
      </c>
      <c r="K119">
        <f>VLOOKUP($A119,'2.1'!$A$1:$U$265,COLUMN(K$1),FALSE)</f>
        <v>464.05794038932203</v>
      </c>
      <c r="L119">
        <f>VLOOKUP($A119,'2.1'!$A$1:$U$265,COLUMN(L$1),FALSE)</f>
        <v>476.86953216730399</v>
      </c>
      <c r="M119">
        <f>VLOOKUP($A119,'2.1'!$A$1:$U$265,COLUMN(M$1),FALSE)</f>
        <v>512.59560456719601</v>
      </c>
      <c r="N119">
        <f>VLOOKUP($A119,'2.1'!$A$1:$U$265,COLUMN(N$1),FALSE)</f>
        <v>529.744993983104</v>
      </c>
      <c r="O119">
        <f>VLOOKUP($A119,'2.1'!$A$1:$U$265,COLUMN(O$1),FALSE)</f>
        <v>552.57009453890203</v>
      </c>
      <c r="P119">
        <f>VLOOKUP($A119,'2.1'!$A$1:$U$265,COLUMN(P$1),FALSE)</f>
        <v>564.59748241966599</v>
      </c>
      <c r="Q119">
        <f>VLOOKUP($A119,'2.1'!$A$1:$U$265,COLUMN(Q$1),FALSE)</f>
        <v>484.23863260929602</v>
      </c>
      <c r="R119">
        <f>VLOOKUP($A119,'2.1'!$A$1:$U$265,COLUMN(R$1),FALSE)</f>
        <v>498.10416388358999</v>
      </c>
      <c r="S119">
        <f>VLOOKUP($A119,'2.1'!$A$1:$U$265,COLUMN(S$1),FALSE)</f>
        <v>517.97503005199906</v>
      </c>
      <c r="T119">
        <f>VLOOKUP($A119,'2.1'!$A$1:$U$265,COLUMN(T$1),FALSE)</f>
        <v>572.42715426002803</v>
      </c>
      <c r="U119">
        <f>VLOOKUP($A119,'2.1'!$A$1:$U$265,COLUMN(U$1),FALSE)</f>
        <v>553.89505038137997</v>
      </c>
    </row>
    <row r="120" spans="1:21" x14ac:dyDescent="0.35">
      <c r="A120" t="s">
        <v>353</v>
      </c>
      <c r="B120">
        <f>VLOOKUP($A120,'2.1'!$A$1:$U$265,COLUMN(B$1),FALSE)</f>
        <v>567.93073600956495</v>
      </c>
      <c r="C120">
        <f>VLOOKUP($A120,'2.1'!$A$1:$U$265,COLUMN(C$1),FALSE)</f>
        <v>590.38181503490705</v>
      </c>
      <c r="D120">
        <f>VLOOKUP($A120,'2.1'!$A$1:$U$265,COLUMN(D$1),FALSE)</f>
        <v>741.74751118046299</v>
      </c>
      <c r="E120">
        <f>VLOOKUP($A120,'2.1'!$A$1:$U$265,COLUMN(E$1),FALSE)</f>
        <v>795.38624674298705</v>
      </c>
      <c r="F120">
        <f>VLOOKUP($A120,'2.1'!$A$1:$U$265,COLUMN(F$1),FALSE)</f>
        <v>1007.87432751604</v>
      </c>
      <c r="G120">
        <f>VLOOKUP($A120,'2.1'!$A$1:$U$265,COLUMN(G$1),FALSE)</f>
        <v>1268.38344331693</v>
      </c>
      <c r="H120">
        <f>VLOOKUP($A120,'2.1'!$A$1:$U$265,COLUMN(H$1),FALSE)</f>
        <v>1656.42475868056</v>
      </c>
      <c r="I120">
        <f>VLOOKUP($A120,'2.1'!$A$1:$U$265,COLUMN(I$1),FALSE)</f>
        <v>1883.46131124932</v>
      </c>
      <c r="J120">
        <f>VLOOKUP($A120,'2.1'!$A$1:$U$265,COLUMN(J$1),FALSE)</f>
        <v>2242.8718855369402</v>
      </c>
      <c r="K120">
        <f>VLOOKUP($A120,'2.1'!$A$1:$U$265,COLUMN(K$1),FALSE)</f>
        <v>1891.33537046421</v>
      </c>
      <c r="L120">
        <f>VLOOKUP($A120,'2.1'!$A$1:$U$265,COLUMN(L$1),FALSE)</f>
        <v>2280.4374237052202</v>
      </c>
      <c r="M120">
        <f>VLOOKUP($A120,'2.1'!$A$1:$U$265,COLUMN(M$1),FALSE)</f>
        <v>2487.5981543202802</v>
      </c>
      <c r="N120">
        <f>VLOOKUP($A120,'2.1'!$A$1:$U$265,COLUMN(N$1),FALSE)</f>
        <v>2723.8227773066001</v>
      </c>
      <c r="O120">
        <f>VLOOKUP($A120,'2.1'!$A$1:$U$265,COLUMN(O$1),FALSE)</f>
        <v>2961.5502838490002</v>
      </c>
      <c r="P120">
        <f>VLOOKUP($A120,'2.1'!$A$1:$U$265,COLUMN(P$1),FALSE)</f>
        <v>3098.9863000956798</v>
      </c>
      <c r="Q120">
        <f>VLOOKUP($A120,'2.1'!$A$1:$U$265,COLUMN(Q$1),FALSE)</f>
        <v>2687.4801454522499</v>
      </c>
      <c r="R120">
        <f>VLOOKUP($A120,'2.1'!$A$1:$U$265,COLUMN(R$1),FALSE)</f>
        <v>2176.0022454504401</v>
      </c>
      <c r="S120">
        <f>VLOOKUP($A120,'2.1'!$A$1:$U$265,COLUMN(S$1),FALSE)</f>
        <v>1968.56473841262</v>
      </c>
      <c r="T120">
        <f>VLOOKUP($A120,'2.1'!$A$1:$U$265,COLUMN(T$1),FALSE)</f>
        <v>2027.77797925505</v>
      </c>
      <c r="U120">
        <f>VLOOKUP($A120,'2.1'!$A$1:$U$265,COLUMN(U$1),FALSE)</f>
        <v>2229.8586962446302</v>
      </c>
    </row>
    <row r="121" spans="1:21" x14ac:dyDescent="0.35">
      <c r="A121" t="s">
        <v>319</v>
      </c>
      <c r="B121">
        <f>VLOOKUP($A121,'2.1'!$A$1:$U$265,COLUMN(B$1),FALSE)</f>
        <v>1854.1459561010699</v>
      </c>
      <c r="C121">
        <f>VLOOKUP($A121,'2.1'!$A$1:$U$265,COLUMN(C$1),FALSE)</f>
        <v>1815.9200907112099</v>
      </c>
      <c r="D121">
        <f>VLOOKUP($A121,'2.1'!$A$1:$U$265,COLUMN(D$1),FALSE)</f>
        <v>1961.2037355360601</v>
      </c>
      <c r="E121">
        <f>VLOOKUP($A121,'2.1'!$A$1:$U$265,COLUMN(E$1),FALSE)</f>
        <v>2408.8001100553201</v>
      </c>
      <c r="F121">
        <f>VLOOKUP($A121,'2.1'!$A$1:$U$265,COLUMN(F$1),FALSE)</f>
        <v>2762.5603583758402</v>
      </c>
      <c r="G121">
        <f>VLOOKUP($A121,'2.1'!$A$1:$U$265,COLUMN(G$1),FALSE)</f>
        <v>3037.7531103044498</v>
      </c>
      <c r="H121">
        <f>VLOOKUP($A121,'2.1'!$A$1:$U$265,COLUMN(H$1),FALSE)</f>
        <v>3325.6358088571001</v>
      </c>
      <c r="I121">
        <f>VLOOKUP($A121,'2.1'!$A$1:$U$265,COLUMN(I$1),FALSE)</f>
        <v>4036.2027698347601</v>
      </c>
      <c r="J121">
        <f>VLOOKUP($A121,'2.1'!$A$1:$U$265,COLUMN(J$1),FALSE)</f>
        <v>4793.4436685820901</v>
      </c>
      <c r="K121">
        <f>VLOOKUP($A121,'2.1'!$A$1:$U$265,COLUMN(K$1),FALSE)</f>
        <v>4544.0088348825802</v>
      </c>
      <c r="L121">
        <f>VLOOKUP($A121,'2.1'!$A$1:$U$265,COLUMN(L$1),FALSE)</f>
        <v>4542.8997167831703</v>
      </c>
      <c r="M121">
        <f>VLOOKUP($A121,'2.1'!$A$1:$U$265,COLUMN(M$1),FALSE)</f>
        <v>5063.7869860635801</v>
      </c>
      <c r="N121">
        <f>VLOOKUP($A121,'2.1'!$A$1:$U$265,COLUMN(N$1),FALSE)</f>
        <v>4698.1412935059398</v>
      </c>
      <c r="O121">
        <f>VLOOKUP($A121,'2.1'!$A$1:$U$265,COLUMN(O$1),FALSE)</f>
        <v>5210.6758302815397</v>
      </c>
      <c r="P121">
        <f>VLOOKUP($A121,'2.1'!$A$1:$U$265,COLUMN(P$1),FALSE)</f>
        <v>5468.4808691421204</v>
      </c>
      <c r="Q121">
        <f>VLOOKUP($A121,'2.1'!$A$1:$U$265,COLUMN(Q$1),FALSE)</f>
        <v>4840.2731228678304</v>
      </c>
      <c r="R121">
        <f>VLOOKUP($A121,'2.1'!$A$1:$U$265,COLUMN(R$1),FALSE)</f>
        <v>5129.1589602370304</v>
      </c>
      <c r="S121">
        <f>VLOOKUP($A121,'2.1'!$A$1:$U$265,COLUMN(S$1),FALSE)</f>
        <v>5430.8742102979704</v>
      </c>
      <c r="T121">
        <f>VLOOKUP($A121,'2.1'!$A$1:$U$265,COLUMN(T$1),FALSE)</f>
        <v>6088.9724450087597</v>
      </c>
      <c r="U121">
        <f>VLOOKUP($A121,'2.1'!$A$1:$U$265,COLUMN(U$1),FALSE)</f>
        <v>6022.2161793957403</v>
      </c>
    </row>
    <row r="122" spans="1:21" x14ac:dyDescent="0.35">
      <c r="A122" t="s">
        <v>359</v>
      </c>
      <c r="B122">
        <f>VLOOKUP($A122,'2.1'!$A$1:$U$265,COLUMN(B$1),FALSE)</f>
        <v>38131.460611624199</v>
      </c>
      <c r="C122">
        <f>VLOOKUP($A122,'2.1'!$A$1:$U$265,COLUMN(C$1),FALSE)</f>
        <v>38542.715099708999</v>
      </c>
      <c r="D122">
        <f>VLOOKUP($A122,'2.1'!$A$1:$U$265,COLUMN(D$1),FALSE)</f>
        <v>43084.472465071703</v>
      </c>
      <c r="E122">
        <f>VLOOKUP($A122,'2.1'!$A$1:$U$265,COLUMN(E$1),FALSE)</f>
        <v>50134.890773494699</v>
      </c>
      <c r="F122">
        <f>VLOOKUP($A122,'2.1'!$A$1:$U$265,COLUMN(F$1),FALSE)</f>
        <v>57603.836021825999</v>
      </c>
      <c r="G122">
        <f>VLOOKUP($A122,'2.1'!$A$1:$U$265,COLUMN(G$1),FALSE)</f>
        <v>66810.478520867997</v>
      </c>
      <c r="H122">
        <f>VLOOKUP($A122,'2.1'!$A$1:$U$265,COLUMN(H$1),FALSE)</f>
        <v>74148.320075718701</v>
      </c>
      <c r="I122">
        <f>VLOOKUP($A122,'2.1'!$A$1:$U$265,COLUMN(I$1),FALSE)</f>
        <v>85139.960446954501</v>
      </c>
      <c r="J122">
        <f>VLOOKUP($A122,'2.1'!$A$1:$U$265,COLUMN(J$1),FALSE)</f>
        <v>96944.095606487303</v>
      </c>
      <c r="K122">
        <f>VLOOKUP($A122,'2.1'!$A$1:$U$265,COLUMN(K$1),FALSE)</f>
        <v>79977.697081749197</v>
      </c>
      <c r="L122">
        <f>VLOOKUP($A122,'2.1'!$A$1:$U$265,COLUMN(L$1),FALSE)</f>
        <v>87693.790065809895</v>
      </c>
      <c r="M122">
        <f>VLOOKUP($A122,'2.1'!$A$1:$U$265,COLUMN(M$1),FALSE)</f>
        <v>100600.56240758899</v>
      </c>
      <c r="N122">
        <f>VLOOKUP($A122,'2.1'!$A$1:$U$265,COLUMN(N$1),FALSE)</f>
        <v>101524.141851985</v>
      </c>
      <c r="O122">
        <f>VLOOKUP($A122,'2.1'!$A$1:$U$265,COLUMN(O$1),FALSE)</f>
        <v>102913.450843674</v>
      </c>
      <c r="P122">
        <f>VLOOKUP($A122,'2.1'!$A$1:$U$265,COLUMN(P$1),FALSE)</f>
        <v>97019.182752746201</v>
      </c>
      <c r="Q122">
        <f>VLOOKUP($A122,'2.1'!$A$1:$U$265,COLUMN(Q$1),FALSE)</f>
        <v>74355.5158575643</v>
      </c>
      <c r="R122">
        <f>VLOOKUP($A122,'2.1'!$A$1:$U$265,COLUMN(R$1),FALSE)</f>
        <v>70459.182504102893</v>
      </c>
      <c r="S122">
        <f>VLOOKUP($A122,'2.1'!$A$1:$U$265,COLUMN(S$1),FALSE)</f>
        <v>75496.754058199804</v>
      </c>
      <c r="T122">
        <f>VLOOKUP($A122,'2.1'!$A$1:$U$265,COLUMN(T$1),FALSE)</f>
        <v>81734.465573610199</v>
      </c>
      <c r="U122">
        <f>VLOOKUP($A122,'2.1'!$A$1:$U$265,COLUMN(U$1),FALSE)</f>
        <v>75419.634868808906</v>
      </c>
    </row>
    <row r="123" spans="1:21" x14ac:dyDescent="0.35">
      <c r="A123" t="s">
        <v>369</v>
      </c>
      <c r="B123">
        <f>VLOOKUP($A123,'2.1'!$A$1:$U$265,COLUMN(B$1),FALSE)</f>
        <v>8601.2719322785506</v>
      </c>
      <c r="C123">
        <f>VLOOKUP($A123,'2.1'!$A$1:$U$265,COLUMN(C$1),FALSE)</f>
        <v>8475.9575433572609</v>
      </c>
      <c r="D123">
        <f>VLOOKUP($A123,'2.1'!$A$1:$U$265,COLUMN(D$1),FALSE)</f>
        <v>8626.9726787329291</v>
      </c>
      <c r="E123">
        <f>VLOOKUP($A123,'2.1'!$A$1:$U$265,COLUMN(E$1),FALSE)</f>
        <v>9066.3047834925401</v>
      </c>
      <c r="F123">
        <f>VLOOKUP($A123,'2.1'!$A$1:$U$265,COLUMN(F$1),FALSE)</f>
        <v>10126.166778068</v>
      </c>
      <c r="G123">
        <f>VLOOKUP($A123,'2.1'!$A$1:$U$265,COLUMN(G$1),FALSE)</f>
        <v>12377.094812420301</v>
      </c>
      <c r="H123">
        <f>VLOOKUP($A123,'2.1'!$A$1:$U$265,COLUMN(H$1),FALSE)</f>
        <v>14420.484080876</v>
      </c>
      <c r="I123">
        <f>VLOOKUP($A123,'2.1'!$A$1:$U$265,COLUMN(I$1),FALSE)</f>
        <v>15838.4934162928</v>
      </c>
      <c r="J123">
        <f>VLOOKUP($A123,'2.1'!$A$1:$U$265,COLUMN(J$1),FALSE)</f>
        <v>22139.6843425113</v>
      </c>
      <c r="K123">
        <f>VLOOKUP($A123,'2.1'!$A$1:$U$265,COLUMN(K$1),FALSE)</f>
        <v>16823.794954994999</v>
      </c>
      <c r="L123">
        <f>VLOOKUP($A123,'2.1'!$A$1:$U$265,COLUMN(L$1),FALSE)</f>
        <v>18712.5762976474</v>
      </c>
      <c r="M123">
        <f>VLOOKUP($A123,'2.1'!$A$1:$U$265,COLUMN(M$1),FALSE)</f>
        <v>20876.788031109299</v>
      </c>
      <c r="N123">
        <f>VLOOKUP($A123,'2.1'!$A$1:$U$265,COLUMN(N$1),FALSE)</f>
        <v>21872.620248699899</v>
      </c>
      <c r="O123">
        <f>VLOOKUP($A123,'2.1'!$A$1:$U$265,COLUMN(O$1),FALSE)</f>
        <v>20865.7918179638</v>
      </c>
      <c r="P123">
        <f>VLOOKUP($A123,'2.1'!$A$1:$U$265,COLUMN(P$1),FALSE)</f>
        <v>20035.173975012101</v>
      </c>
      <c r="Q123">
        <f>VLOOKUP($A123,'2.1'!$A$1:$U$265,COLUMN(Q$1),FALSE)</f>
        <v>16028.6115221739</v>
      </c>
      <c r="R123">
        <f>VLOOKUP($A123,'2.1'!$A$1:$U$265,COLUMN(R$1),FALSE)</f>
        <v>14618.733125302801</v>
      </c>
      <c r="S123">
        <f>VLOOKUP($A123,'2.1'!$A$1:$U$265,COLUMN(S$1),FALSE)</f>
        <v>15130.5207386726</v>
      </c>
      <c r="T123">
        <f>VLOOKUP($A123,'2.1'!$A$1:$U$265,COLUMN(T$1),FALSE)</f>
        <v>16521.182281612499</v>
      </c>
      <c r="U123">
        <f>VLOOKUP($A123,'2.1'!$A$1:$U$265,COLUMN(U$1),FALSE)</f>
        <v>15343.062004310599</v>
      </c>
    </row>
    <row r="124" spans="1:21" x14ac:dyDescent="0.35">
      <c r="A124" t="s">
        <v>373</v>
      </c>
      <c r="B124">
        <f>VLOOKUP($A124,'2.1'!$A$1:$U$265,COLUMN(B$1),FALSE)</f>
        <v>576.19560059312403</v>
      </c>
      <c r="C124">
        <f>VLOOKUP($A124,'2.1'!$A$1:$U$265,COLUMN(C$1),FALSE)</f>
        <v>544.49427378226096</v>
      </c>
      <c r="D124">
        <f>VLOOKUP($A124,'2.1'!$A$1:$U$265,COLUMN(D$1),FALSE)</f>
        <v>534.30388282199999</v>
      </c>
      <c r="E124">
        <f>VLOOKUP($A124,'2.1'!$A$1:$U$265,COLUMN(E$1),FALSE)</f>
        <v>599.37632271040002</v>
      </c>
      <c r="F124">
        <f>VLOOKUP($A124,'2.1'!$A$1:$U$265,COLUMN(F$1),FALSE)</f>
        <v>687.83641705267598</v>
      </c>
      <c r="G124">
        <f>VLOOKUP($A124,'2.1'!$A$1:$U$265,COLUMN(G$1),FALSE)</f>
        <v>748.92258459899301</v>
      </c>
      <c r="H124">
        <f>VLOOKUP($A124,'2.1'!$A$1:$U$265,COLUMN(H$1),FALSE)</f>
        <v>836.86052111604999</v>
      </c>
      <c r="I124">
        <f>VLOOKUP($A124,'2.1'!$A$1:$U$265,COLUMN(I$1),FALSE)</f>
        <v>908.09509059122297</v>
      </c>
      <c r="J124">
        <f>VLOOKUP($A124,'2.1'!$A$1:$U$265,COLUMN(J$1),FALSE)</f>
        <v>990.84659961990599</v>
      </c>
      <c r="K124">
        <f>VLOOKUP($A124,'2.1'!$A$1:$U$265,COLUMN(K$1),FALSE)</f>
        <v>957.99568075010404</v>
      </c>
      <c r="L124">
        <f>VLOOKUP($A124,'2.1'!$A$1:$U$265,COLUMN(L$1),FALSE)</f>
        <v>987.40972304392301</v>
      </c>
      <c r="M124">
        <f>VLOOKUP($A124,'2.1'!$A$1:$U$265,COLUMN(M$1),FALSE)</f>
        <v>1164.97612914872</v>
      </c>
      <c r="N124">
        <f>VLOOKUP($A124,'2.1'!$A$1:$U$265,COLUMN(N$1),FALSE)</f>
        <v>1198.10900052752</v>
      </c>
      <c r="O124">
        <f>VLOOKUP($A124,'2.1'!$A$1:$U$265,COLUMN(O$1),FALSE)</f>
        <v>1208.9043102964399</v>
      </c>
      <c r="P124">
        <f>VLOOKUP($A124,'2.1'!$A$1:$U$265,COLUMN(P$1),FALSE)</f>
        <v>1251.16410422834</v>
      </c>
      <c r="Q124">
        <f>VLOOKUP($A124,'2.1'!$A$1:$U$265,COLUMN(Q$1),FALSE)</f>
        <v>1356.6677558264901</v>
      </c>
      <c r="R124">
        <f>VLOOKUP($A124,'2.1'!$A$1:$U$265,COLUMN(R$1),FALSE)</f>
        <v>1368.45432627629</v>
      </c>
      <c r="S124">
        <f>VLOOKUP($A124,'2.1'!$A$1:$U$265,COLUMN(S$1),FALSE)</f>
        <v>1464.99330546855</v>
      </c>
      <c r="T124">
        <f>VLOOKUP($A124,'2.1'!$A$1:$U$265,COLUMN(T$1),FALSE)</f>
        <v>1482.3056668433801</v>
      </c>
      <c r="U124">
        <f>VLOOKUP($A124,'2.1'!$A$1:$U$265,COLUMN(U$1),FALSE)</f>
        <v>1284.7020409003901</v>
      </c>
    </row>
    <row r="125" spans="1:21" x14ac:dyDescent="0.35">
      <c r="A125" t="s">
        <v>375</v>
      </c>
      <c r="B125">
        <f>VLOOKUP($A125,'2.1'!$A$1:$U$265,COLUMN(B$1),FALSE)</f>
        <v>4060.32449292618</v>
      </c>
      <c r="C125">
        <f>VLOOKUP($A125,'2.1'!$A$1:$U$265,COLUMN(C$1),FALSE)</f>
        <v>4046.4199805285298</v>
      </c>
      <c r="D125">
        <f>VLOOKUP($A125,'2.1'!$A$1:$U$265,COLUMN(D$1),FALSE)</f>
        <v>4126.2415581413397</v>
      </c>
      <c r="E125">
        <f>VLOOKUP($A125,'2.1'!$A$1:$U$265,COLUMN(E$1),FALSE)</f>
        <v>4267.3033248489901</v>
      </c>
      <c r="F125">
        <f>VLOOKUP($A125,'2.1'!$A$1:$U$265,COLUMN(F$1),FALSE)</f>
        <v>4592.15261354224</v>
      </c>
      <c r="G125">
        <f>VLOOKUP($A125,'2.1'!$A$1:$U$265,COLUMN(G$1),FALSE)</f>
        <v>4916.9149938277296</v>
      </c>
      <c r="H125">
        <f>VLOOKUP($A125,'2.1'!$A$1:$U$265,COLUMN(H$1),FALSE)</f>
        <v>5348.8952921661503</v>
      </c>
      <c r="I125">
        <f>VLOOKUP($A125,'2.1'!$A$1:$U$265,COLUMN(I$1),FALSE)</f>
        <v>6166.1807205368204</v>
      </c>
      <c r="J125">
        <f>VLOOKUP($A125,'2.1'!$A$1:$U$265,COLUMN(J$1),FALSE)</f>
        <v>7154.2744960190003</v>
      </c>
      <c r="K125">
        <f>VLOOKUP($A125,'2.1'!$A$1:$U$265,COLUMN(K$1),FALSE)</f>
        <v>7576.1404665548198</v>
      </c>
      <c r="L125">
        <f>VLOOKUP($A125,'2.1'!$A$1:$U$265,COLUMN(L$1),FALSE)</f>
        <v>8082.0284586625203</v>
      </c>
      <c r="M125">
        <f>VLOOKUP($A125,'2.1'!$A$1:$U$265,COLUMN(M$1),FALSE)</f>
        <v>9358.2514745110093</v>
      </c>
      <c r="N125">
        <f>VLOOKUP($A125,'2.1'!$A$1:$U$265,COLUMN(N$1),FALSE)</f>
        <v>10722.2836326295</v>
      </c>
      <c r="O125">
        <f>VLOOKUP($A125,'2.1'!$A$1:$U$265,COLUMN(O$1),FALSE)</f>
        <v>11889.1276274385</v>
      </c>
      <c r="P125">
        <f>VLOOKUP($A125,'2.1'!$A$1:$U$265,COLUMN(P$1),FALSE)</f>
        <v>12796.0700430496</v>
      </c>
      <c r="Q125">
        <f>VLOOKUP($A125,'2.1'!$A$1:$U$265,COLUMN(Q$1),FALSE)</f>
        <v>13630.307973794501</v>
      </c>
      <c r="R125">
        <f>VLOOKUP($A125,'2.1'!$A$1:$U$265,COLUMN(R$1),FALSE)</f>
        <v>14343.9636291397</v>
      </c>
      <c r="S125">
        <f>VLOOKUP($A125,'2.1'!$A$1:$U$265,COLUMN(S$1),FALSE)</f>
        <v>15150.345612161</v>
      </c>
      <c r="T125">
        <f>VLOOKUP($A125,'2.1'!$A$1:$U$265,COLUMN(T$1),FALSE)</f>
        <v>15592.573678922001</v>
      </c>
      <c r="U125">
        <f>VLOOKUP($A125,'2.1'!$A$1:$U$265,COLUMN(U$1),FALSE)</f>
        <v>15731.0160348471</v>
      </c>
    </row>
    <row r="126" spans="1:21" x14ac:dyDescent="0.35">
      <c r="A126" t="s">
        <v>383</v>
      </c>
      <c r="B126">
        <f>VLOOKUP($A126,'2.1'!$A$1:$U$265,COLUMN(B$1),FALSE)</f>
        <v>602.18690226600802</v>
      </c>
      <c r="C126">
        <f>VLOOKUP($A126,'2.1'!$A$1:$U$265,COLUMN(C$1),FALSE)</f>
        <v>515.684607768825</v>
      </c>
      <c r="D126">
        <f>VLOOKUP($A126,'2.1'!$A$1:$U$265,COLUMN(D$1),FALSE)</f>
        <v>491.83430814894803</v>
      </c>
      <c r="E126">
        <f>VLOOKUP($A126,'2.1'!$A$1:$U$265,COLUMN(E$1),FALSE)</f>
        <v>568.24643988236699</v>
      </c>
      <c r="F126">
        <f>VLOOKUP($A126,'2.1'!$A$1:$U$265,COLUMN(F$1),FALSE)</f>
        <v>618.03689769038601</v>
      </c>
      <c r="G126">
        <f>VLOOKUP($A126,'2.1'!$A$1:$U$265,COLUMN(G$1),FALSE)</f>
        <v>749.18639620575595</v>
      </c>
      <c r="H126">
        <f>VLOOKUP($A126,'2.1'!$A$1:$U$265,COLUMN(H$1),FALSE)</f>
        <v>1256.978891836</v>
      </c>
      <c r="I126">
        <f>VLOOKUP($A126,'2.1'!$A$1:$U$265,COLUMN(I$1),FALSE)</f>
        <v>1401.94718037909</v>
      </c>
      <c r="J126">
        <f>VLOOKUP($A126,'2.1'!$A$1:$U$265,COLUMN(J$1),FALSE)</f>
        <v>1672.9507828314399</v>
      </c>
      <c r="K126">
        <f>VLOOKUP($A126,'2.1'!$A$1:$U$265,COLUMN(K$1),FALSE)</f>
        <v>1626.3124016736999</v>
      </c>
      <c r="L126">
        <f>VLOOKUP($A126,'2.1'!$A$1:$U$265,COLUMN(L$1),FALSE)</f>
        <v>1949.35251706997</v>
      </c>
      <c r="M126">
        <f>VLOOKUP($A126,'2.1'!$A$1:$U$265,COLUMN(M$1),FALSE)</f>
        <v>2406.9096779698102</v>
      </c>
      <c r="N126">
        <f>VLOOKUP($A126,'2.1'!$A$1:$U$265,COLUMN(N$1),FALSE)</f>
        <v>2790.6766698848101</v>
      </c>
      <c r="O126">
        <f>VLOOKUP($A126,'2.1'!$A$1:$U$265,COLUMN(O$1),FALSE)</f>
        <v>2729.8919036300399</v>
      </c>
      <c r="P126">
        <f>VLOOKUP($A126,'2.1'!$A$1:$U$265,COLUMN(P$1),FALSE)</f>
        <v>2920.7837206061099</v>
      </c>
      <c r="Q126">
        <f>VLOOKUP($A126,'2.1'!$A$1:$U$265,COLUMN(Q$1),FALSE)</f>
        <v>2679.3455889114898</v>
      </c>
      <c r="R126">
        <f>VLOOKUP($A126,'2.1'!$A$1:$U$265,COLUMN(R$1),FALSE)</f>
        <v>2509.63145745887</v>
      </c>
      <c r="S126">
        <f>VLOOKUP($A126,'2.1'!$A$1:$U$265,COLUMN(S$1),FALSE)</f>
        <v>2695.2518828029201</v>
      </c>
      <c r="T126">
        <f>VLOOKUP($A126,'2.1'!$A$1:$U$265,COLUMN(T$1),FALSE)</f>
        <v>2801.37399744404</v>
      </c>
      <c r="U126">
        <f>VLOOKUP($A126,'2.1'!$A$1:$U$265,COLUMN(U$1),FALSE)</f>
        <v>2829.1703089683701</v>
      </c>
    </row>
    <row r="127" spans="1:21" x14ac:dyDescent="0.35">
      <c r="A127" t="s">
        <v>395</v>
      </c>
      <c r="B127">
        <f>VLOOKUP($A127,'2.1'!$A$1:$U$265,COLUMN(B$1),FALSE)</f>
        <v>1663.6052517195101</v>
      </c>
      <c r="C127">
        <f>VLOOKUP($A127,'2.1'!$A$1:$U$265,COLUMN(C$1),FALSE)</f>
        <v>1565.05371192641</v>
      </c>
      <c r="D127">
        <f>VLOOKUP($A127,'2.1'!$A$1:$U$265,COLUMN(D$1),FALSE)</f>
        <v>1300.8514261026301</v>
      </c>
      <c r="E127">
        <f>VLOOKUP($A127,'2.1'!$A$1:$U$265,COLUMN(E$1),FALSE)</f>
        <v>1365.4164181180599</v>
      </c>
      <c r="F127">
        <f>VLOOKUP($A127,'2.1'!$A$1:$U$265,COLUMN(F$1),FALSE)</f>
        <v>1679.4971714390899</v>
      </c>
      <c r="G127">
        <f>VLOOKUP($A127,'2.1'!$A$1:$U$265,COLUMN(G$1),FALSE)</f>
        <v>1843.6337910831701</v>
      </c>
      <c r="H127">
        <f>VLOOKUP($A127,'2.1'!$A$1:$U$265,COLUMN(H$1),FALSE)</f>
        <v>2271.0900376193299</v>
      </c>
      <c r="I127">
        <f>VLOOKUP($A127,'2.1'!$A$1:$U$265,COLUMN(I$1),FALSE)</f>
        <v>2976.8255032782699</v>
      </c>
      <c r="J127">
        <f>VLOOKUP($A127,'2.1'!$A$1:$U$265,COLUMN(J$1),FALSE)</f>
        <v>4041.5838764302498</v>
      </c>
      <c r="K127">
        <f>VLOOKUP($A127,'2.1'!$A$1:$U$265,COLUMN(K$1),FALSE)</f>
        <v>3624.57105807169</v>
      </c>
      <c r="L127">
        <f>VLOOKUP($A127,'2.1'!$A$1:$U$265,COLUMN(L$1),FALSE)</f>
        <v>4355.9349386773401</v>
      </c>
      <c r="M127">
        <f>VLOOKUP($A127,'2.1'!$A$1:$U$265,COLUMN(M$1),FALSE)</f>
        <v>5322.9637598767104</v>
      </c>
      <c r="N127">
        <f>VLOOKUP($A127,'2.1'!$A$1:$U$265,COLUMN(N$1),FALSE)</f>
        <v>5183.0828769131504</v>
      </c>
      <c r="O127">
        <f>VLOOKUP($A127,'2.1'!$A$1:$U$265,COLUMN(O$1),FALSE)</f>
        <v>5926.8328628434401</v>
      </c>
      <c r="P127">
        <f>VLOOKUP($A127,'2.1'!$A$1:$U$265,COLUMN(P$1),FALSE)</f>
        <v>6102.9432327232598</v>
      </c>
      <c r="Q127">
        <f>VLOOKUP($A127,'2.1'!$A$1:$U$265,COLUMN(Q$1),FALSE)</f>
        <v>5406.7038570833802</v>
      </c>
      <c r="R127">
        <f>VLOOKUP($A127,'2.1'!$A$1:$U$265,COLUMN(R$1),FALSE)</f>
        <v>5319.4102178970297</v>
      </c>
      <c r="S127">
        <f>VLOOKUP($A127,'2.1'!$A$1:$U$265,COLUMN(S$1),FALSE)</f>
        <v>5680.5807682635304</v>
      </c>
      <c r="T127">
        <f>VLOOKUP($A127,'2.1'!$A$1:$U$265,COLUMN(T$1),FALSE)</f>
        <v>5805.6756163886903</v>
      </c>
      <c r="U127">
        <f>VLOOKUP($A127,'2.1'!$A$1:$U$265,COLUMN(U$1),FALSE)</f>
        <v>5414.7991379325804</v>
      </c>
    </row>
    <row r="128" spans="1:21" x14ac:dyDescent="0.35">
      <c r="A128" t="s">
        <v>377</v>
      </c>
      <c r="B128">
        <f>VLOOKUP($A128,'2.1'!$A$1:$U$265,COLUMN(B$1),FALSE)</f>
        <v>1955.5880062789599</v>
      </c>
      <c r="C128">
        <f>VLOOKUP($A128,'2.1'!$A$1:$U$265,COLUMN(C$1),FALSE)</f>
        <v>1941.4756317344099</v>
      </c>
      <c r="D128">
        <f>VLOOKUP($A128,'2.1'!$A$1:$U$265,COLUMN(D$1),FALSE)</f>
        <v>2021.23974003736</v>
      </c>
      <c r="E128">
        <f>VLOOKUP($A128,'2.1'!$A$1:$U$265,COLUMN(E$1),FALSE)</f>
        <v>2145.6431830523102</v>
      </c>
      <c r="F128">
        <f>VLOOKUP($A128,'2.1'!$A$1:$U$265,COLUMN(F$1),FALSE)</f>
        <v>2417.0355006156601</v>
      </c>
      <c r="G128">
        <f>VLOOKUP($A128,'2.1'!$A$1:$U$265,COLUMN(G$1),FALSE)</f>
        <v>2729.4986823834502</v>
      </c>
      <c r="H128">
        <f>VLOOKUP($A128,'2.1'!$A$1:$U$265,COLUMN(H$1),FALSE)</f>
        <v>3154.3312368941301</v>
      </c>
      <c r="I128">
        <f>VLOOKUP($A128,'2.1'!$A$1:$U$265,COLUMN(I$1),FALSE)</f>
        <v>3606.0704347747501</v>
      </c>
      <c r="J128">
        <f>VLOOKUP($A128,'2.1'!$A$1:$U$265,COLUMN(J$1),FALSE)</f>
        <v>4220.6169693950696</v>
      </c>
      <c r="K128">
        <f>VLOOKUP($A128,'2.1'!$A$1:$U$265,COLUMN(K$1),FALSE)</f>
        <v>4196.3127930188903</v>
      </c>
      <c r="L128">
        <f>VLOOKUP($A128,'2.1'!$A$1:$U$265,COLUMN(L$1),FALSE)</f>
        <v>5082.3547566635098</v>
      </c>
      <c r="M128">
        <f>VLOOKUP($A128,'2.1'!$A$1:$U$265,COLUMN(M$1),FALSE)</f>
        <v>5869.32307961474</v>
      </c>
      <c r="N128">
        <f>VLOOKUP($A128,'2.1'!$A$1:$U$265,COLUMN(N$1),FALSE)</f>
        <v>6528.9722178531201</v>
      </c>
      <c r="O128">
        <f>VLOOKUP($A128,'2.1'!$A$1:$U$265,COLUMN(O$1),FALSE)</f>
        <v>6756.7527692655603</v>
      </c>
      <c r="P128">
        <f>VLOOKUP($A128,'2.1'!$A$1:$U$265,COLUMN(P$1),FALSE)</f>
        <v>6672.8802554854001</v>
      </c>
      <c r="Q128">
        <f>VLOOKUP($A128,'2.1'!$A$1:$U$265,COLUMN(Q$1),FALSE)</f>
        <v>6229.1016961259602</v>
      </c>
      <c r="R128">
        <f>VLOOKUP($A128,'2.1'!$A$1:$U$265,COLUMN(R$1),FALSE)</f>
        <v>6204.9972600392703</v>
      </c>
      <c r="S128">
        <f>VLOOKUP($A128,'2.1'!$A$1:$U$265,COLUMN(S$1),FALSE)</f>
        <v>6710.5080289603802</v>
      </c>
      <c r="T128">
        <f>VLOOKUP($A128,'2.1'!$A$1:$U$265,COLUMN(T$1),FALSE)</f>
        <v>6941.2358476301197</v>
      </c>
      <c r="U128">
        <f>VLOOKUP($A128,'2.1'!$A$1:$U$265,COLUMN(U$1),FALSE)</f>
        <v>6977.6957835538196</v>
      </c>
    </row>
    <row r="129" spans="1:21" x14ac:dyDescent="0.35">
      <c r="A129" t="s">
        <v>379</v>
      </c>
      <c r="B129">
        <f>VLOOKUP($A129,'2.1'!$A$1:$U$265,COLUMN(B$1),FALSE)</f>
        <v>1072.8090643427799</v>
      </c>
      <c r="C129">
        <f>VLOOKUP($A129,'2.1'!$A$1:$U$265,COLUMN(C$1),FALSE)</f>
        <v>990.56389617788898</v>
      </c>
      <c r="D129">
        <f>VLOOKUP($A129,'2.1'!$A$1:$U$265,COLUMN(D$1),FALSE)</f>
        <v>1036.1593134412201</v>
      </c>
      <c r="E129">
        <f>VLOOKUP($A129,'2.1'!$A$1:$U$265,COLUMN(E$1),FALSE)</f>
        <v>1048.00819194625</v>
      </c>
      <c r="F129">
        <f>VLOOKUP($A129,'2.1'!$A$1:$U$265,COLUMN(F$1),FALSE)</f>
        <v>1121.4896323005901</v>
      </c>
      <c r="G129">
        <f>VLOOKUP($A129,'2.1'!$A$1:$U$265,COLUMN(G$1),FALSE)</f>
        <v>1244.34904100158</v>
      </c>
      <c r="H129">
        <f>VLOOKUP($A129,'2.1'!$A$1:$U$265,COLUMN(H$1),FALSE)</f>
        <v>1452.43865554224</v>
      </c>
      <c r="I129">
        <f>VLOOKUP($A129,'2.1'!$A$1:$U$265,COLUMN(I$1),FALSE)</f>
        <v>1744.6403126873499</v>
      </c>
      <c r="J129">
        <f>VLOOKUP($A129,'2.1'!$A$1:$U$265,COLUMN(J$1),FALSE)</f>
        <v>1991.2315416735901</v>
      </c>
      <c r="K129">
        <f>VLOOKUP($A129,'2.1'!$A$1:$U$265,COLUMN(K$1),FALSE)</f>
        <v>1905.8947105326299</v>
      </c>
      <c r="L129">
        <f>VLOOKUP($A129,'2.1'!$A$1:$U$265,COLUMN(L$1),FALSE)</f>
        <v>2217.4740085723101</v>
      </c>
      <c r="M129">
        <f>VLOOKUP($A129,'2.1'!$A$1:$U$265,COLUMN(M$1),FALSE)</f>
        <v>2450.7336561623101</v>
      </c>
      <c r="N129">
        <f>VLOOKUP($A129,'2.1'!$A$1:$U$265,COLUMN(N$1),FALSE)</f>
        <v>2694.30547298686</v>
      </c>
      <c r="O129">
        <f>VLOOKUP($A129,'2.1'!$A$1:$U$265,COLUMN(O$1),FALSE)</f>
        <v>2871.4309017935402</v>
      </c>
      <c r="P129">
        <f>VLOOKUP($A129,'2.1'!$A$1:$U$265,COLUMN(P$1),FALSE)</f>
        <v>2959.6484521223201</v>
      </c>
      <c r="Q129">
        <f>VLOOKUP($A129,'2.1'!$A$1:$U$265,COLUMN(Q$1),FALSE)</f>
        <v>3001.0403710761602</v>
      </c>
      <c r="R129">
        <f>VLOOKUP($A129,'2.1'!$A$1:$U$265,COLUMN(R$1),FALSE)</f>
        <v>3073.653614975</v>
      </c>
      <c r="S129">
        <f>VLOOKUP($A129,'2.1'!$A$1:$U$265,COLUMN(S$1),FALSE)</f>
        <v>3123.2342294446198</v>
      </c>
      <c r="T129">
        <f>VLOOKUP($A129,'2.1'!$A$1:$U$265,COLUMN(T$1),FALSE)</f>
        <v>3252.0923241334599</v>
      </c>
      <c r="U129">
        <f>VLOOKUP($A129,'2.1'!$A$1:$U$265,COLUMN(U$1),FALSE)</f>
        <v>3485.0842183586101</v>
      </c>
    </row>
    <row r="130" spans="1:21" x14ac:dyDescent="0.35">
      <c r="A130" t="s">
        <v>385</v>
      </c>
      <c r="B130">
        <f>VLOOKUP($A130,'2.1'!$A$1:$U$265,COLUMN(B$1),FALSE)</f>
        <v>4501.4540674227301</v>
      </c>
      <c r="C130">
        <f>VLOOKUP($A130,'2.1'!$A$1:$U$265,COLUMN(C$1),FALSE)</f>
        <v>4991.2443579951096</v>
      </c>
      <c r="D130">
        <f>VLOOKUP($A130,'2.1'!$A$1:$U$265,COLUMN(D$1),FALSE)</f>
        <v>5207.1714206940196</v>
      </c>
      <c r="E130">
        <f>VLOOKUP($A130,'2.1'!$A$1:$U$265,COLUMN(E$1),FALSE)</f>
        <v>5701.6022116161002</v>
      </c>
      <c r="F130">
        <f>VLOOKUP($A130,'2.1'!$A$1:$U$265,COLUMN(F$1),FALSE)</f>
        <v>6681.3864719504199</v>
      </c>
      <c r="G130">
        <f>VLOOKUP($A130,'2.1'!$A$1:$U$265,COLUMN(G$1),FALSE)</f>
        <v>8021.5057434679502</v>
      </c>
      <c r="H130">
        <f>VLOOKUP($A130,'2.1'!$A$1:$U$265,COLUMN(H$1),FALSE)</f>
        <v>9035.4104674493592</v>
      </c>
      <c r="I130">
        <f>VLOOKUP($A130,'2.1'!$A$1:$U$265,COLUMN(I$1),FALSE)</f>
        <v>11254.5173881254</v>
      </c>
      <c r="J130">
        <f>VLOOKUP($A130,'2.1'!$A$1:$U$265,COLUMN(J$1),FALSE)</f>
        <v>13996.025150683499</v>
      </c>
      <c r="K130">
        <f>VLOOKUP($A130,'2.1'!$A$1:$U$265,COLUMN(K$1),FALSE)</f>
        <v>11526.0558884824</v>
      </c>
      <c r="L130">
        <f>VLOOKUP($A130,'2.1'!$A$1:$U$265,COLUMN(L$1),FALSE)</f>
        <v>12613.010995468099</v>
      </c>
      <c r="M130">
        <f>VLOOKUP($A130,'2.1'!$A$1:$U$265,COLUMN(M$1),FALSE)</f>
        <v>13879.5609852546</v>
      </c>
      <c r="N130">
        <f>VLOOKUP($A130,'2.1'!$A$1:$U$265,COLUMN(N$1),FALSE)</f>
        <v>13097.2708482174</v>
      </c>
      <c r="O130">
        <f>VLOOKUP($A130,'2.1'!$A$1:$U$265,COLUMN(O$1),FALSE)</f>
        <v>13696.4663046143</v>
      </c>
      <c r="P130">
        <f>VLOOKUP($A130,'2.1'!$A$1:$U$265,COLUMN(P$1),FALSE)</f>
        <v>14271.305853620201</v>
      </c>
      <c r="Q130">
        <f>VLOOKUP($A130,'2.1'!$A$1:$U$265,COLUMN(Q$1),FALSE)</f>
        <v>12578.4954734362</v>
      </c>
      <c r="R130">
        <f>VLOOKUP($A130,'2.1'!$A$1:$U$265,COLUMN(R$1),FALSE)</f>
        <v>12447.4395912808</v>
      </c>
      <c r="S130">
        <f>VLOOKUP($A130,'2.1'!$A$1:$U$265,COLUMN(S$1),FALSE)</f>
        <v>13864.681757997299</v>
      </c>
      <c r="T130">
        <f>VLOOKUP($A130,'2.1'!$A$1:$U$265,COLUMN(T$1),FALSE)</f>
        <v>15468.4822194105</v>
      </c>
      <c r="U130">
        <f>VLOOKUP($A130,'2.1'!$A$1:$U$265,COLUMN(U$1),FALSE)</f>
        <v>15692.507025556301</v>
      </c>
    </row>
    <row r="131" spans="1:21" x14ac:dyDescent="0.35">
      <c r="A131" t="s">
        <v>393</v>
      </c>
      <c r="B131">
        <f>VLOOKUP($A131,'2.1'!$A$1:$U$265,COLUMN(B$1),FALSE)</f>
        <v>11497.753460452501</v>
      </c>
      <c r="C131">
        <f>VLOOKUP($A131,'2.1'!$A$1:$U$265,COLUMN(C$1),FALSE)</f>
        <v>11724.6114954602</v>
      </c>
      <c r="D131">
        <f>VLOOKUP($A131,'2.1'!$A$1:$U$265,COLUMN(D$1),FALSE)</f>
        <v>12875.320792258501</v>
      </c>
      <c r="E131">
        <f>VLOOKUP($A131,'2.1'!$A$1:$U$265,COLUMN(E$1),FALSE)</f>
        <v>15762.9757897367</v>
      </c>
      <c r="F131">
        <f>VLOOKUP($A131,'2.1'!$A$1:$U$265,COLUMN(F$1),FALSE)</f>
        <v>18031.000421576799</v>
      </c>
      <c r="G131">
        <f>VLOOKUP($A131,'2.1'!$A$1:$U$265,COLUMN(G$1),FALSE)</f>
        <v>18773.125361635401</v>
      </c>
      <c r="H131">
        <f>VLOOKUP($A131,'2.1'!$A$1:$U$265,COLUMN(H$1),FALSE)</f>
        <v>19822.846028733598</v>
      </c>
      <c r="I131">
        <f>VLOOKUP($A131,'2.1'!$A$1:$U$265,COLUMN(I$1),FALSE)</f>
        <v>22782.094622462901</v>
      </c>
      <c r="J131">
        <f>VLOOKUP($A131,'2.1'!$A$1:$U$265,COLUMN(J$1),FALSE)</f>
        <v>24847.545135091001</v>
      </c>
      <c r="K131">
        <f>VLOOKUP($A131,'2.1'!$A$1:$U$265,COLUMN(K$1),FALSE)</f>
        <v>23059.7974457294</v>
      </c>
      <c r="L131">
        <f>VLOOKUP($A131,'2.1'!$A$1:$U$265,COLUMN(L$1),FALSE)</f>
        <v>22498.6908586557</v>
      </c>
      <c r="M131">
        <f>VLOOKUP($A131,'2.1'!$A$1:$U$265,COLUMN(M$1),FALSE)</f>
        <v>23186.9131283278</v>
      </c>
      <c r="N131">
        <f>VLOOKUP($A131,'2.1'!$A$1:$U$265,COLUMN(N$1),FALSE)</f>
        <v>20564.889861796899</v>
      </c>
      <c r="O131">
        <f>VLOOKUP($A131,'2.1'!$A$1:$U$265,COLUMN(O$1),FALSE)</f>
        <v>21647.041811886898</v>
      </c>
      <c r="P131">
        <f>VLOOKUP($A131,'2.1'!$A$1:$U$265,COLUMN(P$1),FALSE)</f>
        <v>22074.300763421601</v>
      </c>
      <c r="Q131">
        <f>VLOOKUP($A131,'2.1'!$A$1:$U$265,COLUMN(Q$1),FALSE)</f>
        <v>19242.366471098099</v>
      </c>
      <c r="R131">
        <f>VLOOKUP($A131,'2.1'!$A$1:$U$265,COLUMN(R$1),FALSE)</f>
        <v>19978.401214967998</v>
      </c>
      <c r="S131">
        <f>VLOOKUP($A131,'2.1'!$A$1:$U$265,COLUMN(S$1),FALSE)</f>
        <v>21490.429863104</v>
      </c>
      <c r="T131">
        <f>VLOOKUP($A131,'2.1'!$A$1:$U$265,COLUMN(T$1),FALSE)</f>
        <v>23562.5545228191</v>
      </c>
      <c r="U131">
        <f>VLOOKUP($A131,'2.1'!$A$1:$U$265,COLUMN(U$1),FALSE)</f>
        <v>23252.058518121099</v>
      </c>
    </row>
    <row r="132" spans="1:21" x14ac:dyDescent="0.35">
      <c r="A132" t="s">
        <v>405</v>
      </c>
      <c r="B132">
        <f>VLOOKUP($A132,'2.1'!$A$1:$U$265,COLUMN(B$1),FALSE)</f>
        <v>29976.117039047</v>
      </c>
      <c r="C132">
        <f>VLOOKUP($A132,'2.1'!$A$1:$U$265,COLUMN(C$1),FALSE)</f>
        <v>28517.267205292799</v>
      </c>
      <c r="D132">
        <f>VLOOKUP($A132,'2.1'!$A$1:$U$265,COLUMN(D$1),FALSE)</f>
        <v>30214.859009556199</v>
      </c>
      <c r="E132">
        <f>VLOOKUP($A132,'2.1'!$A$1:$U$265,COLUMN(E$1),FALSE)</f>
        <v>34517.755092185798</v>
      </c>
      <c r="F132">
        <f>VLOOKUP($A132,'2.1'!$A$1:$U$265,COLUMN(F$1),FALSE)</f>
        <v>42124.8290055486</v>
      </c>
      <c r="G132">
        <f>VLOOKUP($A132,'2.1'!$A$1:$U$265,COLUMN(G$1),FALSE)</f>
        <v>51455.594194577498</v>
      </c>
      <c r="H132">
        <f>VLOOKUP($A132,'2.1'!$A$1:$U$265,COLUMN(H$1),FALSE)</f>
        <v>59530.153540093801</v>
      </c>
      <c r="I132">
        <f>VLOOKUP($A132,'2.1'!$A$1:$U$265,COLUMN(I$1),FALSE)</f>
        <v>65421.752767969301</v>
      </c>
      <c r="J132">
        <f>VLOOKUP($A132,'2.1'!$A$1:$U$265,COLUMN(J$1),FALSE)</f>
        <v>80234.470071349206</v>
      </c>
      <c r="K132">
        <f>VLOOKUP($A132,'2.1'!$A$1:$U$265,COLUMN(K$1),FALSE)</f>
        <v>59094.444936917498</v>
      </c>
      <c r="L132">
        <f>VLOOKUP($A132,'2.1'!$A$1:$U$265,COLUMN(L$1),FALSE)</f>
        <v>67403.160297810595</v>
      </c>
      <c r="M132">
        <f>VLOOKUP($A132,'2.1'!$A$1:$U$265,COLUMN(M$1),FALSE)</f>
        <v>82409.577332766698</v>
      </c>
      <c r="N132">
        <f>VLOOKUP($A132,'2.1'!$A$1:$U$265,COLUMN(N$1),FALSE)</f>
        <v>85076.141497111807</v>
      </c>
      <c r="O132">
        <f>VLOOKUP($A132,'2.1'!$A$1:$U$265,COLUMN(O$1),FALSE)</f>
        <v>85050.8663450405</v>
      </c>
      <c r="P132">
        <f>VLOOKUP($A132,'2.1'!$A$1:$U$265,COLUMN(P$1),FALSE)</f>
        <v>83858.4768549031</v>
      </c>
      <c r="Q132">
        <f>VLOOKUP($A132,'2.1'!$A$1:$U$265,COLUMN(Q$1),FALSE)</f>
        <v>63039.063486421997</v>
      </c>
      <c r="R132">
        <f>VLOOKUP($A132,'2.1'!$A$1:$U$265,COLUMN(R$1),FALSE)</f>
        <v>57163.075684554402</v>
      </c>
      <c r="S132">
        <f>VLOOKUP($A132,'2.1'!$A$1:$U$265,COLUMN(S$1),FALSE)</f>
        <v>59124.932365739303</v>
      </c>
      <c r="T132">
        <f>VLOOKUP($A132,'2.1'!$A$1:$U$265,COLUMN(T$1),FALSE)</f>
        <v>65908.066901084807</v>
      </c>
      <c r="U132">
        <f>VLOOKUP($A132,'2.1'!$A$1:$U$265,COLUMN(U$1),FALSE)</f>
        <v>62088.061827698701</v>
      </c>
    </row>
    <row r="133" spans="1:21" x14ac:dyDescent="0.35">
      <c r="A133" t="s">
        <v>582</v>
      </c>
      <c r="B133">
        <f>VLOOKUP($A133,'2.1'!$A$1:$U$265,COLUMN(B$1),FALSE)</f>
        <v>12256.9935679503</v>
      </c>
      <c r="C133">
        <f>VLOOKUP($A133,'2.1'!$A$1:$U$265,COLUMN(C$1),FALSE)</f>
        <v>11561.2483689073</v>
      </c>
      <c r="D133">
        <f>VLOOKUP($A133,'2.1'!$A$1:$U$265,COLUMN(D$1),FALSE)</f>
        <v>13165.0657360554</v>
      </c>
      <c r="E133">
        <f>VLOOKUP($A133,'2.1'!$A$1:$U$265,COLUMN(E$1),FALSE)</f>
        <v>14672.8574703505</v>
      </c>
      <c r="F133">
        <f>VLOOKUP($A133,'2.1'!$A$1:$U$265,COLUMN(F$1),FALSE)</f>
        <v>16496.1200942502</v>
      </c>
      <c r="G133">
        <f>VLOOKUP($A133,'2.1'!$A$1:$U$265,COLUMN(G$1),FALSE)</f>
        <v>19402.502625954901</v>
      </c>
      <c r="H133">
        <f>VLOOKUP($A133,'2.1'!$A$1:$U$265,COLUMN(H$1),FALSE)</f>
        <v>21743.477451425399</v>
      </c>
      <c r="I133">
        <f>VLOOKUP($A133,'2.1'!$A$1:$U$265,COLUMN(I$1),FALSE)</f>
        <v>24086.410439167699</v>
      </c>
      <c r="J133">
        <f>VLOOKUP($A133,'2.1'!$A$1:$U$265,COLUMN(J$1),FALSE)</f>
        <v>21350.427979823002</v>
      </c>
      <c r="K133">
        <f>VLOOKUP($A133,'2.1'!$A$1:$U$265,COLUMN(K$1),FALSE)</f>
        <v>19143.851605302501</v>
      </c>
      <c r="L133">
        <f>VLOOKUP($A133,'2.1'!$A$1:$U$265,COLUMN(L$1),FALSE)</f>
        <v>23087.2256438476</v>
      </c>
      <c r="M133">
        <f>VLOOKUP($A133,'2.1'!$A$1:$U$265,COLUMN(M$1),FALSE)</f>
        <v>25096.2638838239</v>
      </c>
      <c r="N133">
        <f>VLOOKUP($A133,'2.1'!$A$1:$U$265,COLUMN(N$1),FALSE)</f>
        <v>25466.7605170594</v>
      </c>
      <c r="O133">
        <f>VLOOKUP($A133,'2.1'!$A$1:$U$265,COLUMN(O$1),FALSE)</f>
        <v>27182.734310193599</v>
      </c>
      <c r="P133">
        <f>VLOOKUP($A133,'2.1'!$A$1:$U$265,COLUMN(P$1),FALSE)</f>
        <v>29249.575220974199</v>
      </c>
      <c r="Q133">
        <f>VLOOKUP($A133,'2.1'!$A$1:$U$265,COLUMN(Q$1),FALSE)</f>
        <v>28732.231076259901</v>
      </c>
      <c r="R133">
        <f>VLOOKUP($A133,'2.1'!$A$1:$U$265,COLUMN(R$1),FALSE)</f>
        <v>29288.8704389833</v>
      </c>
      <c r="S133">
        <f>VLOOKUP($A133,'2.1'!$A$1:$U$265,COLUMN(S$1),FALSE)</f>
        <v>31616.8434004683</v>
      </c>
      <c r="T133">
        <f>VLOOKUP($A133,'2.1'!$A$1:$U$265,COLUMN(T$1),FALSE)</f>
        <v>33422.944210083602</v>
      </c>
      <c r="U133">
        <f>VLOOKUP($A133,'2.1'!$A$1:$U$265,COLUMN(U$1),FALSE)</f>
        <v>31846.218232425799</v>
      </c>
    </row>
    <row r="134" spans="1:21" x14ac:dyDescent="0.35">
      <c r="A134" t="s">
        <v>305</v>
      </c>
      <c r="B134">
        <f>VLOOKUP($A134,'2.1'!$A$1:$U$265,COLUMN(B$1),FALSE)</f>
        <v>440.67203065326902</v>
      </c>
      <c r="C134">
        <f>VLOOKUP($A134,'2.1'!$A$1:$U$265,COLUMN(C$1),FALSE)</f>
        <v>507.55765839084899</v>
      </c>
      <c r="D134">
        <f>VLOOKUP($A134,'2.1'!$A$1:$U$265,COLUMN(D$1),FALSE)</f>
        <v>570.97264543275105</v>
      </c>
      <c r="E134">
        <f>VLOOKUP($A134,'2.1'!$A$1:$U$265,COLUMN(E$1),FALSE)</f>
        <v>682.52550882337698</v>
      </c>
      <c r="F134">
        <f>VLOOKUP($A134,'2.1'!$A$1:$U$265,COLUMN(F$1),FALSE)</f>
        <v>897.44995881032605</v>
      </c>
      <c r="G134">
        <f>VLOOKUP($A134,'2.1'!$A$1:$U$265,COLUMN(G$1),FALSE)</f>
        <v>1034.70705816743</v>
      </c>
      <c r="H134">
        <f>VLOOKUP($A134,'2.1'!$A$1:$U$265,COLUMN(H$1),FALSE)</f>
        <v>1183.3792111718501</v>
      </c>
      <c r="I134">
        <f>VLOOKUP($A134,'2.1'!$A$1:$U$265,COLUMN(I$1),FALSE)</f>
        <v>1531.6854761821401</v>
      </c>
      <c r="J134">
        <f>VLOOKUP($A134,'2.1'!$A$1:$U$265,COLUMN(J$1),FALSE)</f>
        <v>2111.2014950419698</v>
      </c>
      <c r="K134">
        <f>VLOOKUP($A134,'2.1'!$A$1:$U$265,COLUMN(K$1),FALSE)</f>
        <v>1899.01011658378</v>
      </c>
      <c r="L134">
        <f>VLOOKUP($A134,'2.1'!$A$1:$U$265,COLUMN(L$1),FALSE)</f>
        <v>2437.5299784242302</v>
      </c>
      <c r="M134">
        <f>VLOOKUP($A134,'2.1'!$A$1:$U$265,COLUMN(M$1),FALSE)</f>
        <v>2942.25594861529</v>
      </c>
      <c r="N134">
        <f>VLOOKUP($A134,'2.1'!$A$1:$U$265,COLUMN(N$1),FALSE)</f>
        <v>3045.7398742241699</v>
      </c>
      <c r="O134">
        <f>VLOOKUP($A134,'2.1'!$A$1:$U$265,COLUMN(O$1),FALSE)</f>
        <v>3322.0384362615</v>
      </c>
      <c r="P134">
        <f>VLOOKUP($A134,'2.1'!$A$1:$U$265,COLUMN(P$1),FALSE)</f>
        <v>3328.8014489212501</v>
      </c>
      <c r="Q134">
        <f>VLOOKUP($A134,'2.1'!$A$1:$U$265,COLUMN(Q$1),FALSE)</f>
        <v>2732.4571129373298</v>
      </c>
      <c r="R134">
        <f>VLOOKUP($A134,'2.1'!$A$1:$U$265,COLUMN(R$1),FALSE)</f>
        <v>2880.43928129296</v>
      </c>
      <c r="S134">
        <f>VLOOKUP($A134,'2.1'!$A$1:$U$265,COLUMN(S$1),FALSE)</f>
        <v>3509.6934502581398</v>
      </c>
      <c r="T134">
        <f>VLOOKUP($A134,'2.1'!$A$1:$U$265,COLUMN(T$1),FALSE)</f>
        <v>4233.7434367411897</v>
      </c>
      <c r="U134">
        <f>VLOOKUP($A134,'2.1'!$A$1:$U$265,COLUMN(U$1),FALSE)</f>
        <v>4503.5169853884699</v>
      </c>
    </row>
    <row r="135" spans="1:21" x14ac:dyDescent="0.35">
      <c r="A135" t="s">
        <v>407</v>
      </c>
      <c r="B135">
        <f>VLOOKUP($A135,'2.1'!$A$1:$U$265,COLUMN(B$1),FALSE)</f>
        <v>1659.9076395454799</v>
      </c>
      <c r="C135">
        <f>VLOOKUP($A135,'2.1'!$A$1:$U$265,COLUMN(C$1),FALSE)</f>
        <v>1825.17980455979</v>
      </c>
      <c r="D135">
        <f>VLOOKUP($A135,'2.1'!$A$1:$U$265,COLUMN(D$1),FALSE)</f>
        <v>2119.8826732391799</v>
      </c>
      <c r="E135">
        <f>VLOOKUP($A135,'2.1'!$A$1:$U$265,COLUMN(E$1),FALSE)</f>
        <v>2679.41190951209</v>
      </c>
      <c r="F135">
        <f>VLOOKUP($A135,'2.1'!$A$1:$U$265,COLUMN(F$1),FALSE)</f>
        <v>3494.9445171830398</v>
      </c>
      <c r="G135">
        <f>VLOOKUP($A135,'2.1'!$A$1:$U$265,COLUMN(G$1),FALSE)</f>
        <v>4617.9290164325803</v>
      </c>
      <c r="H135">
        <f>VLOOKUP($A135,'2.1'!$A$1:$U$265,COLUMN(H$1),FALSE)</f>
        <v>5757.4964285718997</v>
      </c>
      <c r="I135">
        <f>VLOOKUP($A135,'2.1'!$A$1:$U$265,COLUMN(I$1),FALSE)</f>
        <v>8360.1663213248503</v>
      </c>
      <c r="J135">
        <f>VLOOKUP($A135,'2.1'!$A$1:$U$265,COLUMN(J$1),FALSE)</f>
        <v>10435.0439841037</v>
      </c>
      <c r="K135">
        <f>VLOOKUP($A135,'2.1'!$A$1:$U$265,COLUMN(K$1),FALSE)</f>
        <v>8548.1186721863905</v>
      </c>
      <c r="L135">
        <f>VLOOKUP($A135,'2.1'!$A$1:$U$265,COLUMN(L$1),FALSE)</f>
        <v>8214.0768928981106</v>
      </c>
      <c r="M135">
        <f>VLOOKUP($A135,'2.1'!$A$1:$U$265,COLUMN(M$1),FALSE)</f>
        <v>9099.2175388969008</v>
      </c>
      <c r="N135">
        <f>VLOOKUP($A135,'2.1'!$A$1:$U$265,COLUMN(N$1),FALSE)</f>
        <v>8507.1047745643591</v>
      </c>
      <c r="O135">
        <f>VLOOKUP($A135,'2.1'!$A$1:$U$265,COLUMN(O$1),FALSE)</f>
        <v>9547.8521509661205</v>
      </c>
      <c r="P135">
        <f>VLOOKUP($A135,'2.1'!$A$1:$U$265,COLUMN(P$1),FALSE)</f>
        <v>10043.677449761401</v>
      </c>
      <c r="Q135">
        <f>VLOOKUP($A135,'2.1'!$A$1:$U$265,COLUMN(Q$1),FALSE)</f>
        <v>8969.1489214619305</v>
      </c>
      <c r="R135">
        <f>VLOOKUP($A135,'2.1'!$A$1:$U$265,COLUMN(R$1),FALSE)</f>
        <v>9548.5874029826791</v>
      </c>
      <c r="S135">
        <f>VLOOKUP($A135,'2.1'!$A$1:$U$265,COLUMN(S$1),FALSE)</f>
        <v>10807.7953907179</v>
      </c>
      <c r="T135">
        <f>VLOOKUP($A135,'2.1'!$A$1:$U$265,COLUMN(T$1),FALSE)</f>
        <v>12399.889335731001</v>
      </c>
      <c r="U135">
        <f>VLOOKUP($A135,'2.1'!$A$1:$U$265,COLUMN(U$1),FALSE)</f>
        <v>12919.529644190799</v>
      </c>
    </row>
    <row r="136" spans="1:21" x14ac:dyDescent="0.35">
      <c r="A136" t="s">
        <v>409</v>
      </c>
      <c r="B136">
        <f>VLOOKUP($A136,'2.1'!$A$1:$U$265,COLUMN(B$1),FALSE)</f>
        <v>1771.59405905827</v>
      </c>
      <c r="C136">
        <f>VLOOKUP($A136,'2.1'!$A$1:$U$265,COLUMN(C$1),FALSE)</f>
        <v>2100.3525117182899</v>
      </c>
      <c r="D136">
        <f>VLOOKUP($A136,'2.1'!$A$1:$U$265,COLUMN(D$1),FALSE)</f>
        <v>2377.5295774824399</v>
      </c>
      <c r="E136">
        <f>VLOOKUP($A136,'2.1'!$A$1:$U$265,COLUMN(E$1),FALSE)</f>
        <v>2975.12535330125</v>
      </c>
      <c r="F136">
        <f>VLOOKUP($A136,'2.1'!$A$1:$U$265,COLUMN(F$1),FALSE)</f>
        <v>4102.3648329979196</v>
      </c>
      <c r="G136">
        <f>VLOOKUP($A136,'2.1'!$A$1:$U$265,COLUMN(G$1),FALSE)</f>
        <v>5323.4630826338398</v>
      </c>
      <c r="H136">
        <f>VLOOKUP($A136,'2.1'!$A$1:$U$265,COLUMN(H$1),FALSE)</f>
        <v>6920.1891248329102</v>
      </c>
      <c r="I136">
        <f>VLOOKUP($A136,'2.1'!$A$1:$U$265,COLUMN(I$1),FALSE)</f>
        <v>9101.2550490567191</v>
      </c>
      <c r="J136">
        <f>VLOOKUP($A136,'2.1'!$A$1:$U$265,COLUMN(J$1),FALSE)</f>
        <v>11635.272933788799</v>
      </c>
      <c r="K136">
        <f>VLOOKUP($A136,'2.1'!$A$1:$U$265,COLUMN(K$1),FALSE)</f>
        <v>8562.8132771651508</v>
      </c>
      <c r="L136">
        <f>VLOOKUP($A136,'2.1'!$A$1:$U$265,COLUMN(L$1),FALSE)</f>
        <v>10674.995782567499</v>
      </c>
      <c r="M136">
        <f>VLOOKUP($A136,'2.1'!$A$1:$U$265,COLUMN(M$1),FALSE)</f>
        <v>14311.0843159612</v>
      </c>
      <c r="N136">
        <f>VLOOKUP($A136,'2.1'!$A$1:$U$265,COLUMN(N$1),FALSE)</f>
        <v>15420.874541327301</v>
      </c>
      <c r="O136">
        <f>VLOOKUP($A136,'2.1'!$A$1:$U$265,COLUMN(O$1),FALSE)</f>
        <v>15974.644627051701</v>
      </c>
      <c r="P136">
        <f>VLOOKUP($A136,'2.1'!$A$1:$U$265,COLUMN(P$1),FALSE)</f>
        <v>14095.648742953999</v>
      </c>
      <c r="Q136">
        <f>VLOOKUP($A136,'2.1'!$A$1:$U$265,COLUMN(Q$1),FALSE)</f>
        <v>9313.0136248499603</v>
      </c>
      <c r="R136">
        <f>VLOOKUP($A136,'2.1'!$A$1:$U$265,COLUMN(R$1),FALSE)</f>
        <v>8704.8984132959395</v>
      </c>
      <c r="S136">
        <f>VLOOKUP($A136,'2.1'!$A$1:$U$265,COLUMN(S$1),FALSE)</f>
        <v>10720.3325853448</v>
      </c>
      <c r="T136">
        <f>VLOOKUP($A136,'2.1'!$A$1:$U$265,COLUMN(T$1),FALSE)</f>
        <v>11370.8134559314</v>
      </c>
      <c r="U136">
        <f>VLOOKUP($A136,'2.1'!$A$1:$U$265,COLUMN(U$1),FALSE)</f>
        <v>11584.995382610399</v>
      </c>
    </row>
    <row r="137" spans="1:21" x14ac:dyDescent="0.35">
      <c r="A137" t="s">
        <v>411</v>
      </c>
      <c r="B137">
        <f>VLOOKUP($A137,'2.1'!$A$1:$U$265,COLUMN(B$1),FALSE)</f>
        <v>260.778016134062</v>
      </c>
      <c r="C137">
        <f>VLOOKUP($A137,'2.1'!$A$1:$U$265,COLUMN(C$1),FALSE)</f>
        <v>238.929746146063</v>
      </c>
      <c r="D137">
        <f>VLOOKUP($A137,'2.1'!$A$1:$U$265,COLUMN(D$1),FALSE)</f>
        <v>233.28459363468099</v>
      </c>
      <c r="E137">
        <f>VLOOKUP($A137,'2.1'!$A$1:$U$265,COLUMN(E$1),FALSE)</f>
        <v>249.87782574439399</v>
      </c>
      <c r="F137">
        <f>VLOOKUP($A137,'2.1'!$A$1:$U$265,COLUMN(F$1),FALSE)</f>
        <v>273.760518872435</v>
      </c>
      <c r="G137">
        <f>VLOOKUP($A137,'2.1'!$A$1:$U$265,COLUMN(G$1),FALSE)</f>
        <v>331.81116236970001</v>
      </c>
      <c r="H137">
        <f>VLOOKUP($A137,'2.1'!$A$1:$U$265,COLUMN(H$1),FALSE)</f>
        <v>367.03249029062698</v>
      </c>
      <c r="I137">
        <f>VLOOKUP($A137,'2.1'!$A$1:$U$265,COLUMN(I$1),FALSE)</f>
        <v>438.83362932140699</v>
      </c>
      <c r="J137">
        <f>VLOOKUP($A137,'2.1'!$A$1:$U$265,COLUMN(J$1),FALSE)</f>
        <v>543.76507621923895</v>
      </c>
      <c r="K137">
        <f>VLOOKUP($A137,'2.1'!$A$1:$U$265,COLUMN(K$1),FALSE)</f>
        <v>579.93904936244599</v>
      </c>
      <c r="L137">
        <f>VLOOKUP($A137,'2.1'!$A$1:$U$265,COLUMN(L$1),FALSE)</f>
        <v>610.01240056067297</v>
      </c>
      <c r="M137">
        <f>VLOOKUP($A137,'2.1'!$A$1:$U$265,COLUMN(M$1),FALSE)</f>
        <v>668.86896336516395</v>
      </c>
      <c r="N137">
        <f>VLOOKUP($A137,'2.1'!$A$1:$U$265,COLUMN(N$1),FALSE)</f>
        <v>725.62768128503399</v>
      </c>
      <c r="O137">
        <f>VLOOKUP($A137,'2.1'!$A$1:$U$265,COLUMN(O$1),FALSE)</f>
        <v>723.258312827439</v>
      </c>
      <c r="P137">
        <f>VLOOKUP($A137,'2.1'!$A$1:$U$265,COLUMN(P$1),FALSE)</f>
        <v>743.99475815978406</v>
      </c>
      <c r="Q137">
        <f>VLOOKUP($A137,'2.1'!$A$1:$U$265,COLUMN(Q$1),FALSE)</f>
        <v>751.63936974845205</v>
      </c>
      <c r="R137">
        <f>VLOOKUP($A137,'2.1'!$A$1:$U$265,COLUMN(R$1),FALSE)</f>
        <v>745.34275159395202</v>
      </c>
      <c r="S137">
        <f>VLOOKUP($A137,'2.1'!$A$1:$U$265,COLUMN(S$1),FALSE)</f>
        <v>772.31847177542795</v>
      </c>
      <c r="T137">
        <f>VLOOKUP($A137,'2.1'!$A$1:$U$265,COLUMN(T$1),FALSE)</f>
        <v>783.28718422298596</v>
      </c>
      <c r="U137">
        <f>VLOOKUP($A137,'2.1'!$A$1:$U$265,COLUMN(U$1),FALSE)</f>
        <v>820.02524165815896</v>
      </c>
    </row>
    <row r="138" spans="1:21" x14ac:dyDescent="0.35">
      <c r="A138" t="s">
        <v>271</v>
      </c>
      <c r="B138">
        <f>VLOOKUP($A138,'2.1'!$A$1:$U$265,COLUMN(B$1),FALSE)</f>
        <v>5950.3511959662401</v>
      </c>
      <c r="C138">
        <f>VLOOKUP($A138,'2.1'!$A$1:$U$265,COLUMN(C$1),FALSE)</f>
        <v>5642.9272696918797</v>
      </c>
      <c r="D138">
        <f>VLOOKUP($A138,'2.1'!$A$1:$U$265,COLUMN(D$1),FALSE)</f>
        <v>5646.4565348323604</v>
      </c>
      <c r="E138">
        <f>VLOOKUP($A138,'2.1'!$A$1:$U$265,COLUMN(E$1),FALSE)</f>
        <v>6150.9213692606199</v>
      </c>
      <c r="F138">
        <f>VLOOKUP($A138,'2.1'!$A$1:$U$265,COLUMN(F$1),FALSE)</f>
        <v>6591.8491784908001</v>
      </c>
      <c r="G138">
        <f>VLOOKUP($A138,'2.1'!$A$1:$U$265,COLUMN(G$1),FALSE)</f>
        <v>6948.8214540442896</v>
      </c>
      <c r="H138">
        <f>VLOOKUP($A138,'2.1'!$A$1:$U$265,COLUMN(H$1),FALSE)</f>
        <v>7669.0743506520403</v>
      </c>
      <c r="I138">
        <f>VLOOKUP($A138,'2.1'!$A$1:$U$265,COLUMN(I$1),FALSE)</f>
        <v>7970.03570061152</v>
      </c>
      <c r="J138">
        <f>VLOOKUP($A138,'2.1'!$A$1:$U$265,COLUMN(J$1),FALSE)</f>
        <v>8456.6946321773903</v>
      </c>
      <c r="K138">
        <f>VLOOKUP($A138,'2.1'!$A$1:$U$265,COLUMN(K$1),FALSE)</f>
        <v>8137.8454943873803</v>
      </c>
      <c r="L138">
        <f>VLOOKUP($A138,'2.1'!$A$1:$U$265,COLUMN(L$1),FALSE)</f>
        <v>8540.4143782464707</v>
      </c>
      <c r="M138">
        <f>VLOOKUP($A138,'2.1'!$A$1:$U$265,COLUMN(M$1),FALSE)</f>
        <v>8983.4366734687992</v>
      </c>
      <c r="N138">
        <f>VLOOKUP($A138,'2.1'!$A$1:$U$265,COLUMN(N$1),FALSE)</f>
        <v>9086.7994620754398</v>
      </c>
      <c r="O138">
        <f>VLOOKUP($A138,'2.1'!$A$1:$U$265,COLUMN(O$1),FALSE)</f>
        <v>9378.5623629860402</v>
      </c>
      <c r="P138">
        <f>VLOOKUP($A138,'2.1'!$A$1:$U$265,COLUMN(P$1),FALSE)</f>
        <v>9843.9158187217599</v>
      </c>
      <c r="Q138">
        <f>VLOOKUP($A138,'2.1'!$A$1:$U$265,COLUMN(Q$1),FALSE)</f>
        <v>10093.899762674801</v>
      </c>
      <c r="R138">
        <f>VLOOKUP($A138,'2.1'!$A$1:$U$265,COLUMN(R$1),FALSE)</f>
        <v>10361.814103798501</v>
      </c>
      <c r="S138">
        <f>VLOOKUP($A138,'2.1'!$A$1:$U$265,COLUMN(S$1),FALSE)</f>
        <v>11047.4449858109</v>
      </c>
      <c r="T138">
        <f>VLOOKUP($A138,'2.1'!$A$1:$U$265,COLUMN(T$1),FALSE)</f>
        <v>11357.8890096382</v>
      </c>
      <c r="U138">
        <f>VLOOKUP($A138,'2.1'!$A$1:$U$265,COLUMN(U$1),FALSE)</f>
        <v>11611.415447396599</v>
      </c>
    </row>
    <row r="139" spans="1:21" x14ac:dyDescent="0.35">
      <c r="A139" t="s">
        <v>511</v>
      </c>
      <c r="B139">
        <f>VLOOKUP($A139,'2.1'!$A$1:$U$265,COLUMN(B$1),FALSE)</f>
        <v>3676.4396419725599</v>
      </c>
      <c r="C139">
        <f>VLOOKUP($A139,'2.1'!$A$1:$U$265,COLUMN(C$1),FALSE)</f>
        <v>3985.6834015746299</v>
      </c>
      <c r="D139">
        <f>VLOOKUP($A139,'2.1'!$A$1:$U$265,COLUMN(D$1),FALSE)</f>
        <v>4272.8608975683401</v>
      </c>
      <c r="E139">
        <f>VLOOKUP($A139,'2.1'!$A$1:$U$265,COLUMN(E$1),FALSE)</f>
        <v>4447.7438130854698</v>
      </c>
      <c r="F139">
        <f>VLOOKUP($A139,'2.1'!$A$1:$U$265,COLUMN(F$1),FALSE)</f>
        <v>4810.29850257217</v>
      </c>
      <c r="G139">
        <f>VLOOKUP($A139,'2.1'!$A$1:$U$265,COLUMN(G$1),FALSE)</f>
        <v>5070.5127024754302</v>
      </c>
      <c r="H139">
        <f>VLOOKUP($A139,'2.1'!$A$1:$U$265,COLUMN(H$1),FALSE)</f>
        <v>5625.3513902657996</v>
      </c>
      <c r="I139">
        <f>VLOOKUP($A139,'2.1'!$A$1:$U$265,COLUMN(I$1),FALSE)</f>
        <v>6307.2140959035296</v>
      </c>
      <c r="J139">
        <f>VLOOKUP($A139,'2.1'!$A$1:$U$265,COLUMN(J$1),FALSE)</f>
        <v>6415.8096173355498</v>
      </c>
      <c r="K139">
        <f>VLOOKUP($A139,'2.1'!$A$1:$U$265,COLUMN(K$1),FALSE)</f>
        <v>6232.7193613405298</v>
      </c>
      <c r="L139">
        <f>VLOOKUP($A139,'2.1'!$A$1:$U$265,COLUMN(L$1),FALSE)</f>
        <v>6292.7894870992204</v>
      </c>
      <c r="M139">
        <f>VLOOKUP($A139,'2.1'!$A$1:$U$265,COLUMN(M$1),FALSE)</f>
        <v>6242.1953324497699</v>
      </c>
      <c r="N139">
        <f>VLOOKUP($A139,'2.1'!$A$1:$U$265,COLUMN(N$1),FALSE)</f>
        <v>6390.3106315611503</v>
      </c>
      <c r="O139">
        <f>VLOOKUP($A139,'2.1'!$A$1:$U$265,COLUMN(O$1),FALSE)</f>
        <v>6639.60714595024</v>
      </c>
      <c r="P139">
        <f>VLOOKUP($A139,'2.1'!$A$1:$U$265,COLUMN(P$1),FALSE)</f>
        <v>6684.8073673291201</v>
      </c>
      <c r="Q139">
        <f>VLOOKUP($A139,'2.1'!$A$1:$U$265,COLUMN(Q$1),FALSE)</f>
        <v>6920.8780738080404</v>
      </c>
      <c r="R139">
        <f>VLOOKUP($A139,'2.1'!$A$1:$U$265,COLUMN(R$1),FALSE)</f>
        <v>7075.0658203494404</v>
      </c>
      <c r="S139">
        <f>VLOOKUP($A139,'2.1'!$A$1:$U$265,COLUMN(S$1),FALSE)</f>
        <v>7212.9601808096204</v>
      </c>
      <c r="T139">
        <f>VLOOKUP($A139,'2.1'!$A$1:$U$265,COLUMN(T$1),FALSE)</f>
        <v>7361.4009618002001</v>
      </c>
      <c r="U139">
        <f>VLOOKUP($A139,'2.1'!$A$1:$U$265,COLUMN(U$1),FALSE)</f>
        <v>7457.5095038251402</v>
      </c>
    </row>
    <row r="140" spans="1:21" x14ac:dyDescent="0.35">
      <c r="A140" t="s">
        <v>525</v>
      </c>
      <c r="B140">
        <f>VLOOKUP($A140,'2.1'!$A$1:$U$265,COLUMN(B$1),FALSE)</f>
        <v>1542.0667358011599</v>
      </c>
      <c r="C140">
        <f>VLOOKUP($A140,'2.1'!$A$1:$U$265,COLUMN(C$1),FALSE)</f>
        <v>1557.01717959599</v>
      </c>
      <c r="D140">
        <f>VLOOKUP($A140,'2.1'!$A$1:$U$265,COLUMN(D$1),FALSE)</f>
        <v>1633.0354318879399</v>
      </c>
      <c r="E140">
        <f>VLOOKUP($A140,'2.1'!$A$1:$U$265,COLUMN(E$1),FALSE)</f>
        <v>1909.12217089109</v>
      </c>
      <c r="F140">
        <f>VLOOKUP($A140,'2.1'!$A$1:$U$265,COLUMN(F$1),FALSE)</f>
        <v>2353.54821859811</v>
      </c>
      <c r="G140">
        <f>VLOOKUP($A140,'2.1'!$A$1:$U$265,COLUMN(G$1),FALSE)</f>
        <v>2590.4177908748102</v>
      </c>
      <c r="H140">
        <f>VLOOKUP($A140,'2.1'!$A$1:$U$265,COLUMN(H$1),FALSE)</f>
        <v>2796.57024604136</v>
      </c>
      <c r="I140">
        <f>VLOOKUP($A140,'2.1'!$A$1:$U$265,COLUMN(I$1),FALSE)</f>
        <v>3133.6541130671999</v>
      </c>
      <c r="J140">
        <f>VLOOKUP($A140,'2.1'!$A$1:$U$265,COLUMN(J$1),FALSE)</f>
        <v>3379.0820928354601</v>
      </c>
      <c r="K140">
        <f>VLOOKUP($A140,'2.1'!$A$1:$U$265,COLUMN(K$1),FALSE)</f>
        <v>3168.17670633226</v>
      </c>
      <c r="L140">
        <f>VLOOKUP($A140,'2.1'!$A$1:$U$265,COLUMN(L$1),FALSE)</f>
        <v>3566.3623781257602</v>
      </c>
      <c r="M140">
        <f>VLOOKUP($A140,'2.1'!$A$1:$U$265,COLUMN(M$1),FALSE)</f>
        <v>3933.4593571069099</v>
      </c>
      <c r="N140">
        <f>VLOOKUP($A140,'2.1'!$A$1:$U$265,COLUMN(N$1),FALSE)</f>
        <v>4022.1991196481399</v>
      </c>
      <c r="O140">
        <f>VLOOKUP($A140,'2.1'!$A$1:$U$265,COLUMN(O$1),FALSE)</f>
        <v>4037.5093146798099</v>
      </c>
      <c r="P140">
        <f>VLOOKUP($A140,'2.1'!$A$1:$U$265,COLUMN(P$1),FALSE)</f>
        <v>3937.7587117641801</v>
      </c>
      <c r="Q140">
        <f>VLOOKUP($A140,'2.1'!$A$1:$U$265,COLUMN(Q$1),FALSE)</f>
        <v>4073.6660098064199</v>
      </c>
      <c r="R140">
        <f>VLOOKUP($A140,'2.1'!$A$1:$U$265,COLUMN(R$1),FALSE)</f>
        <v>4109.1651349637204</v>
      </c>
      <c r="S140">
        <f>VLOOKUP($A140,'2.1'!$A$1:$U$265,COLUMN(S$1),FALSE)</f>
        <v>4259.7650014189003</v>
      </c>
      <c r="T140">
        <f>VLOOKUP($A140,'2.1'!$A$1:$U$265,COLUMN(T$1),FALSE)</f>
        <v>4188.5283461285098</v>
      </c>
      <c r="U140">
        <f>VLOOKUP($A140,'2.1'!$A$1:$U$265,COLUMN(U$1),FALSE)</f>
        <v>4324.0140184045704</v>
      </c>
    </row>
    <row r="141" spans="1:21" x14ac:dyDescent="0.35">
      <c r="A141" t="s">
        <v>443</v>
      </c>
      <c r="B141">
        <f>VLOOKUP($A141,'2.1'!$A$1:$U$265,COLUMN(B$1),FALSE)</f>
        <v>0</v>
      </c>
      <c r="C141">
        <f>VLOOKUP($A141,'2.1'!$A$1:$U$265,COLUMN(C$1),FALSE)</f>
        <v>524.68799478597896</v>
      </c>
      <c r="D141">
        <f>VLOOKUP($A141,'2.1'!$A$1:$U$265,COLUMN(D$1),FALSE)</f>
        <v>577.64015656773904</v>
      </c>
      <c r="E141">
        <f>VLOOKUP($A141,'2.1'!$A$1:$U$265,COLUMN(E$1),FALSE)</f>
        <v>678.69283957899495</v>
      </c>
      <c r="F141">
        <f>VLOOKUP($A141,'2.1'!$A$1:$U$265,COLUMN(F$1),FALSE)</f>
        <v>745.31545188924395</v>
      </c>
      <c r="G141">
        <f>VLOOKUP($A141,'2.1'!$A$1:$U$265,COLUMN(G$1),FALSE)</f>
        <v>866.50499563880305</v>
      </c>
      <c r="H141">
        <f>VLOOKUP($A141,'2.1'!$A$1:$U$265,COLUMN(H$1),FALSE)</f>
        <v>883.06973148308305</v>
      </c>
      <c r="I141">
        <f>VLOOKUP($A141,'2.1'!$A$1:$U$265,COLUMN(I$1),FALSE)</f>
        <v>896.85161204895996</v>
      </c>
      <c r="J141">
        <f>VLOOKUP($A141,'2.1'!$A$1:$U$265,COLUMN(J$1),FALSE)</f>
        <v>1098.7680609680101</v>
      </c>
      <c r="K141">
        <f>VLOOKUP($A141,'2.1'!$A$1:$U$265,COLUMN(K$1),FALSE)</f>
        <v>1067.91412455968</v>
      </c>
      <c r="L141">
        <f>VLOOKUP($A141,'2.1'!$A$1:$U$265,COLUMN(L$1),FALSE)</f>
        <v>1090.26487782667</v>
      </c>
      <c r="M141">
        <f>VLOOKUP($A141,'2.1'!$A$1:$U$265,COLUMN(M$1),FALSE)</f>
        <v>1254.51792297417</v>
      </c>
      <c r="N141">
        <f>VLOOKUP($A141,'2.1'!$A$1:$U$265,COLUMN(N$1),FALSE)</f>
        <v>1330.5474042425601</v>
      </c>
      <c r="O141">
        <f>VLOOKUP($A141,'2.1'!$A$1:$U$265,COLUMN(O$1),FALSE)</f>
        <v>1564.6753035024101</v>
      </c>
      <c r="P141">
        <f>VLOOKUP($A141,'2.1'!$A$1:$U$265,COLUMN(P$1),FALSE)</f>
        <v>1770.4657495465899</v>
      </c>
      <c r="Q141">
        <f>VLOOKUP($A141,'2.1'!$A$1:$U$265,COLUMN(Q$1),FALSE)</f>
        <v>1584.8277602642499</v>
      </c>
      <c r="R141">
        <f>VLOOKUP($A141,'2.1'!$A$1:$U$265,COLUMN(R$1),FALSE)</f>
        <v>1700.0465409434701</v>
      </c>
      <c r="S141">
        <f>VLOOKUP($A141,'2.1'!$A$1:$U$265,COLUMN(S$1),FALSE)</f>
        <v>1813.7832351419599</v>
      </c>
      <c r="T141">
        <f>VLOOKUP($A141,'2.1'!$A$1:$U$265,COLUMN(T$1),FALSE)</f>
        <v>1953.5882899358201</v>
      </c>
      <c r="U141">
        <f>VLOOKUP($A141,'2.1'!$A$1:$U$265,COLUMN(U$1),FALSE)</f>
        <v>1946.64361370086</v>
      </c>
    </row>
    <row r="142" spans="1:21" x14ac:dyDescent="0.35">
      <c r="A142" t="s">
        <v>415</v>
      </c>
      <c r="B142">
        <f>VLOOKUP($A142,'2.1'!$A$1:$U$265,COLUMN(B$1),FALSE)</f>
        <v>9171.3301452525902</v>
      </c>
      <c r="C142">
        <f>VLOOKUP($A142,'2.1'!$A$1:$U$265,COLUMN(C$1),FALSE)</f>
        <v>8684.6474003033509</v>
      </c>
      <c r="D142">
        <f>VLOOKUP($A142,'2.1'!$A$1:$U$265,COLUMN(D$1),FALSE)</f>
        <v>8695.4000724738798</v>
      </c>
      <c r="E142">
        <f>VLOOKUP($A142,'2.1'!$A$1:$U$265,COLUMN(E$1),FALSE)</f>
        <v>9609.9669743435006</v>
      </c>
      <c r="F142">
        <f>VLOOKUP($A142,'2.1'!$A$1:$U$265,COLUMN(F$1),FALSE)</f>
        <v>11185.1389747634</v>
      </c>
      <c r="G142">
        <f>VLOOKUP($A142,'2.1'!$A$1:$U$265,COLUMN(G$1),FALSE)</f>
        <v>13791.4501296897</v>
      </c>
      <c r="H142">
        <f>VLOOKUP($A142,'2.1'!$A$1:$U$265,COLUMN(H$1),FALSE)</f>
        <v>15384.7402421118</v>
      </c>
      <c r="I142">
        <f>VLOOKUP($A142,'2.1'!$A$1:$U$265,COLUMN(I$1),FALSE)</f>
        <v>16516.626534036099</v>
      </c>
      <c r="J142">
        <f>VLOOKUP($A142,'2.1'!$A$1:$U$265,COLUMN(J$1),FALSE)</f>
        <v>20078.255419304201</v>
      </c>
      <c r="K142">
        <f>VLOOKUP($A142,'2.1'!$A$1:$U$265,COLUMN(K$1),FALSE)</f>
        <v>16113.143709968799</v>
      </c>
      <c r="L142">
        <f>VLOOKUP($A142,'2.1'!$A$1:$U$265,COLUMN(L$1),FALSE)</f>
        <v>19262.552518610701</v>
      </c>
      <c r="M142">
        <f>VLOOKUP($A142,'2.1'!$A$1:$U$265,COLUMN(M$1),FALSE)</f>
        <v>23745.801614395699</v>
      </c>
      <c r="N142">
        <f>VLOOKUP($A142,'2.1'!$A$1:$U$265,COLUMN(N$1),FALSE)</f>
        <v>25243.358698013599</v>
      </c>
      <c r="O142">
        <f>VLOOKUP($A142,'2.1'!$A$1:$U$265,COLUMN(O$1),FALSE)</f>
        <v>24844.744370758501</v>
      </c>
      <c r="P142">
        <f>VLOOKUP($A142,'2.1'!$A$1:$U$265,COLUMN(P$1),FALSE)</f>
        <v>24463.9031634311</v>
      </c>
      <c r="Q142">
        <f>VLOOKUP($A142,'2.1'!$A$1:$U$265,COLUMN(Q$1),FALSE)</f>
        <v>20627.932782342199</v>
      </c>
      <c r="R142">
        <f>VLOOKUP($A142,'2.1'!$A$1:$U$265,COLUMN(R$1),FALSE)</f>
        <v>19879.297530616699</v>
      </c>
      <c r="S142">
        <f>VLOOKUP($A142,'2.1'!$A$1:$U$265,COLUMN(S$1),FALSE)</f>
        <v>20803.745917878499</v>
      </c>
      <c r="T142">
        <f>VLOOKUP($A142,'2.1'!$A$1:$U$265,COLUMN(T$1),FALSE)</f>
        <v>23338.963458071801</v>
      </c>
      <c r="U142">
        <f>VLOOKUP($A142,'2.1'!$A$1:$U$265,COLUMN(U$1),FALSE)</f>
        <v>23139.798656121398</v>
      </c>
    </row>
    <row r="143" spans="1:21" x14ac:dyDescent="0.35">
      <c r="A143" t="s">
        <v>419</v>
      </c>
      <c r="B143">
        <f>VLOOKUP($A143,'2.1'!$A$1:$U$265,COLUMN(B$1),FALSE)</f>
        <v>604.65406601321104</v>
      </c>
      <c r="C143">
        <f>VLOOKUP($A143,'2.1'!$A$1:$U$265,COLUMN(C$1),FALSE)</f>
        <v>615.26847172370606</v>
      </c>
      <c r="D143">
        <f>VLOOKUP($A143,'2.1'!$A$1:$U$265,COLUMN(D$1),FALSE)</f>
        <v>656.62270773944704</v>
      </c>
      <c r="E143">
        <f>VLOOKUP($A143,'2.1'!$A$1:$U$265,COLUMN(E$1),FALSE)</f>
        <v>823.72114508538402</v>
      </c>
      <c r="F143">
        <f>VLOOKUP($A143,'2.1'!$A$1:$U$265,COLUMN(F$1),FALSE)</f>
        <v>940.55169182969303</v>
      </c>
      <c r="G143">
        <f>VLOOKUP($A143,'2.1'!$A$1:$U$265,COLUMN(G$1),FALSE)</f>
        <v>993.93204109563897</v>
      </c>
      <c r="H143">
        <f>VLOOKUP($A143,'2.1'!$A$1:$U$265,COLUMN(H$1),FALSE)</f>
        <v>1040.9039942562099</v>
      </c>
      <c r="I143">
        <f>VLOOKUP($A143,'2.1'!$A$1:$U$265,COLUMN(I$1),FALSE)</f>
        <v>1222.3729182258</v>
      </c>
      <c r="J143">
        <f>VLOOKUP($A143,'2.1'!$A$1:$U$265,COLUMN(J$1),FALSE)</f>
        <v>1411.92933206154</v>
      </c>
      <c r="K143">
        <f>VLOOKUP($A143,'2.1'!$A$1:$U$265,COLUMN(K$1),FALSE)</f>
        <v>1317.2356874274501</v>
      </c>
      <c r="L143">
        <f>VLOOKUP($A143,'2.1'!$A$1:$U$265,COLUMN(L$1),FALSE)</f>
        <v>1280.2254697215501</v>
      </c>
      <c r="M143">
        <f>VLOOKUP($A143,'2.1'!$A$1:$U$265,COLUMN(M$1),FALSE)</f>
        <v>1373.52078902067</v>
      </c>
      <c r="N143">
        <f>VLOOKUP($A143,'2.1'!$A$1:$U$265,COLUMN(N$1),FALSE)</f>
        <v>1329.9813788030301</v>
      </c>
      <c r="O143">
        <f>VLOOKUP($A143,'2.1'!$A$1:$U$265,COLUMN(O$1),FALSE)</f>
        <v>1376.06981577192</v>
      </c>
      <c r="P143">
        <f>VLOOKUP($A143,'2.1'!$A$1:$U$265,COLUMN(P$1),FALSE)</f>
        <v>1396.6582253392501</v>
      </c>
      <c r="Q143">
        <f>VLOOKUP($A143,'2.1'!$A$1:$U$265,COLUMN(Q$1),FALSE)</f>
        <v>1219.2486624303699</v>
      </c>
      <c r="R143">
        <f>VLOOKUP($A143,'2.1'!$A$1:$U$265,COLUMN(R$1),FALSE)</f>
        <v>1269.9021081051601</v>
      </c>
      <c r="S143">
        <f>VLOOKUP($A143,'2.1'!$A$1:$U$265,COLUMN(S$1),FALSE)</f>
        <v>1361.6995877849699</v>
      </c>
      <c r="T143">
        <f>VLOOKUP($A143,'2.1'!$A$1:$U$265,COLUMN(T$1),FALSE)</f>
        <v>1465.5910064019099</v>
      </c>
      <c r="U143">
        <f>VLOOKUP($A143,'2.1'!$A$1:$U$265,COLUMN(U$1),FALSE)</f>
        <v>1446.83096499408</v>
      </c>
    </row>
    <row r="144" spans="1:21" x14ac:dyDescent="0.35">
      <c r="A144" t="s">
        <v>433</v>
      </c>
      <c r="B144">
        <f>VLOOKUP($A144,'2.1'!$A$1:$U$265,COLUMN(B$1),FALSE)</f>
        <v>914.785719885861</v>
      </c>
      <c r="C144">
        <f>VLOOKUP($A144,'2.1'!$A$1:$U$265,COLUMN(C$1),FALSE)</f>
        <v>1727.28119565526</v>
      </c>
      <c r="D144">
        <f>VLOOKUP($A144,'2.1'!$A$1:$U$265,COLUMN(D$1),FALSE)</f>
        <v>2283.8466849494098</v>
      </c>
      <c r="E144">
        <f>VLOOKUP($A144,'2.1'!$A$1:$U$265,COLUMN(E$1),FALSE)</f>
        <v>3005.42635224484</v>
      </c>
      <c r="F144">
        <f>VLOOKUP($A144,'2.1'!$A$1:$U$265,COLUMN(F$1),FALSE)</f>
        <v>3502.8029238956701</v>
      </c>
      <c r="G144">
        <f>VLOOKUP($A144,'2.1'!$A$1:$U$265,COLUMN(G$1),FALSE)</f>
        <v>3720.4791546743099</v>
      </c>
      <c r="H144">
        <f>VLOOKUP($A144,'2.1'!$A$1:$U$265,COLUMN(H$1),FALSE)</f>
        <v>4382.6172785169201</v>
      </c>
      <c r="I144">
        <f>VLOOKUP($A144,'2.1'!$A$1:$U$265,COLUMN(I$1),FALSE)</f>
        <v>5848.4764054510497</v>
      </c>
      <c r="J144">
        <f>VLOOKUP($A144,'2.1'!$A$1:$U$265,COLUMN(J$1),FALSE)</f>
        <v>7101.0401411686198</v>
      </c>
      <c r="K144">
        <f>VLOOKUP($A144,'2.1'!$A$1:$U$265,COLUMN(K$1),FALSE)</f>
        <v>6169.1141947782298</v>
      </c>
      <c r="L144">
        <f>VLOOKUP($A144,'2.1'!$A$1:$U$265,COLUMN(L$1),FALSE)</f>
        <v>5735.4228565984904</v>
      </c>
      <c r="M144">
        <f>VLOOKUP($A144,'2.1'!$A$1:$U$265,COLUMN(M$1),FALSE)</f>
        <v>6809.1598040014596</v>
      </c>
      <c r="N144">
        <f>VLOOKUP($A144,'2.1'!$A$1:$U$265,COLUMN(N$1),FALSE)</f>
        <v>6015.9452275696904</v>
      </c>
      <c r="O144">
        <f>VLOOKUP($A144,'2.1'!$A$1:$U$265,COLUMN(O$1),FALSE)</f>
        <v>6755.0736746162902</v>
      </c>
      <c r="P144">
        <f>VLOOKUP($A144,'2.1'!$A$1:$U$265,COLUMN(P$1),FALSE)</f>
        <v>6600.0568085458899</v>
      </c>
      <c r="Q144">
        <f>VLOOKUP($A144,'2.1'!$A$1:$U$265,COLUMN(Q$1),FALSE)</f>
        <v>5588.9807276855599</v>
      </c>
      <c r="R144">
        <f>VLOOKUP($A144,'2.1'!$A$1:$U$265,COLUMN(R$1),FALSE)</f>
        <v>5765.2007620271097</v>
      </c>
      <c r="S144">
        <f>VLOOKUP($A144,'2.1'!$A$1:$U$265,COLUMN(S$1),FALSE)</f>
        <v>6292.5436292670702</v>
      </c>
      <c r="T144">
        <f>VLOOKUP($A144,'2.1'!$A$1:$U$265,COLUMN(T$1),FALSE)</f>
        <v>7252.4018577399202</v>
      </c>
      <c r="U144">
        <f>VLOOKUP($A144,'2.1'!$A$1:$U$265,COLUMN(U$1),FALSE)</f>
        <v>7411.8361163473401</v>
      </c>
    </row>
    <row r="145" spans="1:21" x14ac:dyDescent="0.35">
      <c r="A145" t="s">
        <v>457</v>
      </c>
      <c r="B145">
        <f>VLOOKUP($A145,'2.1'!$A$1:$U$265,COLUMN(B$1),FALSE)</f>
        <v>7578.8510529884497</v>
      </c>
      <c r="C145">
        <f>VLOOKUP($A145,'2.1'!$A$1:$U$265,COLUMN(C$1),FALSE)</f>
        <v>7663.1370802644597</v>
      </c>
      <c r="D145">
        <f>VLOOKUP($A145,'2.1'!$A$1:$U$265,COLUMN(D$1),FALSE)</f>
        <v>8331.2619970041997</v>
      </c>
      <c r="E145">
        <f>VLOOKUP($A145,'2.1'!$A$1:$U$265,COLUMN(E$1),FALSE)</f>
        <v>8524.9612355777899</v>
      </c>
      <c r="F145">
        <f>VLOOKUP($A145,'2.1'!$A$1:$U$265,COLUMN(F$1),FALSE)</f>
        <v>10176.6587120064</v>
      </c>
      <c r="G145">
        <f>VLOOKUP($A145,'2.1'!$A$1:$U$265,COLUMN(G$1),FALSE)</f>
        <v>11092.5107357824</v>
      </c>
      <c r="H145">
        <f>VLOOKUP($A145,'2.1'!$A$1:$U$265,COLUMN(H$1),FALSE)</f>
        <v>12014.3998729502</v>
      </c>
      <c r="I145">
        <f>VLOOKUP($A145,'2.1'!$A$1:$U$265,COLUMN(I$1),FALSE)</f>
        <v>12154.8299372808</v>
      </c>
      <c r="J145">
        <f>VLOOKUP($A145,'2.1'!$A$1:$U$265,COLUMN(J$1),FALSE)</f>
        <v>11122.862067714201</v>
      </c>
      <c r="K145">
        <f>VLOOKUP($A145,'2.1'!$A$1:$U$265,COLUMN(K$1),FALSE)</f>
        <v>9706.9560596395895</v>
      </c>
      <c r="L145">
        <f>VLOOKUP($A145,'2.1'!$A$1:$U$265,COLUMN(L$1),FALSE)</f>
        <v>10804.6844747547</v>
      </c>
      <c r="M145">
        <f>VLOOKUP($A145,'2.1'!$A$1:$U$265,COLUMN(M$1),FALSE)</f>
        <v>12189.095160135699</v>
      </c>
      <c r="N145">
        <f>VLOOKUP($A145,'2.1'!$A$1:$U$265,COLUMN(N$1),FALSE)</f>
        <v>12006.68296237</v>
      </c>
      <c r="O145">
        <f>VLOOKUP($A145,'2.1'!$A$1:$U$265,COLUMN(O$1),FALSE)</f>
        <v>14765.6739800428</v>
      </c>
      <c r="P145">
        <f>VLOOKUP($A145,'2.1'!$A$1:$U$265,COLUMN(P$1),FALSE)</f>
        <v>14700.334340838601</v>
      </c>
      <c r="Q145">
        <f>VLOOKUP($A145,'2.1'!$A$1:$U$265,COLUMN(Q$1),FALSE)</f>
        <v>14745.3414620288</v>
      </c>
      <c r="R145">
        <f>VLOOKUP($A145,'2.1'!$A$1:$U$265,COLUMN(R$1),FALSE)</f>
        <v>15068.620349418399</v>
      </c>
      <c r="S145">
        <f>VLOOKUP($A145,'2.1'!$A$1:$U$265,COLUMN(S$1),FALSE)</f>
        <v>15906.0839118192</v>
      </c>
      <c r="T145">
        <f>VLOOKUP($A145,'2.1'!$A$1:$U$265,COLUMN(T$1),FALSE)</f>
        <v>16390.824908005299</v>
      </c>
      <c r="U145">
        <f>VLOOKUP($A145,'2.1'!$A$1:$U$265,COLUMN(U$1),FALSE)</f>
        <v>17448.270292683101</v>
      </c>
    </row>
    <row r="146" spans="1:21" x14ac:dyDescent="0.35">
      <c r="A146" t="s">
        <v>425</v>
      </c>
      <c r="B146">
        <f>VLOOKUP($A146,'2.1'!$A$1:$U$265,COLUMN(B$1),FALSE)</f>
        <v>138.698692243778</v>
      </c>
      <c r="C146">
        <f>VLOOKUP($A146,'2.1'!$A$1:$U$265,COLUMN(C$1),FALSE)</f>
        <v>229.37551478137701</v>
      </c>
      <c r="D146">
        <f>VLOOKUP($A146,'2.1'!$A$1:$U$265,COLUMN(D$1),FALSE)</f>
        <v>252.39621027916201</v>
      </c>
      <c r="E146">
        <f>VLOOKUP($A146,'2.1'!$A$1:$U$265,COLUMN(E$1),FALSE)</f>
        <v>266.44711034309699</v>
      </c>
      <c r="F146">
        <f>VLOOKUP($A146,'2.1'!$A$1:$U$265,COLUMN(F$1),FALSE)</f>
        <v>266.56956753911197</v>
      </c>
      <c r="G146">
        <f>VLOOKUP($A146,'2.1'!$A$1:$U$265,COLUMN(G$1),FALSE)</f>
        <v>292.34932524708501</v>
      </c>
      <c r="H146">
        <f>VLOOKUP($A146,'2.1'!$A$1:$U$265,COLUMN(H$1),FALSE)</f>
        <v>323.389184871498</v>
      </c>
      <c r="I146">
        <f>VLOOKUP($A146,'2.1'!$A$1:$U$265,COLUMN(I$1),FALSE)</f>
        <v>360.37214180868199</v>
      </c>
      <c r="J146">
        <f>VLOOKUP($A146,'2.1'!$A$1:$U$265,COLUMN(J$1),FALSE)</f>
        <v>408.48074207499002</v>
      </c>
      <c r="K146">
        <f>VLOOKUP($A146,'2.1'!$A$1:$U$265,COLUMN(K$1),FALSE)</f>
        <v>391.20100531652798</v>
      </c>
      <c r="L146">
        <f>VLOOKUP($A146,'2.1'!$A$1:$U$265,COLUMN(L$1),FALSE)</f>
        <v>401.83500136683699</v>
      </c>
      <c r="M146">
        <f>VLOOKUP($A146,'2.1'!$A$1:$U$265,COLUMN(M$1),FALSE)</f>
        <v>448.33752552786098</v>
      </c>
      <c r="N146">
        <f>VLOOKUP($A146,'2.1'!$A$1:$U$265,COLUMN(N$1),FALSE)</f>
        <v>566.37865693749404</v>
      </c>
      <c r="O146">
        <f>VLOOKUP($A146,'2.1'!$A$1:$U$265,COLUMN(O$1),FALSE)</f>
        <v>716.83530473477401</v>
      </c>
      <c r="P146">
        <f>VLOOKUP($A146,'2.1'!$A$1:$U$265,COLUMN(P$1),FALSE)</f>
        <v>714.70071238869605</v>
      </c>
      <c r="Q146">
        <f>VLOOKUP($A146,'2.1'!$A$1:$U$265,COLUMN(Q$1),FALSE)</f>
        <v>588.22845270284904</v>
      </c>
      <c r="R146">
        <f>VLOOKUP($A146,'2.1'!$A$1:$U$265,COLUMN(R$1),FALSE)</f>
        <v>501.41571285783198</v>
      </c>
      <c r="S146">
        <f>VLOOKUP($A146,'2.1'!$A$1:$U$265,COLUMN(S$1),FALSE)</f>
        <v>499.38070781976</v>
      </c>
      <c r="T146">
        <f>VLOOKUP($A146,'2.1'!$A$1:$U$265,COLUMN(T$1),FALSE)</f>
        <v>533.99118425893596</v>
      </c>
      <c r="U146">
        <f>VLOOKUP($A146,'2.1'!$A$1:$U$265,COLUMN(U$1),FALSE)</f>
        <v>527.53363439911095</v>
      </c>
    </row>
    <row r="147" spans="1:21" x14ac:dyDescent="0.35">
      <c r="A147" t="s">
        <v>421</v>
      </c>
      <c r="B147">
        <f>VLOOKUP($A147,'2.1'!$A$1:$U$265,COLUMN(B$1),FALSE)</f>
        <v>23852.327028597501</v>
      </c>
      <c r="C147">
        <f>VLOOKUP($A147,'2.1'!$A$1:$U$265,COLUMN(C$1),FALSE)</f>
        <v>21700.020045831501</v>
      </c>
      <c r="D147">
        <f>VLOOKUP($A147,'2.1'!$A$1:$U$265,COLUMN(D$1),FALSE)</f>
        <v>22159.688863274099</v>
      </c>
      <c r="E147">
        <f>VLOOKUP($A147,'2.1'!$A$1:$U$265,COLUMN(E$1),FALSE)</f>
        <v>23730.1524496489</v>
      </c>
      <c r="F147">
        <f>VLOOKUP($A147,'2.1'!$A$1:$U$265,COLUMN(F$1),FALSE)</f>
        <v>27608.5373712744</v>
      </c>
      <c r="G147">
        <f>VLOOKUP($A147,'2.1'!$A$1:$U$265,COLUMN(G$1),FALSE)</f>
        <v>29961.263277456899</v>
      </c>
      <c r="H147">
        <f>VLOOKUP($A147,'2.1'!$A$1:$U$265,COLUMN(H$1),FALSE)</f>
        <v>33769.154163350096</v>
      </c>
      <c r="I147">
        <f>VLOOKUP($A147,'2.1'!$A$1:$U$265,COLUMN(I$1),FALSE)</f>
        <v>39432.938349376098</v>
      </c>
      <c r="J147">
        <f>VLOOKUP($A147,'2.1'!$A$1:$U$265,COLUMN(J$1),FALSE)</f>
        <v>40007.469261213999</v>
      </c>
      <c r="K147">
        <f>VLOOKUP($A147,'2.1'!$A$1:$U$265,COLUMN(K$1),FALSE)</f>
        <v>38927.206881771497</v>
      </c>
      <c r="L147">
        <f>VLOOKUP($A147,'2.1'!$A$1:$U$265,COLUMN(L$1),FALSE)</f>
        <v>47236.960234542101</v>
      </c>
      <c r="M147">
        <f>VLOOKUP($A147,'2.1'!$A$1:$U$265,COLUMN(M$1),FALSE)</f>
        <v>53890.428727050399</v>
      </c>
      <c r="N147">
        <f>VLOOKUP($A147,'2.1'!$A$1:$U$265,COLUMN(N$1),FALSE)</f>
        <v>55546.488538692101</v>
      </c>
      <c r="O147">
        <f>VLOOKUP($A147,'2.1'!$A$1:$U$265,COLUMN(O$1),FALSE)</f>
        <v>56967.425794038303</v>
      </c>
      <c r="P147">
        <f>VLOOKUP($A147,'2.1'!$A$1:$U$265,COLUMN(P$1),FALSE)</f>
        <v>57562.530793767801</v>
      </c>
      <c r="Q147">
        <f>VLOOKUP($A147,'2.1'!$A$1:$U$265,COLUMN(Q$1),FALSE)</f>
        <v>55646.618746950502</v>
      </c>
      <c r="R147">
        <f>VLOOKUP($A147,'2.1'!$A$1:$U$265,COLUMN(R$1),FALSE)</f>
        <v>56828.295347160099</v>
      </c>
      <c r="S147">
        <f>VLOOKUP($A147,'2.1'!$A$1:$U$265,COLUMN(S$1),FALSE)</f>
        <v>60913.745333494</v>
      </c>
      <c r="T147">
        <f>VLOOKUP($A147,'2.1'!$A$1:$U$265,COLUMN(T$1),FALSE)</f>
        <v>66188.779396179802</v>
      </c>
      <c r="U147">
        <f>VLOOKUP($A147,'2.1'!$A$1:$U$265,COLUMN(U$1),FALSE)</f>
        <v>65233.282439230199</v>
      </c>
    </row>
    <row r="148" spans="1:21" x14ac:dyDescent="0.35">
      <c r="A148" t="s">
        <v>553</v>
      </c>
      <c r="B148">
        <f>VLOOKUP($A148,'2.1'!$A$1:$U$265,COLUMN(B$1),FALSE)</f>
        <v>5413.1506206880704</v>
      </c>
      <c r="C148">
        <f>VLOOKUP($A148,'2.1'!$A$1:$U$265,COLUMN(C$1),FALSE)</f>
        <v>5717.2170896901698</v>
      </c>
      <c r="D148">
        <f>VLOOKUP($A148,'2.1'!$A$1:$U$265,COLUMN(D$1),FALSE)</f>
        <v>6533.5532130373203</v>
      </c>
      <c r="E148">
        <f>VLOOKUP($A148,'2.1'!$A$1:$U$265,COLUMN(E$1),FALSE)</f>
        <v>8712.6987931205895</v>
      </c>
      <c r="F148">
        <f>VLOOKUP($A148,'2.1'!$A$1:$U$265,COLUMN(F$1),FALSE)</f>
        <v>10671.821861063199</v>
      </c>
      <c r="G148">
        <f>VLOOKUP($A148,'2.1'!$A$1:$U$265,COLUMN(G$1),FALSE)</f>
        <v>11685.754822439099</v>
      </c>
      <c r="H148">
        <f>VLOOKUP($A148,'2.1'!$A$1:$U$265,COLUMN(H$1),FALSE)</f>
        <v>13159.7594413964</v>
      </c>
      <c r="I148">
        <f>VLOOKUP($A148,'2.1'!$A$1:$U$265,COLUMN(I$1),FALSE)</f>
        <v>16085.611523338001</v>
      </c>
      <c r="J148">
        <f>VLOOKUP($A148,'2.1'!$A$1:$U$265,COLUMN(J$1),FALSE)</f>
        <v>18677.292710931801</v>
      </c>
      <c r="K148">
        <f>VLOOKUP($A148,'2.1'!$A$1:$U$265,COLUMN(K$1),FALSE)</f>
        <v>16531.6705140706</v>
      </c>
      <c r="L148">
        <f>VLOOKUP($A148,'2.1'!$A$1:$U$265,COLUMN(L$1),FALSE)</f>
        <v>16750.797441608302</v>
      </c>
      <c r="M148">
        <f>VLOOKUP($A148,'2.1'!$A$1:$U$265,COLUMN(M$1),FALSE)</f>
        <v>18361.569476008299</v>
      </c>
      <c r="N148">
        <f>VLOOKUP($A148,'2.1'!$A$1:$U$265,COLUMN(N$1),FALSE)</f>
        <v>17481.895443525202</v>
      </c>
      <c r="O148">
        <f>VLOOKUP($A148,'2.1'!$A$1:$U$265,COLUMN(O$1),FALSE)</f>
        <v>18260.015771001901</v>
      </c>
      <c r="P148">
        <f>VLOOKUP($A148,'2.1'!$A$1:$U$265,COLUMN(P$1),FALSE)</f>
        <v>18674.344056862501</v>
      </c>
      <c r="Q148">
        <f>VLOOKUP($A148,'2.1'!$A$1:$U$265,COLUMN(Q$1),FALSE)</f>
        <v>16310.9884090005</v>
      </c>
      <c r="R148">
        <f>VLOOKUP($A148,'2.1'!$A$1:$U$265,COLUMN(R$1),FALSE)</f>
        <v>16508.670360493201</v>
      </c>
      <c r="S148">
        <f>VLOOKUP($A148,'2.1'!$A$1:$U$265,COLUMN(S$1),FALSE)</f>
        <v>17556.6008176369</v>
      </c>
      <c r="T148">
        <f>VLOOKUP($A148,'2.1'!$A$1:$U$265,COLUMN(T$1),FALSE)</f>
        <v>19406.347533792399</v>
      </c>
      <c r="U148">
        <f>VLOOKUP($A148,'2.1'!$A$1:$U$265,COLUMN(U$1),FALSE)</f>
        <v>19266.2754990139</v>
      </c>
    </row>
    <row r="149" spans="1:21" x14ac:dyDescent="0.35">
      <c r="A149" t="s">
        <v>449</v>
      </c>
      <c r="B149">
        <f>VLOOKUP($A149,'2.1'!$A$1:$U$265,COLUMN(B$1),FALSE)</f>
        <v>10201.3035366727</v>
      </c>
      <c r="C149">
        <f>VLOOKUP($A149,'2.1'!$A$1:$U$265,COLUMN(C$1),FALSE)</f>
        <v>10479.759630927299</v>
      </c>
      <c r="D149">
        <f>VLOOKUP($A149,'2.1'!$A$1:$U$265,COLUMN(D$1),FALSE)</f>
        <v>11777.1556578814</v>
      </c>
      <c r="E149">
        <f>VLOOKUP($A149,'2.1'!$A$1:$U$265,COLUMN(E$1),FALSE)</f>
        <v>14849.0372415032</v>
      </c>
      <c r="F149">
        <f>VLOOKUP($A149,'2.1'!$A$1:$U$265,COLUMN(F$1),FALSE)</f>
        <v>17233.1385611279</v>
      </c>
      <c r="G149">
        <f>VLOOKUP($A149,'2.1'!$A$1:$U$265,COLUMN(G$1),FALSE)</f>
        <v>18098.9085440003</v>
      </c>
      <c r="H149">
        <f>VLOOKUP($A149,'2.1'!$A$1:$U$265,COLUMN(H$1),FALSE)</f>
        <v>19672.965555414601</v>
      </c>
      <c r="I149">
        <f>VLOOKUP($A149,'2.1'!$A$1:$U$265,COLUMN(I$1),FALSE)</f>
        <v>23787.646556668798</v>
      </c>
      <c r="J149">
        <f>VLOOKUP($A149,'2.1'!$A$1:$U$265,COLUMN(J$1),FALSE)</f>
        <v>27483.337169856899</v>
      </c>
      <c r="K149">
        <f>VLOOKUP($A149,'2.1'!$A$1:$U$265,COLUMN(K$1),FALSE)</f>
        <v>24694.230487670698</v>
      </c>
      <c r="L149">
        <f>VLOOKUP($A149,'2.1'!$A$1:$U$265,COLUMN(L$1),FALSE)</f>
        <v>23509.543135546301</v>
      </c>
      <c r="M149">
        <f>VLOOKUP($A149,'2.1'!$A$1:$U$265,COLUMN(M$1),FALSE)</f>
        <v>25095.132289619702</v>
      </c>
      <c r="N149">
        <f>VLOOKUP($A149,'2.1'!$A$1:$U$265,COLUMN(N$1),FALSE)</f>
        <v>22643.100251500699</v>
      </c>
      <c r="O149">
        <f>VLOOKUP($A149,'2.1'!$A$1:$U$265,COLUMN(O$1),FALSE)</f>
        <v>23496.602499331999</v>
      </c>
      <c r="P149">
        <f>VLOOKUP($A149,'2.1'!$A$1:$U$265,COLUMN(P$1),FALSE)</f>
        <v>24214.922071727298</v>
      </c>
      <c r="Q149">
        <f>VLOOKUP($A149,'2.1'!$A$1:$U$265,COLUMN(Q$1),FALSE)</f>
        <v>20881.766929932899</v>
      </c>
      <c r="R149">
        <f>VLOOKUP($A149,'2.1'!$A$1:$U$265,COLUMN(R$1),FALSE)</f>
        <v>21663.643413767</v>
      </c>
      <c r="S149">
        <f>VLOOKUP($A149,'2.1'!$A$1:$U$265,COLUMN(S$1),FALSE)</f>
        <v>23512.817267471299</v>
      </c>
      <c r="T149">
        <f>VLOOKUP($A149,'2.1'!$A$1:$U$265,COLUMN(T$1),FALSE)</f>
        <v>26115.913366185399</v>
      </c>
      <c r="U149">
        <f>VLOOKUP($A149,'2.1'!$A$1:$U$265,COLUMN(U$1),FALSE)</f>
        <v>25946.1821852127</v>
      </c>
    </row>
    <row r="150" spans="1:21" x14ac:dyDescent="0.35">
      <c r="A150" t="s">
        <v>423</v>
      </c>
      <c r="B150">
        <f>VLOOKUP($A150,'2.1'!$A$1:$U$265,COLUMN(B$1),FALSE)</f>
        <v>1040.0071938783301</v>
      </c>
      <c r="C150">
        <f>VLOOKUP($A150,'2.1'!$A$1:$U$265,COLUMN(C$1),FALSE)</f>
        <v>1001.08312188372</v>
      </c>
      <c r="D150">
        <f>VLOOKUP($A150,'2.1'!$A$1:$U$265,COLUMN(D$1),FALSE)</f>
        <v>818.74511660394001</v>
      </c>
      <c r="E150">
        <f>VLOOKUP($A150,'2.1'!$A$1:$U$265,COLUMN(E$1),FALSE)</f>
        <v>788.61135517598495</v>
      </c>
      <c r="F150">
        <f>VLOOKUP($A150,'2.1'!$A$1:$U$265,COLUMN(F$1),FALSE)</f>
        <v>867.12608240185602</v>
      </c>
      <c r="G150">
        <f>VLOOKUP($A150,'2.1'!$A$1:$U$265,COLUMN(G$1),FALSE)</f>
        <v>1014.8552802740001</v>
      </c>
      <c r="H150">
        <f>VLOOKUP($A150,'2.1'!$A$1:$U$265,COLUMN(H$1),FALSE)</f>
        <v>1119.71191636602</v>
      </c>
      <c r="I150">
        <f>VLOOKUP($A150,'2.1'!$A$1:$U$265,COLUMN(I$1),FALSE)</f>
        <v>1260.2919648130801</v>
      </c>
      <c r="J150">
        <f>VLOOKUP($A150,'2.1'!$A$1:$U$265,COLUMN(J$1),FALSE)</f>
        <v>1388.9804334487901</v>
      </c>
      <c r="K150">
        <f>VLOOKUP($A150,'2.1'!$A$1:$U$265,COLUMN(K$1),FALSE)</f>
        <v>1428.5084459314801</v>
      </c>
      <c r="L150">
        <f>VLOOKUP($A150,'2.1'!$A$1:$U$265,COLUMN(L$1),FALSE)</f>
        <v>1604.2058299351299</v>
      </c>
      <c r="M150">
        <f>VLOOKUP($A150,'2.1'!$A$1:$U$265,COLUMN(M$1),FALSE)</f>
        <v>1938.8947672550801</v>
      </c>
      <c r="N150">
        <f>VLOOKUP($A150,'2.1'!$A$1:$U$265,COLUMN(N$1),FALSE)</f>
        <v>2141.82922578032</v>
      </c>
      <c r="O150">
        <f>VLOOKUP($A150,'2.1'!$A$1:$U$265,COLUMN(O$1),FALSE)</f>
        <v>2248.5913207275098</v>
      </c>
      <c r="P150">
        <f>VLOOKUP($A150,'2.1'!$A$1:$U$265,COLUMN(P$1),FALSE)</f>
        <v>2274.88786574405</v>
      </c>
      <c r="Q150">
        <f>VLOOKUP($A150,'2.1'!$A$1:$U$265,COLUMN(Q$1),FALSE)</f>
        <v>2167.1738261995301</v>
      </c>
      <c r="R150">
        <f>VLOOKUP($A150,'2.1'!$A$1:$U$265,COLUMN(R$1),FALSE)</f>
        <v>2225.49043485009</v>
      </c>
      <c r="S150">
        <f>VLOOKUP($A150,'2.1'!$A$1:$U$265,COLUMN(S$1),FALSE)</f>
        <v>2332.8148736561998</v>
      </c>
      <c r="T150">
        <f>VLOOKUP($A150,'2.1'!$A$1:$U$265,COLUMN(T$1),FALSE)</f>
        <v>2441.51739308263</v>
      </c>
      <c r="U150">
        <f>VLOOKUP($A150,'2.1'!$A$1:$U$265,COLUMN(U$1),FALSE)</f>
        <v>2373.6324704257599</v>
      </c>
    </row>
    <row r="151" spans="1:21" x14ac:dyDescent="0.35">
      <c r="A151" t="s">
        <v>531</v>
      </c>
      <c r="B151">
        <f>VLOOKUP($A151,'2.1'!$A$1:$U$265,COLUMN(B$1),FALSE)</f>
        <v>3032.42713820462</v>
      </c>
      <c r="C151">
        <f>VLOOKUP($A151,'2.1'!$A$1:$U$265,COLUMN(C$1),FALSE)</f>
        <v>2666.4749099874798</v>
      </c>
      <c r="D151">
        <f>VLOOKUP($A151,'2.1'!$A$1:$U$265,COLUMN(D$1),FALSE)</f>
        <v>2502.2770046533701</v>
      </c>
      <c r="E151">
        <f>VLOOKUP($A151,'2.1'!$A$1:$U$265,COLUMN(E$1),FALSE)</f>
        <v>3751.2828130870998</v>
      </c>
      <c r="F151">
        <f>VLOOKUP($A151,'2.1'!$A$1:$U$265,COLUMN(F$1),FALSE)</f>
        <v>4833.62751660714</v>
      </c>
      <c r="G151">
        <f>VLOOKUP($A151,'2.1'!$A$1:$U$265,COLUMN(G$1),FALSE)</f>
        <v>5383.6565425098397</v>
      </c>
      <c r="H151">
        <f>VLOOKUP($A151,'2.1'!$A$1:$U$265,COLUMN(H$1),FALSE)</f>
        <v>5602.0110438045804</v>
      </c>
      <c r="I151">
        <f>VLOOKUP($A151,'2.1'!$A$1:$U$265,COLUMN(I$1),FALSE)</f>
        <v>6095.6224388702303</v>
      </c>
      <c r="J151">
        <f>VLOOKUP($A151,'2.1'!$A$1:$U$265,COLUMN(J$1),FALSE)</f>
        <v>5760.8052872383196</v>
      </c>
      <c r="K151">
        <f>VLOOKUP($A151,'2.1'!$A$1:$U$265,COLUMN(K$1),FALSE)</f>
        <v>5862.7973402116704</v>
      </c>
      <c r="L151">
        <f>VLOOKUP($A151,'2.1'!$A$1:$U$265,COLUMN(L$1),FALSE)</f>
        <v>7328.6156289396604</v>
      </c>
      <c r="M151">
        <f>VLOOKUP($A151,'2.1'!$A$1:$U$265,COLUMN(M$1),FALSE)</f>
        <v>8007.4128463444104</v>
      </c>
      <c r="N151">
        <f>VLOOKUP($A151,'2.1'!$A$1:$U$265,COLUMN(N$1),FALSE)</f>
        <v>7501.4699839525001</v>
      </c>
      <c r="O151">
        <f>VLOOKUP($A151,'2.1'!$A$1:$U$265,COLUMN(O$1),FALSE)</f>
        <v>6832.4568909670097</v>
      </c>
      <c r="P151">
        <f>VLOOKUP($A151,'2.1'!$A$1:$U$265,COLUMN(P$1),FALSE)</f>
        <v>6433.1872766289398</v>
      </c>
      <c r="Q151">
        <f>VLOOKUP($A151,'2.1'!$A$1:$U$265,COLUMN(Q$1),FALSE)</f>
        <v>5734.6336291533098</v>
      </c>
      <c r="R151">
        <f>VLOOKUP($A151,'2.1'!$A$1:$U$265,COLUMN(R$1),FALSE)</f>
        <v>5272.9184247541898</v>
      </c>
      <c r="S151">
        <f>VLOOKUP($A151,'2.1'!$A$1:$U$265,COLUMN(S$1),FALSE)</f>
        <v>6132.4798409720997</v>
      </c>
      <c r="T151">
        <f>VLOOKUP($A151,'2.1'!$A$1:$U$265,COLUMN(T$1),FALSE)</f>
        <v>6374.0281957594398</v>
      </c>
      <c r="U151">
        <f>VLOOKUP($A151,'2.1'!$A$1:$U$265,COLUMN(U$1),FALSE)</f>
        <v>6001.4008139488797</v>
      </c>
    </row>
    <row r="152" spans="1:21" x14ac:dyDescent="0.35">
      <c r="A152" t="s">
        <v>437</v>
      </c>
      <c r="B152">
        <f>VLOOKUP($A152,'2.1'!$A$1:$U$265,COLUMN(B$1),FALSE)</f>
        <v>0</v>
      </c>
      <c r="C152">
        <f>VLOOKUP($A152,'2.1'!$A$1:$U$265,COLUMN(C$1),FALSE)</f>
        <v>0</v>
      </c>
      <c r="D152">
        <f>VLOOKUP($A152,'2.1'!$A$1:$U$265,COLUMN(D$1),FALSE)</f>
        <v>0</v>
      </c>
      <c r="E152">
        <f>VLOOKUP($A152,'2.1'!$A$1:$U$265,COLUMN(E$1),FALSE)</f>
        <v>0</v>
      </c>
      <c r="F152">
        <f>VLOOKUP($A152,'2.1'!$A$1:$U$265,COLUMN(F$1),FALSE)</f>
        <v>0</v>
      </c>
      <c r="G152">
        <f>VLOOKUP($A152,'2.1'!$A$1:$U$265,COLUMN(G$1),FALSE)</f>
        <v>0</v>
      </c>
      <c r="H152">
        <f>VLOOKUP($A152,'2.1'!$A$1:$U$265,COLUMN(H$1),FALSE)</f>
        <v>0</v>
      </c>
      <c r="I152">
        <f>VLOOKUP($A152,'2.1'!$A$1:$U$265,COLUMN(I$1),FALSE)</f>
        <v>0</v>
      </c>
      <c r="J152">
        <f>VLOOKUP($A152,'2.1'!$A$1:$U$265,COLUMN(J$1),FALSE)</f>
        <v>1669.49241411244</v>
      </c>
      <c r="K152">
        <f>VLOOKUP($A152,'2.1'!$A$1:$U$265,COLUMN(K$1),FALSE)</f>
        <v>1337.88208418369</v>
      </c>
      <c r="L152">
        <f>VLOOKUP($A152,'2.1'!$A$1:$U$265,COLUMN(L$1),FALSE)</f>
        <v>1535.7081839684099</v>
      </c>
      <c r="M152">
        <f>VLOOKUP($A152,'2.1'!$A$1:$U$265,COLUMN(M$1),FALSE)</f>
        <v>1516.4039148342699</v>
      </c>
      <c r="N152">
        <f>VLOOKUP($A152,'2.1'!$A$1:$U$265,COLUMN(N$1),FALSE)</f>
        <v>1179.7398277289601</v>
      </c>
      <c r="O152">
        <f>VLOOKUP($A152,'2.1'!$A$1:$U$265,COLUMN(O$1),FALSE)</f>
        <v>1779.4693342398</v>
      </c>
      <c r="P152">
        <f>VLOOKUP($A152,'2.1'!$A$1:$U$265,COLUMN(P$1),FALSE)</f>
        <v>1322.8202385054999</v>
      </c>
      <c r="Q152">
        <f>VLOOKUP($A152,'2.1'!$A$1:$U$265,COLUMN(Q$1),FALSE)</f>
        <v>1119.6513326782299</v>
      </c>
      <c r="R152">
        <f>VLOOKUP($A152,'2.1'!$A$1:$U$265,COLUMN(R$1),FALSE)</f>
        <v>0</v>
      </c>
      <c r="S152">
        <f>VLOOKUP($A152,'2.1'!$A$1:$U$265,COLUMN(S$1),FALSE)</f>
        <v>0</v>
      </c>
      <c r="T152">
        <f>VLOOKUP($A152,'2.1'!$A$1:$U$265,COLUMN(T$1),FALSE)</f>
        <v>0</v>
      </c>
      <c r="U152">
        <f>VLOOKUP($A152,'2.1'!$A$1:$U$265,COLUMN(U$1),FALSE)</f>
        <v>0</v>
      </c>
    </row>
    <row r="153" spans="1:21" x14ac:dyDescent="0.35">
      <c r="A153" t="s">
        <v>145</v>
      </c>
      <c r="B153">
        <f>VLOOKUP($A153,'2.1'!$A$1:$U$265,COLUMN(B$1),FALSE)</f>
        <v>14713.065711151899</v>
      </c>
      <c r="C153">
        <f>VLOOKUP($A153,'2.1'!$A$1:$U$265,COLUMN(C$1),FALSE)</f>
        <v>15355.703166343899</v>
      </c>
      <c r="D153">
        <f>VLOOKUP($A153,'2.1'!$A$1:$U$265,COLUMN(D$1),FALSE)</f>
        <v>17025.531982869201</v>
      </c>
      <c r="E153">
        <f>VLOOKUP($A153,'2.1'!$A$1:$U$265,COLUMN(E$1),FALSE)</f>
        <v>21463.442657744901</v>
      </c>
      <c r="F153">
        <f>VLOOKUP($A153,'2.1'!$A$1:$U$265,COLUMN(F$1),FALSE)</f>
        <v>24861.282796441301</v>
      </c>
      <c r="G153">
        <f>VLOOKUP($A153,'2.1'!$A$1:$U$265,COLUMN(G$1),FALSE)</f>
        <v>26419.296863822099</v>
      </c>
      <c r="H153">
        <f>VLOOKUP($A153,'2.1'!$A$1:$U$265,COLUMN(H$1),FALSE)</f>
        <v>28365.313489634598</v>
      </c>
      <c r="I153">
        <f>VLOOKUP($A153,'2.1'!$A$1:$U$265,COLUMN(I$1),FALSE)</f>
        <v>32549.970978551301</v>
      </c>
      <c r="J153">
        <f>VLOOKUP($A153,'2.1'!$A$1:$U$265,COLUMN(J$1),FALSE)</f>
        <v>35366.259601198297</v>
      </c>
      <c r="K153">
        <f>VLOOKUP($A153,'2.1'!$A$1:$U$265,COLUMN(K$1),FALSE)</f>
        <v>32042.4740786617</v>
      </c>
      <c r="L153">
        <f>VLOOKUP($A153,'2.1'!$A$1:$U$265,COLUMN(L$1),FALSE)</f>
        <v>30502.719708077599</v>
      </c>
      <c r="M153">
        <f>VLOOKUP($A153,'2.1'!$A$1:$U$265,COLUMN(M$1),FALSE)</f>
        <v>31636.446314255802</v>
      </c>
      <c r="N153">
        <f>VLOOKUP($A153,'2.1'!$A$1:$U$265,COLUMN(N$1),FALSE)</f>
        <v>28324.4293363918</v>
      </c>
      <c r="O153">
        <f>VLOOKUP($A153,'2.1'!$A$1:$U$265,COLUMN(O$1),FALSE)</f>
        <v>29059.5479522321</v>
      </c>
      <c r="P153">
        <f>VLOOKUP($A153,'2.1'!$A$1:$U$265,COLUMN(P$1),FALSE)</f>
        <v>29461.550333738898</v>
      </c>
      <c r="Q153">
        <f>VLOOKUP($A153,'2.1'!$A$1:$U$265,COLUMN(Q$1),FALSE)</f>
        <v>25732.0183647454</v>
      </c>
      <c r="R153">
        <f>VLOOKUP($A153,'2.1'!$A$1:$U$265,COLUMN(R$1),FALSE)</f>
        <v>26505.343215520399</v>
      </c>
      <c r="S153">
        <f>VLOOKUP($A153,'2.1'!$A$1:$U$265,COLUMN(S$1),FALSE)</f>
        <v>28170.1678643302</v>
      </c>
      <c r="T153">
        <f>VLOOKUP($A153,'2.1'!$A$1:$U$265,COLUMN(T$1),FALSE)</f>
        <v>30389.360990289901</v>
      </c>
      <c r="U153">
        <f>VLOOKUP($A153,'2.1'!$A$1:$U$265,COLUMN(U$1),FALSE)</f>
        <v>29600.378252660201</v>
      </c>
    </row>
    <row r="154" spans="1:21" x14ac:dyDescent="0.35">
      <c r="A154" t="s">
        <v>281</v>
      </c>
      <c r="B154">
        <f>VLOOKUP($A154,'2.1'!$A$1:$U$265,COLUMN(B$1),FALSE)</f>
        <v>869.69651660915702</v>
      </c>
      <c r="C154">
        <f>VLOOKUP($A154,'2.1'!$A$1:$U$265,COLUMN(C$1),FALSE)</f>
        <v>832.803440237058</v>
      </c>
      <c r="D154">
        <f>VLOOKUP($A154,'2.1'!$A$1:$U$265,COLUMN(D$1),FALSE)</f>
        <v>867.491213740342</v>
      </c>
      <c r="E154">
        <f>VLOOKUP($A154,'2.1'!$A$1:$U$265,COLUMN(E$1),FALSE)</f>
        <v>982.19564585810394</v>
      </c>
      <c r="F154">
        <f>VLOOKUP($A154,'2.1'!$A$1:$U$265,COLUMN(F$1),FALSE)</f>
        <v>1065.7844368019701</v>
      </c>
      <c r="G154">
        <f>VLOOKUP($A154,'2.1'!$A$1:$U$265,COLUMN(G$1),FALSE)</f>
        <v>1248.6981851703399</v>
      </c>
      <c r="H154">
        <f>VLOOKUP($A154,'2.1'!$A$1:$U$265,COLUMN(H$1),FALSE)</f>
        <v>1435.8171774712</v>
      </c>
      <c r="I154">
        <f>VLOOKUP($A154,'2.1'!$A$1:$U$265,COLUMN(I$1),FALSE)</f>
        <v>1630.38890604323</v>
      </c>
      <c r="J154">
        <f>VLOOKUP($A154,'2.1'!$A$1:$U$265,COLUMN(J$1),FALSE)</f>
        <v>2037.32210302668</v>
      </c>
      <c r="K154">
        <f>VLOOKUP($A154,'2.1'!$A$1:$U$265,COLUMN(K$1),FALSE)</f>
        <v>2090.4018261396</v>
      </c>
      <c r="L154">
        <f>VLOOKUP($A154,'2.1'!$A$1:$U$265,COLUMN(L$1),FALSE)</f>
        <v>2799.6488761997198</v>
      </c>
      <c r="M154">
        <f>VLOOKUP($A154,'2.1'!$A$1:$U$265,COLUMN(M$1),FALSE)</f>
        <v>3200.8338291401601</v>
      </c>
      <c r="N154">
        <f>VLOOKUP($A154,'2.1'!$A$1:$U$265,COLUMN(N$1),FALSE)</f>
        <v>3350.52187589289</v>
      </c>
      <c r="O154">
        <f>VLOOKUP($A154,'2.1'!$A$1:$U$265,COLUMN(O$1),FALSE)</f>
        <v>3610.2893630489798</v>
      </c>
      <c r="P154">
        <f>VLOOKUP($A154,'2.1'!$A$1:$U$265,COLUMN(P$1),FALSE)</f>
        <v>3819.25352972265</v>
      </c>
      <c r="Q154">
        <f>VLOOKUP($A154,'2.1'!$A$1:$U$265,COLUMN(Q$1),FALSE)</f>
        <v>3843.7806718444199</v>
      </c>
      <c r="R154">
        <f>VLOOKUP($A154,'2.1'!$A$1:$U$265,COLUMN(R$1),FALSE)</f>
        <v>3886.2915016523898</v>
      </c>
      <c r="S154">
        <f>VLOOKUP($A154,'2.1'!$A$1:$U$265,COLUMN(S$1),FALSE)</f>
        <v>4077.0437212074698</v>
      </c>
      <c r="T154">
        <f>VLOOKUP($A154,'2.1'!$A$1:$U$265,COLUMN(T$1),FALSE)</f>
        <v>4080.5671246955199</v>
      </c>
      <c r="U154">
        <f>VLOOKUP($A154,'2.1'!$A$1:$U$265,COLUMN(U$1),FALSE)</f>
        <v>3853.08369288942</v>
      </c>
    </row>
    <row r="155" spans="1:21" x14ac:dyDescent="0.35">
      <c r="A155" t="s">
        <v>417</v>
      </c>
      <c r="B155">
        <f>VLOOKUP($A155,'2.1'!$A$1:$U$265,COLUMN(B$1),FALSE)</f>
        <v>366.17280759380702</v>
      </c>
      <c r="C155">
        <f>VLOOKUP($A155,'2.1'!$A$1:$U$265,COLUMN(C$1),FALSE)</f>
        <v>383.015998737117</v>
      </c>
      <c r="D155">
        <f>VLOOKUP($A155,'2.1'!$A$1:$U$265,COLUMN(D$1),FALSE)</f>
        <v>418.25184131599599</v>
      </c>
      <c r="E155">
        <f>VLOOKUP($A155,'2.1'!$A$1:$U$265,COLUMN(E$1),FALSE)</f>
        <v>484.84473514811901</v>
      </c>
      <c r="F155">
        <f>VLOOKUP($A155,'2.1'!$A$1:$U$265,COLUMN(F$1),FALSE)</f>
        <v>573.30692611793904</v>
      </c>
      <c r="G155">
        <f>VLOOKUP($A155,'2.1'!$A$1:$U$265,COLUMN(G$1),FALSE)</f>
        <v>689.20955696657904</v>
      </c>
      <c r="H155">
        <f>VLOOKUP($A155,'2.1'!$A$1:$U$265,COLUMN(H$1),FALSE)</f>
        <v>905.309744891891</v>
      </c>
      <c r="I155">
        <f>VLOOKUP($A155,'2.1'!$A$1:$U$265,COLUMN(I$1),FALSE)</f>
        <v>1128.4103496544201</v>
      </c>
      <c r="J155">
        <f>VLOOKUP($A155,'2.1'!$A$1:$U$265,COLUMN(J$1),FALSE)</f>
        <v>1304.5330505516999</v>
      </c>
      <c r="K155">
        <f>VLOOKUP($A155,'2.1'!$A$1:$U$265,COLUMN(K$1),FALSE)</f>
        <v>1163.79695168321</v>
      </c>
      <c r="L155">
        <f>VLOOKUP($A155,'2.1'!$A$1:$U$265,COLUMN(L$1),FALSE)</f>
        <v>1401.4774741677099</v>
      </c>
      <c r="M155">
        <f>VLOOKUP($A155,'2.1'!$A$1:$U$265,COLUMN(M$1),FALSE)</f>
        <v>1437.7732945887999</v>
      </c>
      <c r="N155">
        <f>VLOOKUP($A155,'2.1'!$A$1:$U$265,COLUMN(N$1),FALSE)</f>
        <v>1457.89458202637</v>
      </c>
      <c r="O155">
        <f>VLOOKUP($A155,'2.1'!$A$1:$U$265,COLUMN(O$1),FALSE)</f>
        <v>1557.22831003842</v>
      </c>
      <c r="P155">
        <f>VLOOKUP($A155,'2.1'!$A$1:$U$265,COLUMN(P$1),FALSE)</f>
        <v>1709.9996054196399</v>
      </c>
      <c r="Q155">
        <f>VLOOKUP($A155,'2.1'!$A$1:$U$265,COLUMN(Q$1),FALSE)</f>
        <v>1909.7387545020699</v>
      </c>
      <c r="R155">
        <f>VLOOKUP($A155,'2.1'!$A$1:$U$265,COLUMN(R$1),FALSE)</f>
        <v>1299.26119456743</v>
      </c>
      <c r="S155">
        <f>VLOOKUP($A155,'2.1'!$A$1:$U$265,COLUMN(S$1),FALSE)</f>
        <v>1111.8684489385801</v>
      </c>
      <c r="T155">
        <f>VLOOKUP($A155,'2.1'!$A$1:$U$265,COLUMN(T$1),FALSE)</f>
        <v>623.86725239407599</v>
      </c>
      <c r="U155">
        <f>VLOOKUP($A155,'2.1'!$A$1:$U$265,COLUMN(U$1),FALSE)</f>
        <v>441.505603374484</v>
      </c>
    </row>
    <row r="156" spans="1:21" x14ac:dyDescent="0.35">
      <c r="A156" t="s">
        <v>445</v>
      </c>
      <c r="B156">
        <f>VLOOKUP($A156,'2.1'!$A$1:$U$265,COLUMN(B$1),FALSE)</f>
        <v>2012.2816506781501</v>
      </c>
      <c r="C156">
        <f>VLOOKUP($A156,'2.1'!$A$1:$U$265,COLUMN(C$1),FALSE)</f>
        <v>1750.57673687227</v>
      </c>
      <c r="D156">
        <f>VLOOKUP($A156,'2.1'!$A$1:$U$265,COLUMN(D$1),FALSE)</f>
        <v>2267.7539837693098</v>
      </c>
      <c r="E156">
        <f>VLOOKUP($A156,'2.1'!$A$1:$U$265,COLUMN(E$1),FALSE)</f>
        <v>2611.3774934903299</v>
      </c>
      <c r="F156">
        <f>VLOOKUP($A156,'2.1'!$A$1:$U$265,COLUMN(F$1),FALSE)</f>
        <v>3006.1832328740602</v>
      </c>
      <c r="G156">
        <f>VLOOKUP($A156,'2.1'!$A$1:$U$265,COLUMN(G$1),FALSE)</f>
        <v>3590.6481833241201</v>
      </c>
      <c r="H156">
        <f>VLOOKUP($A156,'2.1'!$A$1:$U$265,COLUMN(H$1),FALSE)</f>
        <v>5197.7479065149901</v>
      </c>
      <c r="I156">
        <f>VLOOKUP($A156,'2.1'!$A$1:$U$265,COLUMN(I$1),FALSE)</f>
        <v>5744.7597267072197</v>
      </c>
      <c r="J156">
        <f>VLOOKUP($A156,'2.1'!$A$1:$U$265,COLUMN(J$1),FALSE)</f>
        <v>6831.9836220628404</v>
      </c>
      <c r="K156">
        <f>VLOOKUP($A156,'2.1'!$A$1:$U$265,COLUMN(K$1),FALSE)</f>
        <v>7408.3607864181804</v>
      </c>
      <c r="L156">
        <f>VLOOKUP($A156,'2.1'!$A$1:$U$265,COLUMN(L$1),FALSE)</f>
        <v>8255.8748722295495</v>
      </c>
      <c r="M156">
        <f>VLOOKUP($A156,'2.1'!$A$1:$U$265,COLUMN(M$1),FALSE)</f>
        <v>8263.2038032034798</v>
      </c>
      <c r="N156">
        <f>VLOOKUP($A156,'2.1'!$A$1:$U$265,COLUMN(N$1),FALSE)</f>
        <v>9200.9747860034295</v>
      </c>
      <c r="O156">
        <f>VLOOKUP($A156,'2.1'!$A$1:$U$265,COLUMN(O$1),FALSE)</f>
        <v>9402.1644191113992</v>
      </c>
      <c r="P156">
        <f>VLOOKUP($A156,'2.1'!$A$1:$U$265,COLUMN(P$1),FALSE)</f>
        <v>9471.9220005242605</v>
      </c>
      <c r="Q156">
        <f>VLOOKUP($A156,'2.1'!$A$1:$U$265,COLUMN(Q$1),FALSE)</f>
        <v>8562.0813686075908</v>
      </c>
      <c r="R156">
        <f>VLOOKUP($A156,'2.1'!$A$1:$U$265,COLUMN(R$1),FALSE)</f>
        <v>5539.1179003623402</v>
      </c>
      <c r="S156">
        <f>VLOOKUP($A156,'2.1'!$A$1:$U$265,COLUMN(S$1),FALSE)</f>
        <v>5637.5149461838</v>
      </c>
      <c r="T156">
        <f>VLOOKUP($A156,'2.1'!$A$1:$U$265,COLUMN(T$1),FALSE)</f>
        <v>6015.1646068668397</v>
      </c>
      <c r="U156">
        <f>VLOOKUP($A156,'2.1'!$A$1:$U$265,COLUMN(U$1),FALSE)</f>
        <v>6359.8336144273699</v>
      </c>
    </row>
    <row r="157" spans="1:21" x14ac:dyDescent="0.35">
      <c r="A157" t="s">
        <v>451</v>
      </c>
      <c r="B157">
        <f>VLOOKUP($A157,'2.1'!$A$1:$U$265,COLUMN(B$1),FALSE)</f>
        <v>29624.9126748618</v>
      </c>
      <c r="C157">
        <f>VLOOKUP($A157,'2.1'!$A$1:$U$265,COLUMN(C$1),FALSE)</f>
        <v>27247.857734793</v>
      </c>
      <c r="D157">
        <f>VLOOKUP($A157,'2.1'!$A$1:$U$265,COLUMN(D$1),FALSE)</f>
        <v>29899.195249508099</v>
      </c>
      <c r="E157">
        <f>VLOOKUP($A157,'2.1'!$A$1:$U$265,COLUMN(E$1),FALSE)</f>
        <v>37321.797904705898</v>
      </c>
      <c r="F157">
        <f>VLOOKUP($A157,'2.1'!$A$1:$U$265,COLUMN(F$1),FALSE)</f>
        <v>42821.6731423358</v>
      </c>
      <c r="G157">
        <f>VLOOKUP($A157,'2.1'!$A$1:$U$265,COLUMN(G$1),FALSE)</f>
        <v>43437.063116477599</v>
      </c>
      <c r="H157">
        <f>VLOOKUP($A157,'2.1'!$A$1:$U$265,COLUMN(H$1),FALSE)</f>
        <v>46593.602164611097</v>
      </c>
      <c r="I157">
        <f>VLOOKUP($A157,'2.1'!$A$1:$U$265,COLUMN(I$1),FALSE)</f>
        <v>53700.005336306298</v>
      </c>
      <c r="J157">
        <f>VLOOKUP($A157,'2.1'!$A$1:$U$265,COLUMN(J$1),FALSE)</f>
        <v>56152.552340314003</v>
      </c>
      <c r="K157">
        <f>VLOOKUP($A157,'2.1'!$A$1:$U$265,COLUMN(K$1),FALSE)</f>
        <v>46946.960271995398</v>
      </c>
      <c r="L157">
        <f>VLOOKUP($A157,'2.1'!$A$1:$U$265,COLUMN(L$1),FALSE)</f>
        <v>52869.044289158701</v>
      </c>
      <c r="M157">
        <f>VLOOKUP($A157,'2.1'!$A$1:$U$265,COLUMN(M$1),FALSE)</f>
        <v>60755.759550846502</v>
      </c>
      <c r="N157">
        <f>VLOOKUP($A157,'2.1'!$A$1:$U$265,COLUMN(N$1),FALSE)</f>
        <v>58037.821319217299</v>
      </c>
      <c r="O157">
        <f>VLOOKUP($A157,'2.1'!$A$1:$U$265,COLUMN(O$1),FALSE)</f>
        <v>61126.9431963979</v>
      </c>
      <c r="P157">
        <f>VLOOKUP($A157,'2.1'!$A$1:$U$265,COLUMN(P$1),FALSE)</f>
        <v>60020.360457657203</v>
      </c>
      <c r="Q157">
        <f>VLOOKUP($A157,'2.1'!$A$1:$U$265,COLUMN(Q$1),FALSE)</f>
        <v>51545.483609532203</v>
      </c>
      <c r="R157">
        <f>VLOOKUP($A157,'2.1'!$A$1:$U$265,COLUMN(R$1),FALSE)</f>
        <v>51965.157153198503</v>
      </c>
      <c r="S157">
        <f>VLOOKUP($A157,'2.1'!$A$1:$U$265,COLUMN(S$1),FALSE)</f>
        <v>53791.508729840301</v>
      </c>
      <c r="T157">
        <f>VLOOKUP($A157,'2.1'!$A$1:$U$265,COLUMN(T$1),FALSE)</f>
        <v>54589.060386060599</v>
      </c>
      <c r="U157">
        <f>VLOOKUP($A157,'2.1'!$A$1:$U$265,COLUMN(U$1),FALSE)</f>
        <v>51615.020651494597</v>
      </c>
    </row>
    <row r="158" spans="1:21" x14ac:dyDescent="0.35">
      <c r="A158" t="s">
        <v>79</v>
      </c>
      <c r="B158">
        <f>VLOOKUP($A158,'2.1'!$A$1:$U$265,COLUMN(B$1),FALSE)</f>
        <v>37868.323034853398</v>
      </c>
      <c r="C158">
        <f>VLOOKUP($A158,'2.1'!$A$1:$U$265,COLUMN(C$1),FALSE)</f>
        <v>38538.990085878402</v>
      </c>
      <c r="D158">
        <f>VLOOKUP($A158,'2.1'!$A$1:$U$265,COLUMN(D$1),FALSE)</f>
        <v>41376.393950166101</v>
      </c>
      <c r="E158">
        <f>VLOOKUP($A158,'2.1'!$A$1:$U$265,COLUMN(E$1),FALSE)</f>
        <v>48087.583129196399</v>
      </c>
      <c r="F158">
        <f>VLOOKUP($A158,'2.1'!$A$1:$U$265,COLUMN(F$1),FALSE)</f>
        <v>53340.1476775431</v>
      </c>
      <c r="G158">
        <f>VLOOKUP($A158,'2.1'!$A$1:$U$265,COLUMN(G$1),FALSE)</f>
        <v>54952.673761343103</v>
      </c>
      <c r="H158">
        <f>VLOOKUP($A158,'2.1'!$A$1:$U$265,COLUMN(H$1),FALSE)</f>
        <v>57579.501953809202</v>
      </c>
      <c r="I158">
        <f>VLOOKUP($A158,'2.1'!$A$1:$U$265,COLUMN(I$1),FALSE)</f>
        <v>63555.2374554216</v>
      </c>
      <c r="J158">
        <f>VLOOKUP($A158,'2.1'!$A$1:$U$265,COLUMN(J$1),FALSE)</f>
        <v>72487.845941757507</v>
      </c>
      <c r="K158">
        <f>VLOOKUP($A158,'2.1'!$A$1:$U$265,COLUMN(K$1),FALSE)</f>
        <v>69927.468758249204</v>
      </c>
      <c r="L158">
        <f>VLOOKUP($A158,'2.1'!$A$1:$U$265,COLUMN(L$1),FALSE)</f>
        <v>74605.7210819748</v>
      </c>
      <c r="M158">
        <f>VLOOKUP($A158,'2.1'!$A$1:$U$265,COLUMN(M$1),FALSE)</f>
        <v>88415.6280324892</v>
      </c>
      <c r="N158">
        <f>VLOOKUP($A158,'2.1'!$A$1:$U$265,COLUMN(N$1),FALSE)</f>
        <v>83538.230025041994</v>
      </c>
      <c r="O158">
        <f>VLOOKUP($A158,'2.1'!$A$1:$U$265,COLUMN(O$1),FALSE)</f>
        <v>85112.4643984141</v>
      </c>
      <c r="P158">
        <f>VLOOKUP($A158,'2.1'!$A$1:$U$265,COLUMN(P$1),FALSE)</f>
        <v>86605.563376242106</v>
      </c>
      <c r="Q158">
        <f>VLOOKUP($A158,'2.1'!$A$1:$U$265,COLUMN(Q$1),FALSE)</f>
        <v>82081.597161616504</v>
      </c>
      <c r="R158">
        <f>VLOOKUP($A158,'2.1'!$A$1:$U$265,COLUMN(R$1),FALSE)</f>
        <v>80172.232086914795</v>
      </c>
      <c r="S158">
        <f>VLOOKUP($A158,'2.1'!$A$1:$U$265,COLUMN(S$1),FALSE)</f>
        <v>80449.994512773905</v>
      </c>
      <c r="T158">
        <f>VLOOKUP($A158,'2.1'!$A$1:$U$265,COLUMN(T$1),FALSE)</f>
        <v>82818.108161747106</v>
      </c>
      <c r="U158">
        <f>VLOOKUP($A158,'2.1'!$A$1:$U$265,COLUMN(U$1),FALSE)</f>
        <v>81993.727125949998</v>
      </c>
    </row>
    <row r="159" spans="1:21" x14ac:dyDescent="0.35">
      <c r="A159" t="s">
        <v>459</v>
      </c>
      <c r="B159">
        <f>VLOOKUP($A159,'2.1'!$A$1:$U$265,COLUMN(B$1),FALSE)</f>
        <v>1177.62926773348</v>
      </c>
      <c r="C159">
        <f>VLOOKUP($A159,'2.1'!$A$1:$U$265,COLUMN(C$1),FALSE)</f>
        <v>1258.4473216363799</v>
      </c>
      <c r="D159">
        <f>VLOOKUP($A159,'2.1'!$A$1:$U$265,COLUMN(D$1),FALSE)</f>
        <v>1263.25512201019</v>
      </c>
      <c r="E159">
        <f>VLOOKUP($A159,'2.1'!$A$1:$U$265,COLUMN(E$1),FALSE)</f>
        <v>1253.3951455342101</v>
      </c>
      <c r="F159">
        <f>VLOOKUP($A159,'2.1'!$A$1:$U$265,COLUMN(F$1),FALSE)</f>
        <v>1407.1784243489799</v>
      </c>
      <c r="G159">
        <f>VLOOKUP($A159,'2.1'!$A$1:$U$265,COLUMN(G$1),FALSE)</f>
        <v>1571.73840701932</v>
      </c>
      <c r="H159">
        <f>VLOOKUP($A159,'2.1'!$A$1:$U$265,COLUMN(H$1),FALSE)</f>
        <v>1748.9056801046499</v>
      </c>
      <c r="I159">
        <f>VLOOKUP($A159,'2.1'!$A$1:$U$265,COLUMN(I$1),FALSE)</f>
        <v>2032.62348932701</v>
      </c>
      <c r="J159">
        <f>VLOOKUP($A159,'2.1'!$A$1:$U$265,COLUMN(J$1),FALSE)</f>
        <v>0</v>
      </c>
      <c r="K159">
        <f>VLOOKUP($A159,'2.1'!$A$1:$U$265,COLUMN(K$1),FALSE)</f>
        <v>0</v>
      </c>
      <c r="L159">
        <f>VLOOKUP($A159,'2.1'!$A$1:$U$265,COLUMN(L$1),FALSE)</f>
        <v>0</v>
      </c>
      <c r="M159">
        <f>VLOOKUP($A159,'2.1'!$A$1:$U$265,COLUMN(M$1),FALSE)</f>
        <v>0</v>
      </c>
      <c r="N159">
        <f>VLOOKUP($A159,'2.1'!$A$1:$U$265,COLUMN(N$1),FALSE)</f>
        <v>0</v>
      </c>
      <c r="O159">
        <f>VLOOKUP($A159,'2.1'!$A$1:$U$265,COLUMN(O$1),FALSE)</f>
        <v>0</v>
      </c>
      <c r="P159">
        <f>VLOOKUP($A159,'2.1'!$A$1:$U$265,COLUMN(P$1),FALSE)</f>
        <v>0</v>
      </c>
      <c r="Q159">
        <f>VLOOKUP($A159,'2.1'!$A$1:$U$265,COLUMN(Q$1),FALSE)</f>
        <v>0</v>
      </c>
      <c r="R159">
        <f>VLOOKUP($A159,'2.1'!$A$1:$U$265,COLUMN(R$1),FALSE)</f>
        <v>0</v>
      </c>
      <c r="S159">
        <f>VLOOKUP($A159,'2.1'!$A$1:$U$265,COLUMN(S$1),FALSE)</f>
        <v>0</v>
      </c>
      <c r="T159">
        <f>VLOOKUP($A159,'2.1'!$A$1:$U$265,COLUMN(T$1),FALSE)</f>
        <v>0</v>
      </c>
      <c r="U159">
        <f>VLOOKUP($A159,'2.1'!$A$1:$U$265,COLUMN(U$1),FALSE)</f>
        <v>0</v>
      </c>
    </row>
    <row r="160" spans="1:21" x14ac:dyDescent="0.35">
      <c r="A160" t="s">
        <v>473</v>
      </c>
      <c r="B160">
        <f>VLOOKUP($A160,'2.1'!$A$1:$U$265,COLUMN(B$1),FALSE)</f>
        <v>138.42887951268301</v>
      </c>
      <c r="C160">
        <f>VLOOKUP($A160,'2.1'!$A$1:$U$265,COLUMN(C$1),FALSE)</f>
        <v>171.04798336258801</v>
      </c>
      <c r="D160">
        <f>VLOOKUP($A160,'2.1'!$A$1:$U$265,COLUMN(D$1),FALSE)</f>
        <v>190.00250025609</v>
      </c>
      <c r="E160">
        <f>VLOOKUP($A160,'2.1'!$A$1:$U$265,COLUMN(E$1),FALSE)</f>
        <v>237.75744423262</v>
      </c>
      <c r="F160">
        <f>VLOOKUP($A160,'2.1'!$A$1:$U$265,COLUMN(F$1),FALSE)</f>
        <v>311.62732480273598</v>
      </c>
      <c r="G160">
        <f>VLOOKUP($A160,'2.1'!$A$1:$U$265,COLUMN(G$1),FALSE)</f>
        <v>340.58303273889902</v>
      </c>
      <c r="H160">
        <f>VLOOKUP($A160,'2.1'!$A$1:$U$265,COLUMN(H$1),FALSE)</f>
        <v>408.83859069925802</v>
      </c>
      <c r="I160">
        <f>VLOOKUP($A160,'2.1'!$A$1:$U$265,COLUMN(I$1),FALSE)</f>
        <v>526.64291543476804</v>
      </c>
      <c r="J160">
        <f>VLOOKUP($A160,'2.1'!$A$1:$U$265,COLUMN(J$1),FALSE)</f>
        <v>715.86511053556001</v>
      </c>
      <c r="K160">
        <f>VLOOKUP($A160,'2.1'!$A$1:$U$265,COLUMN(K$1),FALSE)</f>
        <v>676.12341925805003</v>
      </c>
      <c r="L160">
        <f>VLOOKUP($A160,'2.1'!$A$1:$U$265,COLUMN(L$1),FALSE)</f>
        <v>749.55271101584196</v>
      </c>
      <c r="M160">
        <f>VLOOKUP($A160,'2.1'!$A$1:$U$265,COLUMN(M$1),FALSE)</f>
        <v>847.38210181051795</v>
      </c>
      <c r="N160">
        <f>VLOOKUP($A160,'2.1'!$A$1:$U$265,COLUMN(N$1),FALSE)</f>
        <v>969.29647314428905</v>
      </c>
      <c r="O160">
        <f>VLOOKUP($A160,'2.1'!$A$1:$U$265,COLUMN(O$1),FALSE)</f>
        <v>1048.2272925611501</v>
      </c>
      <c r="P160">
        <f>VLOOKUP($A160,'2.1'!$A$1:$U$265,COLUMN(P$1),FALSE)</f>
        <v>1104.1716894137601</v>
      </c>
      <c r="Q160">
        <f>VLOOKUP($A160,'2.1'!$A$1:$U$265,COLUMN(Q$1),FALSE)</f>
        <v>929.09585722374595</v>
      </c>
      <c r="R160">
        <f>VLOOKUP($A160,'2.1'!$A$1:$U$265,COLUMN(R$1),FALSE)</f>
        <v>802.51800405282404</v>
      </c>
      <c r="S160">
        <f>VLOOKUP($A160,'2.1'!$A$1:$U$265,COLUMN(S$1),FALSE)</f>
        <v>806.04157309804395</v>
      </c>
      <c r="T160">
        <f>VLOOKUP($A160,'2.1'!$A$1:$U$265,COLUMN(T$1),FALSE)</f>
        <v>826.62153053870395</v>
      </c>
      <c r="U160">
        <f>VLOOKUP($A160,'2.1'!$A$1:$U$265,COLUMN(U$1),FALSE)</f>
        <v>870.78758932322296</v>
      </c>
    </row>
    <row r="161" spans="1:21" x14ac:dyDescent="0.35">
      <c r="A161" t="s">
        <v>471</v>
      </c>
      <c r="B161">
        <f>VLOOKUP($A161,'2.1'!$A$1:$U$265,COLUMN(B$1),FALSE)</f>
        <v>2007.7351750668299</v>
      </c>
      <c r="C161">
        <f>VLOOKUP($A161,'2.1'!$A$1:$U$265,COLUMN(C$1),FALSE)</f>
        <v>1893.2640598789101</v>
      </c>
      <c r="D161">
        <f>VLOOKUP($A161,'2.1'!$A$1:$U$265,COLUMN(D$1),FALSE)</f>
        <v>2096.18799866778</v>
      </c>
      <c r="E161">
        <f>VLOOKUP($A161,'2.1'!$A$1:$U$265,COLUMN(E$1),FALSE)</f>
        <v>2359.1168670908701</v>
      </c>
      <c r="F161">
        <f>VLOOKUP($A161,'2.1'!$A$1:$U$265,COLUMN(F$1),FALSE)</f>
        <v>2660.1269982932999</v>
      </c>
      <c r="G161">
        <f>VLOOKUP($A161,'2.1'!$A$1:$U$265,COLUMN(G$1),FALSE)</f>
        <v>2894.06265596401</v>
      </c>
      <c r="H161">
        <f>VLOOKUP($A161,'2.1'!$A$1:$U$265,COLUMN(H$1),FALSE)</f>
        <v>3369.5434028698801</v>
      </c>
      <c r="I161">
        <f>VLOOKUP($A161,'2.1'!$A$1:$U$265,COLUMN(I$1),FALSE)</f>
        <v>3973.01699148237</v>
      </c>
      <c r="J161">
        <f>VLOOKUP($A161,'2.1'!$A$1:$U$265,COLUMN(J$1),FALSE)</f>
        <v>4379.6585238796097</v>
      </c>
      <c r="K161">
        <f>VLOOKUP($A161,'2.1'!$A$1:$U$265,COLUMN(K$1),FALSE)</f>
        <v>4213.0063387218297</v>
      </c>
      <c r="L161">
        <f>VLOOKUP($A161,'2.1'!$A$1:$U$265,COLUMN(L$1),FALSE)</f>
        <v>5076.34017438708</v>
      </c>
      <c r="M161">
        <f>VLOOKUP($A161,'2.1'!$A$1:$U$265,COLUMN(M$1),FALSE)</f>
        <v>5492.1212559055803</v>
      </c>
      <c r="N161">
        <f>VLOOKUP($A161,'2.1'!$A$1:$U$265,COLUMN(N$1),FALSE)</f>
        <v>5860.5825072559901</v>
      </c>
      <c r="O161">
        <f>VLOOKUP($A161,'2.1'!$A$1:$U$265,COLUMN(O$1),FALSE)</f>
        <v>6168.2629850121903</v>
      </c>
      <c r="P161">
        <f>VLOOKUP($A161,'2.1'!$A$1:$U$265,COLUMN(P$1),FALSE)</f>
        <v>5951.8837023360402</v>
      </c>
      <c r="Q161">
        <f>VLOOKUP($A161,'2.1'!$A$1:$U$265,COLUMN(Q$1),FALSE)</f>
        <v>5840.0465229432602</v>
      </c>
      <c r="R161">
        <f>VLOOKUP($A161,'2.1'!$A$1:$U$265,COLUMN(R$1),FALSE)</f>
        <v>5994.2314754715599</v>
      </c>
      <c r="S161">
        <f>VLOOKUP($A161,'2.1'!$A$1:$U$265,COLUMN(S$1),FALSE)</f>
        <v>6592.9149016986403</v>
      </c>
      <c r="T161">
        <f>VLOOKUP($A161,'2.1'!$A$1:$U$265,COLUMN(T$1),FALSE)</f>
        <v>7295.4756161209498</v>
      </c>
      <c r="U161">
        <f>VLOOKUP($A161,'2.1'!$A$1:$U$265,COLUMN(U$1),FALSE)</f>
        <v>7806.7422110553198</v>
      </c>
    </row>
    <row r="162" spans="1:21" x14ac:dyDescent="0.35">
      <c r="A162" t="s">
        <v>479</v>
      </c>
      <c r="B162">
        <f>VLOOKUP($A162,'2.1'!$A$1:$U$265,COLUMN(B$1),FALSE)</f>
        <v>415.08594857785101</v>
      </c>
      <c r="C162">
        <f>VLOOKUP($A162,'2.1'!$A$1:$U$265,COLUMN(C$1),FALSE)</f>
        <v>529.79370049732904</v>
      </c>
      <c r="D162">
        <f>VLOOKUP($A162,'2.1'!$A$1:$U$265,COLUMN(D$1),FALSE)</f>
        <v>508.79392301239602</v>
      </c>
      <c r="E162">
        <f>VLOOKUP($A162,'2.1'!$A$1:$U$265,COLUMN(E$1),FALSE)</f>
        <v>517.78709503034497</v>
      </c>
      <c r="F162">
        <f>VLOOKUP($A162,'2.1'!$A$1:$U$265,COLUMN(F$1),FALSE)</f>
        <v>453.47882945962198</v>
      </c>
      <c r="G162">
        <f>VLOOKUP($A162,'2.1'!$A$1:$U$265,COLUMN(G$1),FALSE)</f>
        <v>464.52169806106701</v>
      </c>
      <c r="H162">
        <f>VLOOKUP($A162,'2.1'!$A$1:$U$265,COLUMN(H$1),FALSE)</f>
        <v>446.45977300990103</v>
      </c>
      <c r="I162">
        <f>VLOOKUP($A162,'2.1'!$A$1:$U$265,COLUMN(I$1),FALSE)</f>
        <v>523.73551706304204</v>
      </c>
      <c r="J162">
        <f>VLOOKUP($A162,'2.1'!$A$1:$U$265,COLUMN(J$1),FALSE)</f>
        <v>614.43400847615806</v>
      </c>
      <c r="K162">
        <f>VLOOKUP($A162,'2.1'!$A$1:$U$265,COLUMN(K$1),FALSE)</f>
        <v>676.62399921063195</v>
      </c>
      <c r="L162">
        <f>VLOOKUP($A162,'2.1'!$A$1:$U$265,COLUMN(L$1),FALSE)</f>
        <v>806.40910159182704</v>
      </c>
      <c r="M162">
        <f>VLOOKUP($A162,'2.1'!$A$1:$U$265,COLUMN(M$1),FALSE)</f>
        <v>947.51332029526998</v>
      </c>
      <c r="N162">
        <f>VLOOKUP($A162,'2.1'!$A$1:$U$265,COLUMN(N$1),FALSE)</f>
        <v>1013.05002497807</v>
      </c>
      <c r="O162">
        <f>VLOOKUP($A162,'2.1'!$A$1:$U$265,COLUMN(O$1),FALSE)</f>
        <v>1210.03264559371</v>
      </c>
      <c r="P162">
        <f>VLOOKUP($A162,'2.1'!$A$1:$U$265,COLUMN(P$1),FALSE)</f>
        <v>1232.4560962794999</v>
      </c>
      <c r="Q162">
        <f>VLOOKUP($A162,'2.1'!$A$1:$U$265,COLUMN(Q$1),FALSE)</f>
        <v>1332.7828591776999</v>
      </c>
      <c r="R162">
        <f>VLOOKUP($A162,'2.1'!$A$1:$U$265,COLUMN(R$1),FALSE)</f>
        <v>1353.7479250185399</v>
      </c>
      <c r="S162">
        <f>VLOOKUP($A162,'2.1'!$A$1:$U$265,COLUMN(S$1),FALSE)</f>
        <v>1286.40575068308</v>
      </c>
      <c r="T162">
        <f>VLOOKUP($A162,'2.1'!$A$1:$U$265,COLUMN(T$1),FALSE)</f>
        <v>1230.2281911588</v>
      </c>
      <c r="U162">
        <f>VLOOKUP($A162,'2.1'!$A$1:$U$265,COLUMN(U$1),FALSE)</f>
        <v>1560.50982160188</v>
      </c>
    </row>
    <row r="163" spans="1:21" x14ac:dyDescent="0.35">
      <c r="A163" t="s">
        <v>469</v>
      </c>
      <c r="B163">
        <f>VLOOKUP($A163,'2.1'!$A$1:$U$265,COLUMN(B$1),FALSE)</f>
        <v>302.206394294343</v>
      </c>
      <c r="C163">
        <f>VLOOKUP($A163,'2.1'!$A$1:$U$265,COLUMN(C$1),FALSE)</f>
        <v>292.56735762404497</v>
      </c>
      <c r="D163">
        <f>VLOOKUP($A163,'2.1'!$A$1:$U$265,COLUMN(D$1),FALSE)</f>
        <v>326.85560012675501</v>
      </c>
      <c r="E163">
        <f>VLOOKUP($A163,'2.1'!$A$1:$U$265,COLUMN(E$1),FALSE)</f>
        <v>396.03004405108601</v>
      </c>
      <c r="F163">
        <f>VLOOKUP($A163,'2.1'!$A$1:$U$265,COLUMN(F$1),FALSE)</f>
        <v>412.58939196230801</v>
      </c>
      <c r="G163">
        <f>VLOOKUP($A163,'2.1'!$A$1:$U$265,COLUMN(G$1),FALSE)</f>
        <v>406.40095053912501</v>
      </c>
      <c r="H163">
        <f>VLOOKUP($A163,'2.1'!$A$1:$U$265,COLUMN(H$1),FALSE)</f>
        <v>407.69469789241703</v>
      </c>
      <c r="I163">
        <f>VLOOKUP($A163,'2.1'!$A$1:$U$265,COLUMN(I$1),FALSE)</f>
        <v>449.14423282443897</v>
      </c>
      <c r="J163">
        <f>VLOOKUP($A163,'2.1'!$A$1:$U$265,COLUMN(J$1),FALSE)</f>
        <v>544.14752336514198</v>
      </c>
      <c r="K163">
        <f>VLOOKUP($A163,'2.1'!$A$1:$U$265,COLUMN(K$1),FALSE)</f>
        <v>538.44195157640002</v>
      </c>
      <c r="L163">
        <f>VLOOKUP($A163,'2.1'!$A$1:$U$265,COLUMN(L$1),FALSE)</f>
        <v>534.04436681019797</v>
      </c>
      <c r="M163">
        <f>VLOOKUP($A163,'2.1'!$A$1:$U$265,COLUMN(M$1),FALSE)</f>
        <v>587.09713679246704</v>
      </c>
      <c r="N163">
        <f>VLOOKUP($A163,'2.1'!$A$1:$U$265,COLUMN(N$1),FALSE)</f>
        <v>571.80672394416695</v>
      </c>
      <c r="O163">
        <f>VLOOKUP($A163,'2.1'!$A$1:$U$265,COLUMN(O$1),FALSE)</f>
        <v>621.39885357468302</v>
      </c>
      <c r="P163">
        <f>VLOOKUP($A163,'2.1'!$A$1:$U$265,COLUMN(P$1),FALSE)</f>
        <v>640.93421962882701</v>
      </c>
      <c r="Q163">
        <f>VLOOKUP($A163,'2.1'!$A$1:$U$265,COLUMN(Q$1),FALSE)</f>
        <v>570.91027901343398</v>
      </c>
      <c r="R163">
        <f>VLOOKUP($A163,'2.1'!$A$1:$U$265,COLUMN(R$1),FALSE)</f>
        <v>597.47108880410894</v>
      </c>
      <c r="S163">
        <f>VLOOKUP($A163,'2.1'!$A$1:$U$265,COLUMN(S$1),FALSE)</f>
        <v>626.09152790140502</v>
      </c>
      <c r="T163">
        <f>VLOOKUP($A163,'2.1'!$A$1:$U$265,COLUMN(T$1),FALSE)</f>
        <v>679.97276057805004</v>
      </c>
      <c r="U163">
        <f>VLOOKUP($A163,'2.1'!$A$1:$U$265,COLUMN(U$1),FALSE)</f>
        <v>679.29024909129498</v>
      </c>
    </row>
    <row r="164" spans="1:21" x14ac:dyDescent="0.35">
      <c r="A164" t="s">
        <v>483</v>
      </c>
      <c r="B164">
        <f>VLOOKUP($A164,'2.1'!$A$1:$U$265,COLUMN(B$1),FALSE)</f>
        <v>2090.8780473687998</v>
      </c>
      <c r="C164">
        <f>VLOOKUP($A164,'2.1'!$A$1:$U$265,COLUMN(C$1),FALSE)</f>
        <v>1838.9934144552601</v>
      </c>
      <c r="D164">
        <f>VLOOKUP($A164,'2.1'!$A$1:$U$265,COLUMN(D$1),FALSE)</f>
        <v>1845.6875561378099</v>
      </c>
      <c r="E164">
        <f>VLOOKUP($A164,'2.1'!$A$1:$U$265,COLUMN(E$1),FALSE)</f>
        <v>2030.8164581317301</v>
      </c>
      <c r="F164">
        <f>VLOOKUP($A164,'2.1'!$A$1:$U$265,COLUMN(F$1),FALSE)</f>
        <v>2301.5621627649198</v>
      </c>
      <c r="G164">
        <f>VLOOKUP($A164,'2.1'!$A$1:$U$265,COLUMN(G$1),FALSE)</f>
        <v>2594.4957646911398</v>
      </c>
      <c r="H164">
        <f>VLOOKUP($A164,'2.1'!$A$1:$U$265,COLUMN(H$1),FALSE)</f>
        <v>2873.3027212257098</v>
      </c>
      <c r="I164">
        <f>VLOOKUP($A164,'2.1'!$A$1:$U$265,COLUMN(I$1),FALSE)</f>
        <v>2910.0316448385702</v>
      </c>
      <c r="J164">
        <f>VLOOKUP($A164,'2.1'!$A$1:$U$265,COLUMN(J$1),FALSE)</f>
        <v>3331.70768731303</v>
      </c>
      <c r="K164">
        <f>VLOOKUP($A164,'2.1'!$A$1:$U$265,COLUMN(K$1),FALSE)</f>
        <v>3006.80892575915</v>
      </c>
      <c r="L164">
        <f>VLOOKUP($A164,'2.1'!$A$1:$U$265,COLUMN(L$1),FALSE)</f>
        <v>3527.7827057712102</v>
      </c>
      <c r="M164">
        <f>VLOOKUP($A164,'2.1'!$A$1:$U$265,COLUMN(M$1),FALSE)</f>
        <v>4002.6591651506201</v>
      </c>
      <c r="N164">
        <f>VLOOKUP($A164,'2.1'!$A$1:$U$265,COLUMN(N$1),FALSE)</f>
        <v>4581.7386474858204</v>
      </c>
      <c r="O164">
        <f>VLOOKUP($A164,'2.1'!$A$1:$U$265,COLUMN(O$1),FALSE)</f>
        <v>4428.1465213085503</v>
      </c>
      <c r="P164">
        <f>VLOOKUP($A164,'2.1'!$A$1:$U$265,COLUMN(P$1),FALSE)</f>
        <v>4354.0288633706296</v>
      </c>
      <c r="Q164">
        <f>VLOOKUP($A164,'2.1'!$A$1:$U$265,COLUMN(Q$1),FALSE)</f>
        <v>4336.1965763663902</v>
      </c>
      <c r="R164">
        <f>VLOOKUP($A164,'2.1'!$A$1:$U$265,COLUMN(R$1),FALSE)</f>
        <v>4158.2883783871603</v>
      </c>
      <c r="S164">
        <f>VLOOKUP($A164,'2.1'!$A$1:$U$265,COLUMN(S$1),FALSE)</f>
        <v>4513.6095314596496</v>
      </c>
      <c r="T164">
        <f>VLOOKUP($A164,'2.1'!$A$1:$U$265,COLUMN(T$1),FALSE)</f>
        <v>4740.7921489518803</v>
      </c>
      <c r="U164">
        <f>VLOOKUP($A164,'2.1'!$A$1:$U$265,COLUMN(U$1),FALSE)</f>
        <v>4903.1529027659899</v>
      </c>
    </row>
    <row r="165" spans="1:21" x14ac:dyDescent="0.35">
      <c r="A165" t="s">
        <v>489</v>
      </c>
      <c r="B165">
        <f>VLOOKUP($A165,'2.1'!$A$1:$U$265,COLUMN(B$1),FALSE)</f>
        <v>6435.1646825282896</v>
      </c>
      <c r="C165">
        <f>VLOOKUP($A165,'2.1'!$A$1:$U$265,COLUMN(C$1),FALSE)</f>
        <v>6939.8011840855297</v>
      </c>
      <c r="D165">
        <f>VLOOKUP($A165,'2.1'!$A$1:$U$265,COLUMN(D$1),FALSE)</f>
        <v>7053.0708041133003</v>
      </c>
      <c r="E165">
        <f>VLOOKUP($A165,'2.1'!$A$1:$U$265,COLUMN(E$1),FALSE)</f>
        <v>8807.9003786100002</v>
      </c>
      <c r="F165">
        <f>VLOOKUP($A165,'2.1'!$A$1:$U$265,COLUMN(F$1),FALSE)</f>
        <v>10293.805414705001</v>
      </c>
      <c r="G165">
        <f>VLOOKUP($A165,'2.1'!$A$1:$U$265,COLUMN(G$1),FALSE)</f>
        <v>12327.2331723195</v>
      </c>
      <c r="H165">
        <f>VLOOKUP($A165,'2.1'!$A$1:$U$265,COLUMN(H$1),FALSE)</f>
        <v>14102.4958480936</v>
      </c>
      <c r="I165">
        <f>VLOOKUP($A165,'2.1'!$A$1:$U$265,COLUMN(I$1),FALSE)</f>
        <v>16539.878107728298</v>
      </c>
      <c r="J165">
        <f>VLOOKUP($A165,'2.1'!$A$1:$U$265,COLUMN(J$1),FALSE)</f>
        <v>21204.104970349599</v>
      </c>
      <c r="K165">
        <f>VLOOKUP($A165,'2.1'!$A$1:$U$265,COLUMN(K$1),FALSE)</f>
        <v>14514.1417224997</v>
      </c>
      <c r="L165">
        <f>VLOOKUP($A165,'2.1'!$A$1:$U$265,COLUMN(L$1),FALSE)</f>
        <v>16683.3553787376</v>
      </c>
      <c r="M165">
        <f>VLOOKUP($A165,'2.1'!$A$1:$U$265,COLUMN(M$1),FALSE)</f>
        <v>19034.149196665199</v>
      </c>
      <c r="N165">
        <f>VLOOKUP($A165,'2.1'!$A$1:$U$265,COLUMN(N$1),FALSE)</f>
        <v>19157.417036671199</v>
      </c>
      <c r="O165">
        <f>VLOOKUP($A165,'2.1'!$A$1:$U$265,COLUMN(O$1),FALSE)</f>
        <v>20143.6644489582</v>
      </c>
      <c r="P165">
        <f>VLOOKUP($A165,'2.1'!$A$1:$U$265,COLUMN(P$1),FALSE)</f>
        <v>20270.859371651801</v>
      </c>
      <c r="Q165">
        <f>VLOOKUP($A165,'2.1'!$A$1:$U$265,COLUMN(Q$1),FALSE)</f>
        <v>18289.704340369</v>
      </c>
      <c r="R165">
        <f>VLOOKUP($A165,'2.1'!$A$1:$U$265,COLUMN(R$1),FALSE)</f>
        <v>16176.9473700573</v>
      </c>
      <c r="S165">
        <f>VLOOKUP($A165,'2.1'!$A$1:$U$265,COLUMN(S$1),FALSE)</f>
        <v>16238.1931916674</v>
      </c>
      <c r="T165">
        <f>VLOOKUP($A165,'2.1'!$A$1:$U$265,COLUMN(T$1),FALSE)</f>
        <v>17129.913090257702</v>
      </c>
      <c r="U165">
        <f>VLOOKUP($A165,'2.1'!$A$1:$U$265,COLUMN(U$1),FALSE)</f>
        <v>17397.9817601543</v>
      </c>
    </row>
    <row r="166" spans="1:21" x14ac:dyDescent="0.35">
      <c r="A166" t="s">
        <v>491</v>
      </c>
      <c r="B166">
        <f>VLOOKUP($A166,'2.1'!$A$1:$U$265,COLUMN(B$1),FALSE)</f>
        <v>2211.82681728547</v>
      </c>
      <c r="C166">
        <f>VLOOKUP($A166,'2.1'!$A$1:$U$265,COLUMN(C$1),FALSE)</f>
        <v>2253.0447097024398</v>
      </c>
      <c r="D166">
        <f>VLOOKUP($A166,'2.1'!$A$1:$U$265,COLUMN(D$1),FALSE)</f>
        <v>2344.4135334253301</v>
      </c>
      <c r="E166">
        <f>VLOOKUP($A166,'2.1'!$A$1:$U$265,COLUMN(E$1),FALSE)</f>
        <v>2760.4143135015602</v>
      </c>
      <c r="F166">
        <f>VLOOKUP($A166,'2.1'!$A$1:$U$265,COLUMN(F$1),FALSE)</f>
        <v>3111.38270290128</v>
      </c>
      <c r="G166">
        <f>VLOOKUP($A166,'2.1'!$A$1:$U$265,COLUMN(G$1),FALSE)</f>
        <v>3193.2065694937301</v>
      </c>
      <c r="H166">
        <f>VLOOKUP($A166,'2.1'!$A$1:$U$265,COLUMN(H$1),FALSE)</f>
        <v>3370.03392588511</v>
      </c>
      <c r="I166">
        <f>VLOOKUP($A166,'2.1'!$A$1:$U$265,COLUMN(I$1),FALSE)</f>
        <v>3775.7500101607702</v>
      </c>
      <c r="J166">
        <f>VLOOKUP($A166,'2.1'!$A$1:$U$265,COLUMN(J$1),FALSE)</f>
        <v>4307.1558783897099</v>
      </c>
      <c r="K166">
        <f>VLOOKUP($A166,'2.1'!$A$1:$U$265,COLUMN(K$1),FALSE)</f>
        <v>4128.4627826119104</v>
      </c>
      <c r="L166">
        <f>VLOOKUP($A166,'2.1'!$A$1:$U$265,COLUMN(L$1),FALSE)</f>
        <v>4141.9763533645901</v>
      </c>
      <c r="M166">
        <f>VLOOKUP($A166,'2.1'!$A$1:$U$265,COLUMN(M$1),FALSE)</f>
        <v>4264.6749460473702</v>
      </c>
      <c r="N166">
        <f>VLOOKUP($A166,'2.1'!$A$1:$U$265,COLUMN(N$1),FALSE)</f>
        <v>4152.6785870758304</v>
      </c>
      <c r="O166">
        <f>VLOOKUP($A166,'2.1'!$A$1:$U$265,COLUMN(O$1),FALSE)</f>
        <v>4222.70324540611</v>
      </c>
      <c r="P166">
        <f>VLOOKUP($A166,'2.1'!$A$1:$U$265,COLUMN(P$1),FALSE)</f>
        <v>4305.4741650483502</v>
      </c>
      <c r="Q166">
        <f>VLOOKUP($A166,'2.1'!$A$1:$U$265,COLUMN(Q$1),FALSE)</f>
        <v>3861.6885311349702</v>
      </c>
      <c r="R166">
        <f>VLOOKUP($A166,'2.1'!$A$1:$U$265,COLUMN(R$1),FALSE)</f>
        <v>3697.9308312606399</v>
      </c>
      <c r="S166">
        <f>VLOOKUP($A166,'2.1'!$A$1:$U$265,COLUMN(S$1),FALSE)</f>
        <v>3481.22873876516</v>
      </c>
      <c r="T166">
        <f>VLOOKUP($A166,'2.1'!$A$1:$U$265,COLUMN(T$1),FALSE)</f>
        <v>3438.7890891462698</v>
      </c>
      <c r="U166">
        <f>VLOOKUP($A166,'2.1'!$A$1:$U$265,COLUMN(U$1),FALSE)</f>
        <v>3317.4535932121998</v>
      </c>
    </row>
    <row r="167" spans="1:21" x14ac:dyDescent="0.35">
      <c r="A167" t="s">
        <v>493</v>
      </c>
      <c r="B167">
        <f>VLOOKUP($A167,'2.1'!$A$1:$U$265,COLUMN(B$1),FALSE)</f>
        <v>4337.4781413105602</v>
      </c>
      <c r="C167">
        <f>VLOOKUP($A167,'2.1'!$A$1:$U$265,COLUMN(C$1),FALSE)</f>
        <v>3142.9551896786002</v>
      </c>
      <c r="D167">
        <f>VLOOKUP($A167,'2.1'!$A$1:$U$265,COLUMN(D$1),FALSE)</f>
        <v>3687.89027802495</v>
      </c>
      <c r="E167">
        <f>VLOOKUP($A167,'2.1'!$A$1:$U$265,COLUMN(E$1),FALSE)</f>
        <v>4760.1489492288401</v>
      </c>
      <c r="F167">
        <f>VLOOKUP($A167,'2.1'!$A$1:$U$265,COLUMN(F$1),FALSE)</f>
        <v>6101.4716080595799</v>
      </c>
      <c r="G167">
        <f>VLOOKUP($A167,'2.1'!$A$1:$U$265,COLUMN(G$1),FALSE)</f>
        <v>7456.3877151334</v>
      </c>
      <c r="H167">
        <f>VLOOKUP($A167,'2.1'!$A$1:$U$265,COLUMN(H$1),FALSE)</f>
        <v>8102.1214888942995</v>
      </c>
      <c r="I167">
        <f>VLOOKUP($A167,'2.1'!$A$1:$U$265,COLUMN(I$1),FALSE)</f>
        <v>9791.6515735272405</v>
      </c>
      <c r="J167">
        <f>VLOOKUP($A167,'2.1'!$A$1:$U$265,COLUMN(J$1),FALSE)</f>
        <v>10940.991249959299</v>
      </c>
      <c r="K167">
        <f>VLOOKUP($A167,'2.1'!$A$1:$U$265,COLUMN(K$1),FALSE)</f>
        <v>9103.7098785913495</v>
      </c>
      <c r="L167">
        <f>VLOOKUP($A167,'2.1'!$A$1:$U$265,COLUMN(L$1),FALSE)</f>
        <v>10742.430072676099</v>
      </c>
      <c r="M167">
        <f>VLOOKUP($A167,'2.1'!$A$1:$U$265,COLUMN(M$1),FALSE)</f>
        <v>11420.7732646112</v>
      </c>
      <c r="N167">
        <f>VLOOKUP($A167,'2.1'!$A$1:$U$265,COLUMN(N$1),FALSE)</f>
        <v>11795.316711752001</v>
      </c>
      <c r="O167">
        <f>VLOOKUP($A167,'2.1'!$A$1:$U$265,COLUMN(O$1),FALSE)</f>
        <v>12614.480257597501</v>
      </c>
      <c r="P167">
        <f>VLOOKUP($A167,'2.1'!$A$1:$U$265,COLUMN(P$1),FALSE)</f>
        <v>12157.337960901499</v>
      </c>
      <c r="Q167">
        <f>VLOOKUP($A167,'2.1'!$A$1:$U$265,COLUMN(Q$1),FALSE)</f>
        <v>11006.2497363978</v>
      </c>
      <c r="R167">
        <f>VLOOKUP($A167,'2.1'!$A$1:$U$265,COLUMN(R$1),FALSE)</f>
        <v>10895.318692471899</v>
      </c>
      <c r="S167">
        <f>VLOOKUP($A167,'2.1'!$A$1:$U$265,COLUMN(S$1),FALSE)</f>
        <v>10591.474371202499</v>
      </c>
      <c r="T167">
        <f>VLOOKUP($A167,'2.1'!$A$1:$U$265,COLUMN(T$1),FALSE)</f>
        <v>9455.5936538482802</v>
      </c>
      <c r="U167">
        <f>VLOOKUP($A167,'2.1'!$A$1:$U$265,COLUMN(U$1),FALSE)</f>
        <v>9126.5613458501393</v>
      </c>
    </row>
    <row r="168" spans="1:21" x14ac:dyDescent="0.35">
      <c r="A168" t="s">
        <v>475</v>
      </c>
      <c r="B168">
        <f>VLOOKUP($A168,'2.1'!$A$1:$U$265,COLUMN(B$1),FALSE)</f>
        <v>643.17472599246503</v>
      </c>
      <c r="C168">
        <f>VLOOKUP($A168,'2.1'!$A$1:$U$265,COLUMN(C$1),FALSE)</f>
        <v>774.48283073919299</v>
      </c>
      <c r="D168">
        <f>VLOOKUP($A168,'2.1'!$A$1:$U$265,COLUMN(D$1),FALSE)</f>
        <v>967.89016473209199</v>
      </c>
      <c r="E168">
        <f>VLOOKUP($A168,'2.1'!$A$1:$U$265,COLUMN(E$1),FALSE)</f>
        <v>1283.9112634525</v>
      </c>
      <c r="F168">
        <f>VLOOKUP($A168,'2.1'!$A$1:$U$265,COLUMN(F$1),FALSE)</f>
        <v>1453.91623815764</v>
      </c>
      <c r="G168">
        <f>VLOOKUP($A168,'2.1'!$A$1:$U$265,COLUMN(G$1),FALSE)</f>
        <v>1704.4175310570399</v>
      </c>
      <c r="H168">
        <f>VLOOKUP($A168,'2.1'!$A$1:$U$265,COLUMN(H$1),FALSE)</f>
        <v>2136.4743220779601</v>
      </c>
      <c r="I168">
        <f>VLOOKUP($A168,'2.1'!$A$1:$U$265,COLUMN(I$1),FALSE)</f>
        <v>2600.36929181095</v>
      </c>
      <c r="J168">
        <f>VLOOKUP($A168,'2.1'!$A$1:$U$265,COLUMN(J$1),FALSE)</f>
        <v>3904.4637193789599</v>
      </c>
      <c r="K168">
        <f>VLOOKUP($A168,'2.1'!$A$1:$U$265,COLUMN(K$1),FALSE)</f>
        <v>4036.4559987796001</v>
      </c>
      <c r="L168">
        <f>VLOOKUP($A168,'2.1'!$A$1:$U$265,COLUMN(L$1),FALSE)</f>
        <v>4439.2003823580499</v>
      </c>
      <c r="M168">
        <f>VLOOKUP($A168,'2.1'!$A$1:$U$265,COLUMN(M$1),FALSE)</f>
        <v>5649.9522781966898</v>
      </c>
      <c r="N168">
        <f>VLOOKUP($A168,'2.1'!$A$1:$U$265,COLUMN(N$1),FALSE)</f>
        <v>6675.1856577223898</v>
      </c>
      <c r="O168">
        <f>VLOOKUP($A168,'2.1'!$A$1:$U$265,COLUMN(O$1),FALSE)</f>
        <v>7304.2871323098198</v>
      </c>
      <c r="P168">
        <f>VLOOKUP($A168,'2.1'!$A$1:$U$265,COLUMN(P$1),FALSE)</f>
        <v>7962.2390984067897</v>
      </c>
      <c r="Q168">
        <f>VLOOKUP($A168,'2.1'!$A$1:$U$265,COLUMN(Q$1),FALSE)</f>
        <v>6432.6807019501903</v>
      </c>
      <c r="R168">
        <f>VLOOKUP($A168,'2.1'!$A$1:$U$265,COLUMN(R$1),FALSE)</f>
        <v>6389.5484083348802</v>
      </c>
      <c r="S168">
        <f>VLOOKUP($A168,'2.1'!$A$1:$U$265,COLUMN(S$1),FALSE)</f>
        <v>6587.0903162869799</v>
      </c>
      <c r="T168">
        <f>VLOOKUP($A168,'2.1'!$A$1:$U$265,COLUMN(T$1),FALSE)</f>
        <v>6966.6354106307699</v>
      </c>
      <c r="U168">
        <f>VLOOKUP($A168,'2.1'!$A$1:$U$265,COLUMN(U$1),FALSE)</f>
        <v>0</v>
      </c>
    </row>
    <row r="169" spans="1:21" x14ac:dyDescent="0.35">
      <c r="A169" t="s">
        <v>499</v>
      </c>
      <c r="B169">
        <f>VLOOKUP($A169,'2.1'!$A$1:$U$265,COLUMN(B$1),FALSE)</f>
        <v>261.86899770102599</v>
      </c>
      <c r="C169">
        <f>VLOOKUP($A169,'2.1'!$A$1:$U$265,COLUMN(C$1),FALSE)</f>
        <v>239.47318593277299</v>
      </c>
      <c r="D169">
        <f>VLOOKUP($A169,'2.1'!$A$1:$U$265,COLUMN(D$1),FALSE)</f>
        <v>245.500079364729</v>
      </c>
      <c r="E169">
        <f>VLOOKUP($A169,'2.1'!$A$1:$U$265,COLUMN(E$1),FALSE)</f>
        <v>254.30115537114801</v>
      </c>
      <c r="F169">
        <f>VLOOKUP($A169,'2.1'!$A$1:$U$265,COLUMN(F$1),FALSE)</f>
        <v>296.01430064560901</v>
      </c>
      <c r="G169">
        <f>VLOOKUP($A169,'2.1'!$A$1:$U$265,COLUMN(G$1),FALSE)</f>
        <v>333.73163652474398</v>
      </c>
      <c r="H169">
        <f>VLOOKUP($A169,'2.1'!$A$1:$U$265,COLUMN(H$1),FALSE)</f>
        <v>349.21710008669601</v>
      </c>
      <c r="I169">
        <f>VLOOKUP($A169,'2.1'!$A$1:$U$265,COLUMN(I$1),FALSE)</f>
        <v>403.66370355395901</v>
      </c>
      <c r="J169">
        <f>VLOOKUP($A169,'2.1'!$A$1:$U$265,COLUMN(J$1),FALSE)</f>
        <v>474.51791844829802</v>
      </c>
      <c r="K169">
        <f>VLOOKUP($A169,'2.1'!$A$1:$U$265,COLUMN(K$1),FALSE)</f>
        <v>796.53092444372896</v>
      </c>
      <c r="L169">
        <f>VLOOKUP($A169,'2.1'!$A$1:$U$265,COLUMN(L$1),FALSE)</f>
        <v>819.00731588597705</v>
      </c>
      <c r="M169">
        <f>VLOOKUP($A169,'2.1'!$A$1:$U$265,COLUMN(M$1),FALSE)</f>
        <v>829.010344932875</v>
      </c>
      <c r="N169">
        <f>VLOOKUP($A169,'2.1'!$A$1:$U$265,COLUMN(N$1),FALSE)</f>
        <v>786.72805279066699</v>
      </c>
      <c r="O169">
        <f>VLOOKUP($A169,'2.1'!$A$1:$U$265,COLUMN(O$1),FALSE)</f>
        <v>806.59552140999904</v>
      </c>
      <c r="P169">
        <f>VLOOKUP($A169,'2.1'!$A$1:$U$265,COLUMN(P$1),FALSE)</f>
        <v>879.72023334655705</v>
      </c>
      <c r="Q169">
        <f>VLOOKUP($A169,'2.1'!$A$1:$U$265,COLUMN(Q$1),FALSE)</f>
        <v>843.62941581572102</v>
      </c>
      <c r="R169">
        <f>VLOOKUP($A169,'2.1'!$A$1:$U$265,COLUMN(R$1),FALSE)</f>
        <v>733.43125123680204</v>
      </c>
      <c r="S169">
        <f>VLOOKUP($A169,'2.1'!$A$1:$U$265,COLUMN(S$1),FALSE)</f>
        <v>747.19690737797896</v>
      </c>
      <c r="T169">
        <f>VLOOKUP($A169,'2.1'!$A$1:$U$265,COLUMN(T$1),FALSE)</f>
        <v>770.452453254239</v>
      </c>
      <c r="U169">
        <f>VLOOKUP($A169,'2.1'!$A$1:$U$265,COLUMN(U$1),FALSE)</f>
        <v>794.34107791710198</v>
      </c>
    </row>
    <row r="170" spans="1:21" x14ac:dyDescent="0.35">
      <c r="A170" t="s">
        <v>501</v>
      </c>
      <c r="B170">
        <f>VLOOKUP($A170,'2.1'!$A$1:$U$265,COLUMN(B$1),FALSE)</f>
        <v>635.70053507557498</v>
      </c>
      <c r="C170">
        <f>VLOOKUP($A170,'2.1'!$A$1:$U$265,COLUMN(C$1),FALSE)</f>
        <v>780.32117887061895</v>
      </c>
      <c r="D170">
        <f>VLOOKUP($A170,'2.1'!$A$1:$U$265,COLUMN(D$1),FALSE)</f>
        <v>878.61874894134496</v>
      </c>
      <c r="E170">
        <f>VLOOKUP($A170,'2.1'!$A$1:$U$265,COLUMN(E$1),FALSE)</f>
        <v>1047.5027904773899</v>
      </c>
      <c r="F170">
        <f>VLOOKUP($A170,'2.1'!$A$1:$U$265,COLUMN(F$1),FALSE)</f>
        <v>1366.0164764782301</v>
      </c>
      <c r="G170">
        <f>VLOOKUP($A170,'2.1'!$A$1:$U$265,COLUMN(G$1),FALSE)</f>
        <v>1826.93139114817</v>
      </c>
      <c r="H170">
        <f>VLOOKUP($A170,'2.1'!$A$1:$U$265,COLUMN(H$1),FALSE)</f>
        <v>2300.76970925872</v>
      </c>
      <c r="I170">
        <f>VLOOKUP($A170,'2.1'!$A$1:$U$265,COLUMN(I$1),FALSE)</f>
        <v>3065.6112939084201</v>
      </c>
      <c r="J170">
        <f>VLOOKUP($A170,'2.1'!$A$1:$U$265,COLUMN(J$1),FALSE)</f>
        <v>3887.24233680525</v>
      </c>
      <c r="K170">
        <f>VLOOKUP($A170,'2.1'!$A$1:$U$265,COLUMN(K$1),FALSE)</f>
        <v>2542.9954241752198</v>
      </c>
      <c r="L170">
        <f>VLOOKUP($A170,'2.1'!$A$1:$U$265,COLUMN(L$1),FALSE)</f>
        <v>2965.13971520617</v>
      </c>
      <c r="M170">
        <f>VLOOKUP($A170,'2.1'!$A$1:$U$265,COLUMN(M$1),FALSE)</f>
        <v>3569.7581208389802</v>
      </c>
      <c r="N170">
        <f>VLOOKUP($A170,'2.1'!$A$1:$U$265,COLUMN(N$1),FALSE)</f>
        <v>3855.41772856732</v>
      </c>
      <c r="O170">
        <f>VLOOKUP($A170,'2.1'!$A$1:$U$265,COLUMN(O$1),FALSE)</f>
        <v>4029.7112516254501</v>
      </c>
      <c r="P170">
        <f>VLOOKUP($A170,'2.1'!$A$1:$U$265,COLUMN(P$1),FALSE)</f>
        <v>3104.6432060954098</v>
      </c>
      <c r="Q170">
        <f>VLOOKUP($A170,'2.1'!$A$1:$U$265,COLUMN(Q$1),FALSE)</f>
        <v>2124.6623187837999</v>
      </c>
      <c r="R170">
        <f>VLOOKUP($A170,'2.1'!$A$1:$U$265,COLUMN(R$1),FALSE)</f>
        <v>2187.73050991433</v>
      </c>
      <c r="S170">
        <f>VLOOKUP($A170,'2.1'!$A$1:$U$265,COLUMN(S$1),FALSE)</f>
        <v>2640.67567655839</v>
      </c>
      <c r="T170">
        <f>VLOOKUP($A170,'2.1'!$A$1:$U$265,COLUMN(T$1),FALSE)</f>
        <v>3096.8174022135199</v>
      </c>
      <c r="U170">
        <f>VLOOKUP($A170,'2.1'!$A$1:$U$265,COLUMN(U$1),FALSE)</f>
        <v>3659.0313122948701</v>
      </c>
    </row>
    <row r="171" spans="1:21" x14ac:dyDescent="0.35">
      <c r="A171" t="s">
        <v>21</v>
      </c>
      <c r="B171">
        <f>VLOOKUP($A171,'2.1'!$A$1:$U$265,COLUMN(B$1),FALSE)</f>
        <v>33291.419366353002</v>
      </c>
      <c r="C171">
        <f>VLOOKUP($A171,'2.1'!$A$1:$U$265,COLUMN(C$1),FALSE)</f>
        <v>31280.784278595202</v>
      </c>
      <c r="D171">
        <f>VLOOKUP($A171,'2.1'!$A$1:$U$265,COLUMN(D$1),FALSE)</f>
        <v>31567.4737120596</v>
      </c>
      <c r="E171">
        <f>VLOOKUP($A171,'2.1'!$A$1:$U$265,COLUMN(E$1),FALSE)</f>
        <v>33499.093751370499</v>
      </c>
      <c r="F171">
        <f>VLOOKUP($A171,'2.1'!$A$1:$U$265,COLUMN(F$1),FALSE)</f>
        <v>36333.249844526603</v>
      </c>
      <c r="G171">
        <f>VLOOKUP($A171,'2.1'!$A$1:$U$265,COLUMN(G$1),FALSE)</f>
        <v>39365.4339019123</v>
      </c>
      <c r="H171">
        <f>VLOOKUP($A171,'2.1'!$A$1:$U$265,COLUMN(H$1),FALSE)</f>
        <v>41907.405655968003</v>
      </c>
      <c r="I171">
        <f>VLOOKUP($A171,'2.1'!$A$1:$U$265,COLUMN(I$1),FALSE)</f>
        <v>41809.516382841997</v>
      </c>
      <c r="J171">
        <f>VLOOKUP($A171,'2.1'!$A$1:$U$265,COLUMN(J$1),FALSE)</f>
        <v>44498.934230163301</v>
      </c>
      <c r="K171">
        <f>VLOOKUP($A171,'2.1'!$A$1:$U$265,COLUMN(K$1),FALSE)</f>
        <v>32024.181603118701</v>
      </c>
      <c r="L171">
        <f>VLOOKUP($A171,'2.1'!$A$1:$U$265,COLUMN(L$1),FALSE)</f>
        <v>33893.303514038998</v>
      </c>
      <c r="M171">
        <f>VLOOKUP($A171,'2.1'!$A$1:$U$265,COLUMN(M$1),FALSE)</f>
        <v>39194.676620845603</v>
      </c>
      <c r="N171">
        <f>VLOOKUP($A171,'2.1'!$A$1:$U$265,COLUMN(N$1),FALSE)</f>
        <v>40976.499711245502</v>
      </c>
      <c r="O171">
        <f>VLOOKUP($A171,'2.1'!$A$1:$U$265,COLUMN(O$1),FALSE)</f>
        <v>42412.630278036399</v>
      </c>
      <c r="P171">
        <f>VLOOKUP($A171,'2.1'!$A$1:$U$265,COLUMN(P$1),FALSE)</f>
        <v>43751.838886072102</v>
      </c>
      <c r="Q171">
        <f>VLOOKUP($A171,'2.1'!$A$1:$U$265,COLUMN(Q$1),FALSE)</f>
        <v>38663.383806636302</v>
      </c>
      <c r="R171">
        <f>VLOOKUP($A171,'2.1'!$A$1:$U$265,COLUMN(R$1),FALSE)</f>
        <v>38141.846758549204</v>
      </c>
      <c r="S171">
        <f>VLOOKUP($A171,'2.1'!$A$1:$U$265,COLUMN(S$1),FALSE)</f>
        <v>40644.804043392003</v>
      </c>
      <c r="T171">
        <f>VLOOKUP($A171,'2.1'!$A$1:$U$265,COLUMN(T$1),FALSE)</f>
        <v>43839.356349141301</v>
      </c>
      <c r="U171">
        <f>VLOOKUP($A171,'2.1'!$A$1:$U$265,COLUMN(U$1),FALSE)</f>
        <v>43103.323058316499</v>
      </c>
    </row>
    <row r="172" spans="1:21" x14ac:dyDescent="0.35">
      <c r="A172" t="s">
        <v>167</v>
      </c>
      <c r="B172">
        <f>VLOOKUP($A172,'2.1'!$A$1:$U$265,COLUMN(B$1),FALSE)</f>
        <v>28149.870010789102</v>
      </c>
      <c r="C172">
        <f>VLOOKUP($A172,'2.1'!$A$1:$U$265,COLUMN(C$1),FALSE)</f>
        <v>27744.506459246099</v>
      </c>
      <c r="D172">
        <f>VLOOKUP($A172,'2.1'!$A$1:$U$265,COLUMN(D$1),FALSE)</f>
        <v>30056.5862179301</v>
      </c>
      <c r="E172">
        <f>VLOOKUP($A172,'2.1'!$A$1:$U$265,COLUMN(E$1),FALSE)</f>
        <v>34419.147914595203</v>
      </c>
      <c r="F172">
        <f>VLOOKUP($A172,'2.1'!$A$1:$U$265,COLUMN(F$1),FALSE)</f>
        <v>40290.313971011601</v>
      </c>
      <c r="G172">
        <f>VLOOKUP($A172,'2.1'!$A$1:$U$265,COLUMN(G$1),FALSE)</f>
        <v>42030.286613813601</v>
      </c>
      <c r="H172">
        <f>VLOOKUP($A172,'2.1'!$A$1:$U$265,COLUMN(H$1),FALSE)</f>
        <v>44599.697568569703</v>
      </c>
      <c r="I172">
        <f>VLOOKUP($A172,'2.1'!$A$1:$U$265,COLUMN(I$1),FALSE)</f>
        <v>50566.826595682804</v>
      </c>
      <c r="J172">
        <f>VLOOKUP($A172,'2.1'!$A$1:$U$265,COLUMN(J$1),FALSE)</f>
        <v>47286.998492836698</v>
      </c>
      <c r="K172">
        <f>VLOOKUP($A172,'2.1'!$A$1:$U$265,COLUMN(K$1),FALSE)</f>
        <v>38713.1374283353</v>
      </c>
      <c r="L172">
        <f>VLOOKUP($A172,'2.1'!$A$1:$U$265,COLUMN(L$1),FALSE)</f>
        <v>39435.839901850501</v>
      </c>
      <c r="M172">
        <f>VLOOKUP($A172,'2.1'!$A$1:$U$265,COLUMN(M$1),FALSE)</f>
        <v>42038.572250192999</v>
      </c>
      <c r="N172">
        <f>VLOOKUP($A172,'2.1'!$A$1:$U$265,COLUMN(N$1),FALSE)</f>
        <v>42462.771568144999</v>
      </c>
      <c r="O172">
        <f>VLOOKUP($A172,'2.1'!$A$1:$U$265,COLUMN(O$1),FALSE)</f>
        <v>43444.533001953998</v>
      </c>
      <c r="P172">
        <f>VLOOKUP($A172,'2.1'!$A$1:$U$265,COLUMN(P$1),FALSE)</f>
        <v>47425.607680519402</v>
      </c>
      <c r="Q172">
        <f>VLOOKUP($A172,'2.1'!$A$1:$U$265,COLUMN(Q$1),FALSE)</f>
        <v>44974.8318771782</v>
      </c>
      <c r="R172">
        <f>VLOOKUP($A172,'2.1'!$A$1:$U$265,COLUMN(R$1),FALSE)</f>
        <v>41064.1334316223</v>
      </c>
      <c r="S172">
        <f>VLOOKUP($A172,'2.1'!$A$1:$U$265,COLUMN(S$1),FALSE)</f>
        <v>40361.417383215899</v>
      </c>
      <c r="T172">
        <f>VLOOKUP($A172,'2.1'!$A$1:$U$265,COLUMN(T$1),FALSE)</f>
        <v>43043.227816455103</v>
      </c>
      <c r="U172">
        <f>VLOOKUP($A172,'2.1'!$A$1:$U$265,COLUMN(U$1),FALSE)</f>
        <v>42330.117537004997</v>
      </c>
    </row>
    <row r="173" spans="1:21" x14ac:dyDescent="0.35">
      <c r="A173" t="s">
        <v>497</v>
      </c>
      <c r="B173">
        <f>VLOOKUP($A173,'2.1'!$A$1:$U$265,COLUMN(B$1),FALSE)</f>
        <v>410.95232759310102</v>
      </c>
      <c r="C173">
        <f>VLOOKUP($A173,'2.1'!$A$1:$U$265,COLUMN(C$1),FALSE)</f>
        <v>406.53866855832501</v>
      </c>
      <c r="D173">
        <f>VLOOKUP($A173,'2.1'!$A$1:$U$265,COLUMN(D$1),FALSE)</f>
        <v>411.97234578502002</v>
      </c>
      <c r="E173">
        <f>VLOOKUP($A173,'2.1'!$A$1:$U$265,COLUMN(E$1),FALSE)</f>
        <v>431.27969313490502</v>
      </c>
      <c r="F173">
        <f>VLOOKUP($A173,'2.1'!$A$1:$U$265,COLUMN(F$1),FALSE)</f>
        <v>459.25928251386102</v>
      </c>
      <c r="G173">
        <f>VLOOKUP($A173,'2.1'!$A$1:$U$265,COLUMN(G$1),FALSE)</f>
        <v>492.63137929182</v>
      </c>
      <c r="H173">
        <f>VLOOKUP($A173,'2.1'!$A$1:$U$265,COLUMN(H$1),FALSE)</f>
        <v>485.49748740451503</v>
      </c>
      <c r="I173">
        <f>VLOOKUP($A173,'2.1'!$A$1:$U$265,COLUMN(I$1),FALSE)</f>
        <v>552.83952960034105</v>
      </c>
      <c r="J173">
        <f>VLOOKUP($A173,'2.1'!$A$1:$U$265,COLUMN(J$1),FALSE)</f>
        <v>687.39044554034797</v>
      </c>
      <c r="K173">
        <f>VLOOKUP($A173,'2.1'!$A$1:$U$265,COLUMN(K$1),FALSE)</f>
        <v>695.21677681204505</v>
      </c>
      <c r="L173">
        <f>VLOOKUP($A173,'2.1'!$A$1:$U$265,COLUMN(L$1),FALSE)</f>
        <v>743.40378472600401</v>
      </c>
      <c r="M173">
        <f>VLOOKUP($A173,'2.1'!$A$1:$U$265,COLUMN(M$1),FALSE)</f>
        <v>781.43701432427599</v>
      </c>
      <c r="N173">
        <f>VLOOKUP($A173,'2.1'!$A$1:$U$265,COLUMN(N$1),FALSE)</f>
        <v>867.86768056322796</v>
      </c>
      <c r="O173">
        <f>VLOOKUP($A173,'2.1'!$A$1:$U$265,COLUMN(O$1),FALSE)</f>
        <v>970.41693842504606</v>
      </c>
      <c r="P173">
        <f>VLOOKUP($A173,'2.1'!$A$1:$U$265,COLUMN(P$1),FALSE)</f>
        <v>1030.0929174765299</v>
      </c>
      <c r="Q173">
        <f>VLOOKUP($A173,'2.1'!$A$1:$U$265,COLUMN(Q$1),FALSE)</f>
        <v>947.93344648790298</v>
      </c>
      <c r="R173">
        <f>VLOOKUP($A173,'2.1'!$A$1:$U$265,COLUMN(R$1),FALSE)</f>
        <v>966.47462235437899</v>
      </c>
      <c r="S173">
        <f>VLOOKUP($A173,'2.1'!$A$1:$U$265,COLUMN(S$1),FALSE)</f>
        <v>1004.84112066441</v>
      </c>
      <c r="T173">
        <f>VLOOKUP($A173,'2.1'!$A$1:$U$265,COLUMN(T$1),FALSE)</f>
        <v>1060.9946148942099</v>
      </c>
      <c r="U173">
        <f>VLOOKUP($A173,'2.1'!$A$1:$U$265,COLUMN(U$1),FALSE)</f>
        <v>1122.1218104751499</v>
      </c>
    </row>
    <row r="174" spans="1:21" x14ac:dyDescent="0.35">
      <c r="A174" t="s">
        <v>507</v>
      </c>
      <c r="B174">
        <f>VLOOKUP($A174,'2.1'!$A$1:$U$265,COLUMN(B$1),FALSE)</f>
        <v>36334.908777058903</v>
      </c>
      <c r="C174">
        <f>VLOOKUP($A174,'2.1'!$A$1:$U$265,COLUMN(C$1),FALSE)</f>
        <v>37133.242808852599</v>
      </c>
      <c r="D174">
        <f>VLOOKUP($A174,'2.1'!$A$1:$U$265,COLUMN(D$1),FALSE)</f>
        <v>38023.161114402101</v>
      </c>
      <c r="E174">
        <f>VLOOKUP($A174,'2.1'!$A$1:$U$265,COLUMN(E$1),FALSE)</f>
        <v>39496.485875138103</v>
      </c>
      <c r="F174">
        <f>VLOOKUP($A174,'2.1'!$A$1:$U$265,COLUMN(F$1),FALSE)</f>
        <v>41712.801067554501</v>
      </c>
      <c r="G174">
        <f>VLOOKUP($A174,'2.1'!$A$1:$U$265,COLUMN(G$1),FALSE)</f>
        <v>44114.747781054401</v>
      </c>
      <c r="H174">
        <f>VLOOKUP($A174,'2.1'!$A$1:$U$265,COLUMN(H$1),FALSE)</f>
        <v>46298.7314440927</v>
      </c>
      <c r="I174">
        <f>VLOOKUP($A174,'2.1'!$A$1:$U$265,COLUMN(I$1),FALSE)</f>
        <v>47975.967695803804</v>
      </c>
      <c r="J174">
        <f>VLOOKUP($A174,'2.1'!$A$1:$U$265,COLUMN(J$1),FALSE)</f>
        <v>48382.558449055199</v>
      </c>
      <c r="K174">
        <f>VLOOKUP($A174,'2.1'!$A$1:$U$265,COLUMN(K$1),FALSE)</f>
        <v>47099.980471134302</v>
      </c>
      <c r="L174">
        <f>VLOOKUP($A174,'2.1'!$A$1:$U$265,COLUMN(L$1),FALSE)</f>
        <v>48467.515776925902</v>
      </c>
      <c r="M174">
        <f>VLOOKUP($A174,'2.1'!$A$1:$U$265,COLUMN(M$1),FALSE)</f>
        <v>49886.818109492298</v>
      </c>
      <c r="N174">
        <f>VLOOKUP($A174,'2.1'!$A$1:$U$265,COLUMN(N$1),FALSE)</f>
        <v>51610.605278337898</v>
      </c>
      <c r="O174">
        <f>VLOOKUP($A174,'2.1'!$A$1:$U$265,COLUMN(O$1),FALSE)</f>
        <v>53117.667849817801</v>
      </c>
      <c r="P174">
        <f>VLOOKUP($A174,'2.1'!$A$1:$U$265,COLUMN(P$1),FALSE)</f>
        <v>55064.7445483427</v>
      </c>
      <c r="Q174">
        <f>VLOOKUP($A174,'2.1'!$A$1:$U$265,COLUMN(Q$1),FALSE)</f>
        <v>56839.381774231697</v>
      </c>
      <c r="R174">
        <f>VLOOKUP($A174,'2.1'!$A$1:$U$265,COLUMN(R$1),FALSE)</f>
        <v>57951.584082099696</v>
      </c>
      <c r="S174">
        <f>VLOOKUP($A174,'2.1'!$A$1:$U$265,COLUMN(S$1),FALSE)</f>
        <v>60062.2223132211</v>
      </c>
      <c r="T174">
        <f>VLOOKUP($A174,'2.1'!$A$1:$U$265,COLUMN(T$1),FALSE)</f>
        <v>62996.471285260501</v>
      </c>
      <c r="U174">
        <f>VLOOKUP($A174,'2.1'!$A$1:$U$265,COLUMN(U$1),FALSE)</f>
        <v>65297.517508274002</v>
      </c>
    </row>
    <row r="175" spans="1:21" x14ac:dyDescent="0.35">
      <c r="A175" t="s">
        <v>505</v>
      </c>
      <c r="B175">
        <f>VLOOKUP($A175,'2.1'!$A$1:$U$265,COLUMN(B$1),FALSE)</f>
        <v>6875.02132792057</v>
      </c>
      <c r="C175">
        <f>VLOOKUP($A175,'2.1'!$A$1:$U$265,COLUMN(C$1),FALSE)</f>
        <v>6284.4559006905602</v>
      </c>
      <c r="D175">
        <f>VLOOKUP($A175,'2.1'!$A$1:$U$265,COLUMN(D$1),FALSE)</f>
        <v>4090.8992667832399</v>
      </c>
      <c r="E175">
        <f>VLOOKUP($A175,'2.1'!$A$1:$U$265,COLUMN(E$1),FALSE)</f>
        <v>3624.1980520239699</v>
      </c>
      <c r="F175">
        <f>VLOOKUP($A175,'2.1'!$A$1:$U$265,COLUMN(F$1),FALSE)</f>
        <v>4120.5566108595003</v>
      </c>
      <c r="G175">
        <f>VLOOKUP($A175,'2.1'!$A$1:$U$265,COLUMN(G$1),FALSE)</f>
        <v>5226.9378060256804</v>
      </c>
      <c r="H175">
        <f>VLOOKUP($A175,'2.1'!$A$1:$U$265,COLUMN(H$1),FALSE)</f>
        <v>5887.8487029848202</v>
      </c>
      <c r="I175">
        <f>VLOOKUP($A175,'2.1'!$A$1:$U$265,COLUMN(I$1),FALSE)</f>
        <v>7026.5114908980804</v>
      </c>
      <c r="J175">
        <f>VLOOKUP($A175,'2.1'!$A$1:$U$265,COLUMN(J$1),FALSE)</f>
        <v>9091.0790389041904</v>
      </c>
      <c r="K175">
        <f>VLOOKUP($A175,'2.1'!$A$1:$U$265,COLUMN(K$1),FALSE)</f>
        <v>9451.9324491570696</v>
      </c>
      <c r="L175">
        <f>VLOOKUP($A175,'2.1'!$A$1:$U$265,COLUMN(L$1),FALSE)</f>
        <v>11992.0166266335</v>
      </c>
      <c r="M175">
        <f>VLOOKUP($A175,'2.1'!$A$1:$U$265,COLUMN(M$1),FALSE)</f>
        <v>14236.6811883717</v>
      </c>
      <c r="N175">
        <f>VLOOKUP($A175,'2.1'!$A$1:$U$265,COLUMN(N$1),FALSE)</f>
        <v>15171.584662749799</v>
      </c>
      <c r="O175">
        <f>VLOOKUP($A175,'2.1'!$A$1:$U$265,COLUMN(O$1),FALSE)</f>
        <v>16973.674213109902</v>
      </c>
      <c r="P175">
        <f>VLOOKUP($A175,'2.1'!$A$1:$U$265,COLUMN(P$1),FALSE)</f>
        <v>16831.972944543599</v>
      </c>
      <c r="Q175">
        <f>VLOOKUP($A175,'2.1'!$A$1:$U$265,COLUMN(Q$1),FALSE)</f>
        <v>15613.764272656599</v>
      </c>
      <c r="R175">
        <f>VLOOKUP($A175,'2.1'!$A$1:$U$265,COLUMN(R$1),FALSE)</f>
        <v>15387.144030130001</v>
      </c>
      <c r="S175">
        <f>VLOOKUP($A175,'2.1'!$A$1:$U$265,COLUMN(S$1),FALSE)</f>
        <v>17322.147389440401</v>
      </c>
      <c r="T175">
        <f>VLOOKUP($A175,'2.1'!$A$1:$U$265,COLUMN(T$1),FALSE)</f>
        <v>17277.970110549599</v>
      </c>
      <c r="U175">
        <f>VLOOKUP($A175,'2.1'!$A$1:$U$265,COLUMN(U$1),FALSE)</f>
        <v>16190.126957465</v>
      </c>
    </row>
    <row r="176" spans="1:21" x14ac:dyDescent="0.35">
      <c r="A176" t="s">
        <v>509</v>
      </c>
      <c r="B176">
        <f>VLOOKUP($A176,'2.1'!$A$1:$U$265,COLUMN(B$1),FALSE)</f>
        <v>558.22680237700001</v>
      </c>
      <c r="C176">
        <f>VLOOKUP($A176,'2.1'!$A$1:$U$265,COLUMN(C$1),FALSE)</f>
        <v>456.70628951158301</v>
      </c>
      <c r="D176">
        <f>VLOOKUP($A176,'2.1'!$A$1:$U$265,COLUMN(D$1),FALSE)</f>
        <v>383.34306799074199</v>
      </c>
      <c r="E176">
        <f>VLOOKUP($A176,'2.1'!$A$1:$U$265,COLUMN(E$1),FALSE)</f>
        <v>396.377979026633</v>
      </c>
      <c r="F176">
        <f>VLOOKUP($A176,'2.1'!$A$1:$U$265,COLUMN(F$1),FALSE)</f>
        <v>465.11988694402498</v>
      </c>
      <c r="G176">
        <f>VLOOKUP($A176,'2.1'!$A$1:$U$265,COLUMN(G$1),FALSE)</f>
        <v>546.77685018555201</v>
      </c>
      <c r="H176">
        <f>VLOOKUP($A176,'2.1'!$A$1:$U$265,COLUMN(H$1),FALSE)</f>
        <v>654.28383728328504</v>
      </c>
      <c r="I176">
        <f>VLOOKUP($A176,'2.1'!$A$1:$U$265,COLUMN(I$1),FALSE)</f>
        <v>830.40769420432196</v>
      </c>
      <c r="J176">
        <f>VLOOKUP($A176,'2.1'!$A$1:$U$265,COLUMN(J$1),FALSE)</f>
        <v>1082.2860250169899</v>
      </c>
      <c r="K176">
        <f>VLOOKUP($A176,'2.1'!$A$1:$U$265,COLUMN(K$1),FALSE)</f>
        <v>1213.26532816388</v>
      </c>
      <c r="L176">
        <f>VLOOKUP($A176,'2.1'!$A$1:$U$265,COLUMN(L$1),FALSE)</f>
        <v>1634.31209539718</v>
      </c>
      <c r="M176">
        <f>VLOOKUP($A176,'2.1'!$A$1:$U$265,COLUMN(M$1),FALSE)</f>
        <v>1926.2929967340101</v>
      </c>
      <c r="N176">
        <f>VLOOKUP($A176,'2.1'!$A$1:$U$265,COLUMN(N$1),FALSE)</f>
        <v>2137.0251221180001</v>
      </c>
      <c r="O176">
        <f>VLOOKUP($A176,'2.1'!$A$1:$U$265,COLUMN(O$1),FALSE)</f>
        <v>2281.4109729684101</v>
      </c>
      <c r="P176">
        <f>VLOOKUP($A176,'2.1'!$A$1:$U$265,COLUMN(P$1),FALSE)</f>
        <v>2492.3366427746801</v>
      </c>
      <c r="Q176">
        <f>VLOOKUP($A176,'2.1'!$A$1:$U$265,COLUMN(Q$1),FALSE)</f>
        <v>2615.0251344869998</v>
      </c>
      <c r="R176">
        <f>VLOOKUP($A176,'2.1'!$A$1:$U$265,COLUMN(R$1),FALSE)</f>
        <v>2567.79920656883</v>
      </c>
      <c r="S176">
        <f>VLOOKUP($A176,'2.1'!$A$1:$U$265,COLUMN(S$1),FALSE)</f>
        <v>1826.5669192421601</v>
      </c>
      <c r="T176">
        <f>VLOOKUP($A176,'2.1'!$A$1:$U$265,COLUMN(T$1),FALSE)</f>
        <v>1529.08286351335</v>
      </c>
      <c r="U176">
        <f>VLOOKUP($A176,'2.1'!$A$1:$U$265,COLUMN(U$1),FALSE)</f>
        <v>1724.8411344137</v>
      </c>
    </row>
    <row r="177" spans="1:21" x14ac:dyDescent="0.35">
      <c r="A177" t="s">
        <v>521</v>
      </c>
      <c r="B177">
        <f>VLOOKUP($A177,'2.1'!$A$1:$U$265,COLUMN(B$1),FALSE)</f>
        <v>1470.57226526613</v>
      </c>
      <c r="C177">
        <f>VLOOKUP($A177,'2.1'!$A$1:$U$265,COLUMN(C$1),FALSE)</f>
        <v>1363.11301571423</v>
      </c>
      <c r="D177">
        <f>VLOOKUP($A177,'2.1'!$A$1:$U$265,COLUMN(D$1),FALSE)</f>
        <v>1354.1491223353801</v>
      </c>
      <c r="E177">
        <f>VLOOKUP($A177,'2.1'!$A$1:$U$265,COLUMN(E$1),FALSE)</f>
        <v>1580.5835778806099</v>
      </c>
      <c r="F177">
        <f>VLOOKUP($A177,'2.1'!$A$1:$U$265,COLUMN(F$1),FALSE)</f>
        <v>1788.0871669579101</v>
      </c>
      <c r="G177">
        <f>VLOOKUP($A177,'2.1'!$A$1:$U$265,COLUMN(G$1),FALSE)</f>
        <v>1887.2265762755901</v>
      </c>
      <c r="H177">
        <f>VLOOKUP($A177,'2.1'!$A$1:$U$265,COLUMN(H$1),FALSE)</f>
        <v>2049.6188556889601</v>
      </c>
      <c r="I177">
        <f>VLOOKUP($A177,'2.1'!$A$1:$U$265,COLUMN(I$1),FALSE)</f>
        <v>2398.6126245948799</v>
      </c>
      <c r="J177">
        <f>VLOOKUP($A177,'2.1'!$A$1:$U$265,COLUMN(J$1),FALSE)</f>
        <v>2705.59765800081</v>
      </c>
      <c r="K177">
        <f>VLOOKUP($A177,'2.1'!$A$1:$U$265,COLUMN(K$1),FALSE)</f>
        <v>2649.6181435287299</v>
      </c>
      <c r="L177">
        <f>VLOOKUP($A177,'2.1'!$A$1:$U$265,COLUMN(L$1),FALSE)</f>
        <v>2966.8571159867802</v>
      </c>
      <c r="M177">
        <f>VLOOKUP($A177,'2.1'!$A$1:$U$265,COLUMN(M$1),FALSE)</f>
        <v>3264.5370165590998</v>
      </c>
      <c r="N177">
        <f>VLOOKUP($A177,'2.1'!$A$1:$U$265,COLUMN(N$1),FALSE)</f>
        <v>3133.0902092034798</v>
      </c>
      <c r="O177">
        <f>VLOOKUP($A177,'2.1'!$A$1:$U$265,COLUMN(O$1),FALSE)</f>
        <v>3124.2330775658802</v>
      </c>
      <c r="P177">
        <f>VLOOKUP($A177,'2.1'!$A$1:$U$265,COLUMN(P$1),FALSE)</f>
        <v>3088.2583026550401</v>
      </c>
      <c r="Q177">
        <f>VLOOKUP($A177,'2.1'!$A$1:$U$265,COLUMN(Q$1),FALSE)</f>
        <v>2801.9398477885802</v>
      </c>
      <c r="R177">
        <f>VLOOKUP($A177,'2.1'!$A$1:$U$265,COLUMN(R$1),FALSE)</f>
        <v>2889.8530362340298</v>
      </c>
      <c r="S177">
        <f>VLOOKUP($A177,'2.1'!$A$1:$U$265,COLUMN(S$1),FALSE)</f>
        <v>3082.35632289041</v>
      </c>
      <c r="T177">
        <f>VLOOKUP($A177,'2.1'!$A$1:$U$265,COLUMN(T$1),FALSE)</f>
        <v>3125.2579890064899</v>
      </c>
      <c r="U177">
        <f>VLOOKUP($A177,'2.1'!$A$1:$U$265,COLUMN(U$1),FALSE)</f>
        <v>3115.3586204326102</v>
      </c>
    </row>
    <row r="178" spans="1:21" x14ac:dyDescent="0.35">
      <c r="A178" t="s">
        <v>583</v>
      </c>
      <c r="B178">
        <f>VLOOKUP($A178,'2.1'!$A$1:$U$265,COLUMN(B$1),FALSE)</f>
        <v>4842.0372015881203</v>
      </c>
      <c r="C178">
        <f>VLOOKUP($A178,'2.1'!$A$1:$U$265,COLUMN(C$1),FALSE)</f>
        <v>4986.6755860434996</v>
      </c>
      <c r="D178">
        <f>VLOOKUP($A178,'2.1'!$A$1:$U$265,COLUMN(D$1),FALSE)</f>
        <v>3700.8795926207599</v>
      </c>
      <c r="E178">
        <f>VLOOKUP($A178,'2.1'!$A$1:$U$265,COLUMN(E$1),FALSE)</f>
        <v>3272.6150236911799</v>
      </c>
      <c r="F178">
        <f>VLOOKUP($A178,'2.1'!$A$1:$U$265,COLUMN(F$1),FALSE)</f>
        <v>4325.6967558755796</v>
      </c>
      <c r="G178">
        <f>VLOOKUP($A178,'2.1'!$A$1:$U$265,COLUMN(G$1),FALSE)</f>
        <v>5504.97682392969</v>
      </c>
      <c r="H178">
        <f>VLOOKUP($A178,'2.1'!$A$1:$U$265,COLUMN(H$1),FALSE)</f>
        <v>6833.3778938019504</v>
      </c>
      <c r="I178">
        <f>VLOOKUP($A178,'2.1'!$A$1:$U$265,COLUMN(I$1),FALSE)</f>
        <v>8454.4667431634207</v>
      </c>
      <c r="J178">
        <f>VLOOKUP($A178,'2.1'!$A$1:$U$265,COLUMN(J$1),FALSE)</f>
        <v>11432.743856261601</v>
      </c>
      <c r="K178">
        <f>VLOOKUP($A178,'2.1'!$A$1:$U$265,COLUMN(K$1),FALSE)</f>
        <v>11765.100176325101</v>
      </c>
      <c r="L178">
        <f>VLOOKUP($A178,'2.1'!$A$1:$U$265,COLUMN(L$1),FALSE)</f>
        <v>13825.358088331201</v>
      </c>
      <c r="M178">
        <f>VLOOKUP($A178,'2.1'!$A$1:$U$265,COLUMN(M$1),FALSE)</f>
        <v>10955.3499126366</v>
      </c>
      <c r="N178">
        <f>VLOOKUP($A178,'2.1'!$A$1:$U$265,COLUMN(N$1),FALSE)</f>
        <v>12985.5053251065</v>
      </c>
      <c r="O178">
        <f>VLOOKUP($A178,'2.1'!$A$1:$U$265,COLUMN(O$1),FALSE)</f>
        <v>12456.712453539099</v>
      </c>
      <c r="P178">
        <f>VLOOKUP($A178,'2.1'!$A$1:$U$265,COLUMN(P$1),FALSE)</f>
        <v>16054.4905130962</v>
      </c>
      <c r="Q178">
        <f>VLOOKUP($A178,'2.1'!$A$1:$U$265,COLUMN(Q$1),FALSE)</f>
        <v>0</v>
      </c>
      <c r="R178">
        <f>VLOOKUP($A178,'2.1'!$A$1:$U$265,COLUMN(R$1),FALSE)</f>
        <v>0</v>
      </c>
      <c r="S178">
        <f>VLOOKUP($A178,'2.1'!$A$1:$U$265,COLUMN(S$1),FALSE)</f>
        <v>0</v>
      </c>
      <c r="T178">
        <f>VLOOKUP($A178,'2.1'!$A$1:$U$265,COLUMN(T$1),FALSE)</f>
        <v>0</v>
      </c>
      <c r="U178">
        <f>VLOOKUP($A178,'2.1'!$A$1:$U$265,COLUMN(U$1),FALSE)</f>
        <v>0</v>
      </c>
    </row>
    <row r="179" spans="1:21" x14ac:dyDescent="0.35">
      <c r="A179" t="s">
        <v>519</v>
      </c>
      <c r="B179">
        <f>VLOOKUP($A179,'2.1'!$A$1:$U$265,COLUMN(B$1),FALSE)</f>
        <v>390.09332605263302</v>
      </c>
      <c r="C179">
        <f>VLOOKUP($A179,'2.1'!$A$1:$U$265,COLUMN(C$1),FALSE)</f>
        <v>404.80786624284798</v>
      </c>
      <c r="D179">
        <f>VLOOKUP($A179,'2.1'!$A$1:$U$265,COLUMN(D$1),FALSE)</f>
        <v>430.05286713907702</v>
      </c>
      <c r="E179">
        <f>VLOOKUP($A179,'2.1'!$A$1:$U$265,COLUMN(E$1),FALSE)</f>
        <v>480.57979922145699</v>
      </c>
      <c r="F179">
        <f>VLOOKUP($A179,'2.1'!$A$1:$U$265,COLUMN(F$1),FALSE)</f>
        <v>546.90960584225104</v>
      </c>
      <c r="G179">
        <f>VLOOKUP($A179,'2.1'!$A$1:$U$265,COLUMN(G$1),FALSE)</f>
        <v>687.47973559223101</v>
      </c>
      <c r="H179">
        <f>VLOOKUP($A179,'2.1'!$A$1:$U$265,COLUMN(H$1),FALSE)</f>
        <v>784.37242227845002</v>
      </c>
      <c r="I179">
        <f>VLOOKUP($A179,'2.1'!$A$1:$U$265,COLUMN(I$1),FALSE)</f>
        <v>906.28419810913397</v>
      </c>
      <c r="J179">
        <f>VLOOKUP($A179,'2.1'!$A$1:$U$265,COLUMN(J$1),FALSE)</f>
        <v>1149.4246418462999</v>
      </c>
      <c r="K179">
        <f>VLOOKUP($A179,'2.1'!$A$1:$U$265,COLUMN(K$1),FALSE)</f>
        <v>1217.2685553041199</v>
      </c>
      <c r="L179">
        <f>VLOOKUP($A179,'2.1'!$A$1:$U$265,COLUMN(L$1),FALSE)</f>
        <v>1317.89070617836</v>
      </c>
      <c r="M179">
        <f>VLOOKUP($A179,'2.1'!$A$1:$U$265,COLUMN(M$1),FALSE)</f>
        <v>1525.11598800104</v>
      </c>
      <c r="N179">
        <f>VLOOKUP($A179,'2.1'!$A$1:$U$265,COLUMN(N$1),FALSE)</f>
        <v>1735.14127643805</v>
      </c>
      <c r="O179">
        <f>VLOOKUP($A179,'2.1'!$A$1:$U$265,COLUMN(O$1),FALSE)</f>
        <v>1886.67189633671</v>
      </c>
      <c r="P179">
        <f>VLOOKUP($A179,'2.1'!$A$1:$U$265,COLUMN(P$1),FALSE)</f>
        <v>2030.2619547331799</v>
      </c>
      <c r="Q179">
        <f>VLOOKUP($A179,'2.1'!$A$1:$U$265,COLUMN(Q$1),FALSE)</f>
        <v>2085.10148409879</v>
      </c>
      <c r="R179">
        <f>VLOOKUP($A179,'2.1'!$A$1:$U$265,COLUMN(R$1),FALSE)</f>
        <v>2192.2145386656598</v>
      </c>
      <c r="S179">
        <f>VLOOKUP($A179,'2.1'!$A$1:$U$265,COLUMN(S$1),FALSE)</f>
        <v>2365.6216656737402</v>
      </c>
      <c r="T179">
        <f>VLOOKUP($A179,'2.1'!$A$1:$U$265,COLUMN(T$1),FALSE)</f>
        <v>2566.59694958511</v>
      </c>
      <c r="U179">
        <f>VLOOKUP($A179,'2.1'!$A$1:$U$265,COLUMN(U$1),FALSE)</f>
        <v>2715.2760364072101</v>
      </c>
    </row>
    <row r="180" spans="1:21" x14ac:dyDescent="0.35">
      <c r="A180" t="s">
        <v>559</v>
      </c>
      <c r="B180">
        <f>VLOOKUP($A180,'2.1'!$A$1:$U$265,COLUMN(B$1),FALSE)</f>
        <v>554.44863342779297</v>
      </c>
      <c r="C180">
        <f>VLOOKUP($A180,'2.1'!$A$1:$U$265,COLUMN(C$1),FALSE)</f>
        <v>550.36024167708104</v>
      </c>
      <c r="D180">
        <f>VLOOKUP($A180,'2.1'!$A$1:$U$265,COLUMN(D$1),FALSE)</f>
        <v>579.85292052835803</v>
      </c>
      <c r="E180">
        <f>VLOOKUP($A180,'2.1'!$A$1:$U$265,COLUMN(E$1),FALSE)</f>
        <v>620.38275867209597</v>
      </c>
      <c r="F180">
        <f>VLOOKUP($A180,'2.1'!$A$1:$U$265,COLUMN(F$1),FALSE)</f>
        <v>709.96530613862501</v>
      </c>
      <c r="G180">
        <f>VLOOKUP($A180,'2.1'!$A$1:$U$265,COLUMN(G$1),FALSE)</f>
        <v>832.84448862627903</v>
      </c>
      <c r="H180">
        <f>VLOOKUP($A180,'2.1'!$A$1:$U$265,COLUMN(H$1),FALSE)</f>
        <v>921.41844394126599</v>
      </c>
      <c r="I180">
        <f>VLOOKUP($A180,'2.1'!$A$1:$U$265,COLUMN(I$1),FALSE)</f>
        <v>1017.29200069786</v>
      </c>
      <c r="J180">
        <f>VLOOKUP($A180,'2.1'!$A$1:$U$265,COLUMN(J$1),FALSE)</f>
        <v>1229.2468432174501</v>
      </c>
      <c r="K180">
        <f>VLOOKUP($A180,'2.1'!$A$1:$U$265,COLUMN(K$1),FALSE)</f>
        <v>1116.0845943035699</v>
      </c>
      <c r="L180">
        <f>VLOOKUP($A180,'2.1'!$A$1:$U$265,COLUMN(L$1),FALSE)</f>
        <v>1334.7848446134101</v>
      </c>
      <c r="M180">
        <f>VLOOKUP($A180,'2.1'!$A$1:$U$265,COLUMN(M$1),FALSE)</f>
        <v>1374.62128512758</v>
      </c>
      <c r="N180">
        <f>VLOOKUP($A180,'2.1'!$A$1:$U$265,COLUMN(N$1),FALSE)</f>
        <v>1446.53635351496</v>
      </c>
      <c r="O180">
        <f>VLOOKUP($A180,'2.1'!$A$1:$U$265,COLUMN(O$1),FALSE)</f>
        <v>1607.1523649890401</v>
      </c>
      <c r="P180">
        <f>VLOOKUP($A180,'2.1'!$A$1:$U$265,COLUMN(P$1),FALSE)</f>
        <v>1673.1463536947799</v>
      </c>
      <c r="Q180">
        <f>VLOOKUP($A180,'2.1'!$A$1:$U$265,COLUMN(Q$1),FALSE)</f>
        <v>1602.03784066157</v>
      </c>
      <c r="R180">
        <f>VLOOKUP($A180,'2.1'!$A$1:$U$265,COLUMN(R$1),FALSE)</f>
        <v>1138.6829947107301</v>
      </c>
      <c r="S180">
        <f>VLOOKUP($A180,'2.1'!$A$1:$U$265,COLUMN(S$1),FALSE)</f>
        <v>960.52853373851406</v>
      </c>
      <c r="T180">
        <f>VLOOKUP($A180,'2.1'!$A$1:$U$265,COLUMN(T$1),FALSE)</f>
        <v>824.11762872909401</v>
      </c>
      <c r="U180">
        <f>VLOOKUP($A180,'2.1'!$A$1:$U$265,COLUMN(U$1),FALSE)</f>
        <v>774.33448981672097</v>
      </c>
    </row>
    <row r="181" spans="1:21" x14ac:dyDescent="0.35">
      <c r="A181" t="s">
        <v>533</v>
      </c>
      <c r="B181">
        <f>VLOOKUP($A181,'2.1'!$A$1:$U$265,COLUMN(B$1),FALSE)</f>
        <v>345.68955437284802</v>
      </c>
      <c r="C181">
        <f>VLOOKUP($A181,'2.1'!$A$1:$U$265,COLUMN(C$1),FALSE)</f>
        <v>382.94117849531</v>
      </c>
      <c r="D181">
        <f>VLOOKUP($A181,'2.1'!$A$1:$U$265,COLUMN(D$1),FALSE)</f>
        <v>382.24217237571901</v>
      </c>
      <c r="E181">
        <f>VLOOKUP($A181,'2.1'!$A$1:$U$265,COLUMN(E$1),FALSE)</f>
        <v>435.45808332531999</v>
      </c>
      <c r="F181">
        <f>VLOOKUP($A181,'2.1'!$A$1:$U$265,COLUMN(F$1),FALSE)</f>
        <v>538.59150640966197</v>
      </c>
      <c r="G181">
        <f>VLOOKUP($A181,'2.1'!$A$1:$U$265,COLUMN(G$1),FALSE)</f>
        <v>702.74094063237499</v>
      </c>
      <c r="H181">
        <f>VLOOKUP($A181,'2.1'!$A$1:$U$265,COLUMN(H$1),FALSE)</f>
        <v>1047.9191874491801</v>
      </c>
      <c r="I181">
        <f>VLOOKUP($A181,'2.1'!$A$1:$U$265,COLUMN(I$1),FALSE)</f>
        <v>1124.2905859769201</v>
      </c>
      <c r="J181">
        <f>VLOOKUP($A181,'2.1'!$A$1:$U$265,COLUMN(J$1),FALSE)</f>
        <v>1394.0006084668701</v>
      </c>
      <c r="K181">
        <f>VLOOKUP($A181,'2.1'!$A$1:$U$265,COLUMN(K$1),FALSE)</f>
        <v>1159.9077621474501</v>
      </c>
      <c r="L181">
        <f>VLOOKUP($A181,'2.1'!$A$1:$U$265,COLUMN(L$1),FALSE)</f>
        <v>1489.4593058359301</v>
      </c>
      <c r="M181">
        <f>VLOOKUP($A181,'2.1'!$A$1:$U$265,COLUMN(M$1),FALSE)</f>
        <v>1672.9082510365199</v>
      </c>
      <c r="N181">
        <f>VLOOKUP($A181,'2.1'!$A$1:$U$265,COLUMN(N$1),FALSE)</f>
        <v>1763.0727333719501</v>
      </c>
      <c r="O181">
        <f>VLOOKUP($A181,'2.1'!$A$1:$U$265,COLUMN(O$1),FALSE)</f>
        <v>1878.90969681416</v>
      </c>
      <c r="P181">
        <f>VLOOKUP($A181,'2.1'!$A$1:$U$265,COLUMN(P$1),FALSE)</f>
        <v>1763.06257144391</v>
      </c>
      <c r="Q181">
        <f>VLOOKUP($A181,'2.1'!$A$1:$U$265,COLUMN(Q$1),FALSE)</f>
        <v>1337.79558561814</v>
      </c>
      <c r="R181">
        <f>VLOOKUP($A181,'2.1'!$A$1:$U$265,COLUMN(R$1),FALSE)</f>
        <v>1280.57844679257</v>
      </c>
      <c r="S181">
        <f>VLOOKUP($A181,'2.1'!$A$1:$U$265,COLUMN(S$1),FALSE)</f>
        <v>1534.8667511121901</v>
      </c>
      <c r="T181">
        <f>VLOOKUP($A181,'2.1'!$A$1:$U$265,COLUMN(T$1),FALSE)</f>
        <v>1516.39066079862</v>
      </c>
      <c r="U181">
        <f>VLOOKUP($A181,'2.1'!$A$1:$U$265,COLUMN(U$1),FALSE)</f>
        <v>1305.0632535054399</v>
      </c>
    </row>
    <row r="182" spans="1:21" x14ac:dyDescent="0.35">
      <c r="A182" t="s">
        <v>535</v>
      </c>
      <c r="B182">
        <f>VLOOKUP($A182,'2.1'!$A$1:$U$265,COLUMN(B$1),FALSE)</f>
        <v>563.05774105357398</v>
      </c>
      <c r="C182">
        <f>VLOOKUP($A182,'2.1'!$A$1:$U$265,COLUMN(C$1),FALSE)</f>
        <v>568.38590919055605</v>
      </c>
      <c r="D182">
        <f>VLOOKUP($A182,'2.1'!$A$1:$U$265,COLUMN(D$1),FALSE)</f>
        <v>530.53057939869302</v>
      </c>
      <c r="E182">
        <f>VLOOKUP($A182,'2.1'!$A$1:$U$265,COLUMN(E$1),FALSE)</f>
        <v>478.00740496922799</v>
      </c>
      <c r="F182">
        <f>VLOOKUP($A182,'2.1'!$A$1:$U$265,COLUMN(F$1),FALSE)</f>
        <v>482.998411302845</v>
      </c>
      <c r="G182">
        <f>VLOOKUP($A182,'2.1'!$A$1:$U$265,COLUMN(G$1),FALSE)</f>
        <v>476.555323602915</v>
      </c>
      <c r="H182">
        <f>VLOOKUP($A182,'2.1'!$A$1:$U$265,COLUMN(H$1),FALSE)</f>
        <v>447.85492416554803</v>
      </c>
      <c r="I182">
        <f>VLOOKUP($A182,'2.1'!$A$1:$U$265,COLUMN(I$1),FALSE)</f>
        <v>431.78718826702698</v>
      </c>
      <c r="J182">
        <f>VLOOKUP($A182,'2.1'!$A$1:$U$265,COLUMN(J$1),FALSE)</f>
        <v>356.69334965272202</v>
      </c>
      <c r="K182">
        <f>VLOOKUP($A182,'2.1'!$A$1:$U$265,COLUMN(K$1),FALSE)</f>
        <v>771.59878591531503</v>
      </c>
      <c r="L182">
        <f>VLOOKUP($A182,'2.1'!$A$1:$U$265,COLUMN(L$1),FALSE)</f>
        <v>948.33185445925994</v>
      </c>
      <c r="M182">
        <f>VLOOKUP($A182,'2.1'!$A$1:$U$265,COLUMN(M$1),FALSE)</f>
        <v>1093.6540022751101</v>
      </c>
      <c r="N182">
        <f>VLOOKUP($A182,'2.1'!$A$1:$U$265,COLUMN(N$1),FALSE)</f>
        <v>1304.9698016741099</v>
      </c>
      <c r="O182">
        <f>VLOOKUP($A182,'2.1'!$A$1:$U$265,COLUMN(O$1),FALSE)</f>
        <v>1430.0008179557201</v>
      </c>
      <c r="P182">
        <f>VLOOKUP($A182,'2.1'!$A$1:$U$265,COLUMN(P$1),FALSE)</f>
        <v>1434.8993400227801</v>
      </c>
      <c r="Q182">
        <f>VLOOKUP($A182,'2.1'!$A$1:$U$265,COLUMN(Q$1),FALSE)</f>
        <v>1445.0710619879801</v>
      </c>
      <c r="R182">
        <f>VLOOKUP($A182,'2.1'!$A$1:$U$265,COLUMN(R$1),FALSE)</f>
        <v>1464.58352903946</v>
      </c>
      <c r="S182">
        <f>VLOOKUP($A182,'2.1'!$A$1:$U$265,COLUMN(S$1),FALSE)</f>
        <v>1548.1700557255199</v>
      </c>
      <c r="T182">
        <f>VLOOKUP($A182,'2.1'!$A$1:$U$265,COLUMN(T$1),FALSE)</f>
        <v>1683.74057709465</v>
      </c>
      <c r="U182">
        <f>VLOOKUP($A182,'2.1'!$A$1:$U$265,COLUMN(U$1),FALSE)</f>
        <v>1463.98591018054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A22"/>
  <sheetViews>
    <sheetView workbookViewId="0">
      <selection sqref="A1:XFD1048576"/>
    </sheetView>
  </sheetViews>
  <sheetFormatPr defaultRowHeight="14.5" x14ac:dyDescent="0.35"/>
  <cols>
    <col min="1" max="1" width="14.90625" customWidth="1"/>
    <col min="2" max="2" width="12.81640625" customWidth="1"/>
    <col min="3" max="3" width="9.08984375" customWidth="1"/>
    <col min="6" max="6" width="20.453125" customWidth="1"/>
    <col min="7" max="7" width="11" customWidth="1"/>
    <col min="8" max="8" width="9.90625" customWidth="1"/>
    <col min="9" max="9" width="10.26953125" customWidth="1"/>
    <col min="10" max="10" width="8.81640625" customWidth="1"/>
    <col min="11" max="11" width="11.7265625" customWidth="1"/>
    <col min="12" max="12" width="14" customWidth="1"/>
    <col min="13" max="13" width="9.26953125" customWidth="1"/>
    <col min="14" max="14" width="12.36328125" customWidth="1"/>
    <col min="15" max="15" width="10.7265625" customWidth="1"/>
    <col min="16" max="16" width="9" customWidth="1"/>
    <col min="17" max="17" width="9.453125" customWidth="1"/>
    <col min="20" max="20" width="8.90625" customWidth="1"/>
    <col min="22" max="22" width="22.7265625" customWidth="1"/>
    <col min="23" max="23" width="11.08984375" customWidth="1"/>
    <col min="25" max="25" width="18.54296875" customWidth="1"/>
    <col min="26" max="26" width="9.54296875" customWidth="1"/>
    <col min="27" max="27" width="13.54296875" customWidth="1"/>
    <col min="28" max="28" width="9.453125" customWidth="1"/>
    <col min="29" max="29" width="12.54296875" customWidth="1"/>
    <col min="30" max="30" width="11.26953125" customWidth="1"/>
    <col min="31" max="31" width="11.54296875" customWidth="1"/>
    <col min="32" max="32" width="9.08984375" customWidth="1"/>
    <col min="33" max="33" width="22.81640625" customWidth="1"/>
    <col min="37" max="37" width="10.7265625" customWidth="1"/>
    <col min="38" max="38" width="10.36328125" customWidth="1"/>
    <col min="40" max="40" width="11.36328125" customWidth="1"/>
    <col min="41" max="41" width="13.453125" customWidth="1"/>
    <col min="42" max="42" width="8.90625" customWidth="1"/>
    <col min="45" max="45" width="15.1796875" customWidth="1"/>
    <col min="46" max="46" width="17.7265625" customWidth="1"/>
    <col min="47" max="47" width="10.54296875" customWidth="1"/>
    <col min="48" max="48" width="9.54296875" customWidth="1"/>
    <col min="49" max="49" width="19.26953125" customWidth="1"/>
    <col min="50" max="50" width="9.6328125" customWidth="1"/>
    <col min="52" max="52" width="11.90625" customWidth="1"/>
    <col min="53" max="53" width="17.81640625" customWidth="1"/>
    <col min="55" max="55" width="9" customWidth="1"/>
    <col min="56" max="56" width="9.81640625" customWidth="1"/>
    <col min="57" max="57" width="9.7265625" customWidth="1"/>
    <col min="59" max="59" width="8.90625" customWidth="1"/>
    <col min="62" max="63" width="9.26953125" customWidth="1"/>
    <col min="64" max="64" width="10.453125" customWidth="1"/>
    <col min="67" max="67" width="10" customWidth="1"/>
    <col min="68" max="68" width="12" customWidth="1"/>
    <col min="70" max="70" width="14.6328125" customWidth="1"/>
    <col min="71" max="71" width="9.1796875" customWidth="1"/>
    <col min="73" max="73" width="11" customWidth="1"/>
    <col min="74" max="74" width="9.81640625" customWidth="1"/>
    <col min="75" max="75" width="8.81640625" customWidth="1"/>
    <col min="77" max="77" width="11" customWidth="1"/>
    <col min="83" max="83" width="9.36328125" customWidth="1"/>
    <col min="86" max="86" width="12.453125" customWidth="1"/>
    <col min="88" max="88" width="8.81640625" customWidth="1"/>
    <col min="90" max="90" width="11.81640625" customWidth="1"/>
    <col min="91" max="91" width="9.6328125" customWidth="1"/>
    <col min="93" max="93" width="10" customWidth="1"/>
    <col min="94" max="94" width="9.453125" customWidth="1"/>
    <col min="97" max="97" width="10.54296875" customWidth="1"/>
    <col min="98" max="98" width="13.1796875" customWidth="1"/>
    <col min="99" max="99" width="12.90625" customWidth="1"/>
    <col min="100" max="100" width="8.90625" customWidth="1"/>
    <col min="101" max="101" width="10.1796875" customWidth="1"/>
    <col min="102" max="102" width="10.26953125" customWidth="1"/>
    <col min="105" max="105" width="12.08984375" customWidth="1"/>
    <col min="106" max="106" width="10.90625" customWidth="1"/>
    <col min="107" max="107" width="8.81640625" customWidth="1"/>
    <col min="108" max="108" width="20" customWidth="1"/>
    <col min="109" max="109" width="10.6328125" customWidth="1"/>
    <col min="110" max="110" width="13.26953125" customWidth="1"/>
    <col min="111" max="111" width="10.1796875" customWidth="1"/>
    <col min="112" max="112" width="13.81640625" customWidth="1"/>
    <col min="113" max="113" width="10.90625" customWidth="1"/>
    <col min="114" max="114" width="9.7265625" customWidth="1"/>
    <col min="116" max="116" width="13.08984375" customWidth="1"/>
    <col min="117" max="117" width="13.6328125" customWidth="1"/>
    <col min="118" max="118" width="11.08984375" customWidth="1"/>
    <col min="121" max="121" width="17.453125" customWidth="1"/>
    <col min="122" max="122" width="9.26953125" customWidth="1"/>
    <col min="124" max="124" width="10" customWidth="1"/>
    <col min="125" max="125" width="9.6328125" customWidth="1"/>
    <col min="126" max="126" width="18.6328125" customWidth="1"/>
    <col min="127" max="127" width="10.54296875" customWidth="1"/>
    <col min="129" max="129" width="11.90625" customWidth="1"/>
    <col min="131" max="131" width="9.90625" customWidth="1"/>
    <col min="134" max="135" width="10.1796875" customWidth="1"/>
    <col min="136" max="136" width="18.7265625" customWidth="1"/>
    <col min="137" max="137" width="9.54296875" customWidth="1"/>
    <col min="138" max="138" width="9.6328125" customWidth="1"/>
    <col min="139" max="139" width="28.7265625" customWidth="1"/>
    <col min="141" max="141" width="21.81640625" customWidth="1"/>
    <col min="142" max="142" width="13.26953125" customWidth="1"/>
    <col min="143" max="143" width="9.1796875" customWidth="1"/>
    <col min="145" max="145" width="11.26953125" customWidth="1"/>
    <col min="146" max="146" width="13.08984375" customWidth="1"/>
    <col min="147" max="147" width="11.08984375" customWidth="1"/>
    <col min="148" max="148" width="9.6328125" customWidth="1"/>
    <col min="149" max="149" width="9.7265625" customWidth="1"/>
    <col min="150" max="150" width="16.453125" customWidth="1"/>
    <col min="151" max="151" width="9.36328125" customWidth="1"/>
    <col min="152" max="152" width="13" customWidth="1"/>
    <col min="153" max="153" width="13.36328125" customWidth="1"/>
    <col min="155" max="155" width="10.26953125" customWidth="1"/>
    <col min="157" max="157" width="10.7265625" customWidth="1"/>
    <col min="158" max="158" width="9.36328125" customWidth="1"/>
    <col min="159" max="159" width="12.54296875" customWidth="1"/>
    <col min="160" max="160" width="19.90625" customWidth="1"/>
    <col min="161" max="161" width="10.90625" customWidth="1"/>
    <col min="162" max="162" width="10" customWidth="1"/>
    <col min="163" max="163" width="12.7265625" customWidth="1"/>
    <col min="166" max="166" width="20" customWidth="1"/>
    <col min="169" max="169" width="14.453125" customWidth="1"/>
    <col min="170" max="170" width="9.1796875" customWidth="1"/>
    <col min="171" max="171" width="9.36328125" customWidth="1"/>
    <col min="172" max="172" width="20.7265625" customWidth="1"/>
    <col min="173" max="173" width="16.26953125" customWidth="1"/>
    <col min="174" max="174" width="10.26953125" customWidth="1"/>
    <col min="175" max="175" width="14.08984375" customWidth="1"/>
    <col min="176" max="176" width="9.81640625" customWidth="1"/>
    <col min="177" max="177" width="12.08984375" customWidth="1"/>
    <col min="178" max="178" width="10" customWidth="1"/>
    <col min="179" max="179" width="11.453125" customWidth="1"/>
    <col min="180" max="180" width="9.90625" customWidth="1"/>
    <col min="182" max="182" width="9" customWidth="1"/>
    <col min="183" max="183" width="11.54296875" customWidth="1"/>
  </cols>
  <sheetData>
    <row r="1" spans="1:183" x14ac:dyDescent="0.35">
      <c r="A1" t="s">
        <v>3</v>
      </c>
      <c r="B1" t="s">
        <v>11</v>
      </c>
      <c r="C1" t="s">
        <v>15</v>
      </c>
      <c r="D1" t="s">
        <v>125</v>
      </c>
      <c r="E1" t="s">
        <v>13</v>
      </c>
      <c r="F1" t="s">
        <v>29</v>
      </c>
      <c r="G1" t="s">
        <v>23</v>
      </c>
      <c r="H1" t="s">
        <v>25</v>
      </c>
      <c r="I1" t="s">
        <v>31</v>
      </c>
      <c r="J1" t="s">
        <v>33</v>
      </c>
      <c r="K1" t="s">
        <v>35</v>
      </c>
      <c r="L1" t="s">
        <v>580</v>
      </c>
      <c r="M1" t="s">
        <v>49</v>
      </c>
      <c r="N1" t="s">
        <v>45</v>
      </c>
      <c r="O1" t="s">
        <v>65</v>
      </c>
      <c r="P1" t="s">
        <v>55</v>
      </c>
      <c r="Q1" t="s">
        <v>39</v>
      </c>
      <c r="R1" t="s">
        <v>57</v>
      </c>
      <c r="S1" t="s">
        <v>41</v>
      </c>
      <c r="T1" t="s">
        <v>69</v>
      </c>
      <c r="U1" t="s">
        <v>61</v>
      </c>
      <c r="V1" t="s">
        <v>53</v>
      </c>
      <c r="W1" t="s">
        <v>71</v>
      </c>
      <c r="X1" t="s">
        <v>63</v>
      </c>
      <c r="Y1" t="s">
        <v>67</v>
      </c>
      <c r="Z1" t="s">
        <v>47</v>
      </c>
      <c r="AA1" t="s">
        <v>43</v>
      </c>
      <c r="AB1" t="s">
        <v>37</v>
      </c>
      <c r="AC1" t="s">
        <v>99</v>
      </c>
      <c r="AD1" t="s">
        <v>251</v>
      </c>
      <c r="AE1" t="s">
        <v>89</v>
      </c>
      <c r="AF1" t="s">
        <v>75</v>
      </c>
      <c r="AG1" t="s">
        <v>73</v>
      </c>
      <c r="AH1" t="s">
        <v>463</v>
      </c>
      <c r="AI1" t="s">
        <v>83</v>
      </c>
      <c r="AJ1" t="s">
        <v>85</v>
      </c>
      <c r="AK1" t="s">
        <v>95</v>
      </c>
      <c r="AL1" t="s">
        <v>97</v>
      </c>
      <c r="AM1" t="s">
        <v>539</v>
      </c>
      <c r="AN1" t="s">
        <v>101</v>
      </c>
      <c r="AO1" t="s">
        <v>87</v>
      </c>
      <c r="AP1" t="s">
        <v>203</v>
      </c>
      <c r="AQ1" t="s">
        <v>105</v>
      </c>
      <c r="AR1" t="s">
        <v>111</v>
      </c>
      <c r="AS1" t="s">
        <v>113</v>
      </c>
      <c r="AT1" t="s">
        <v>91</v>
      </c>
      <c r="AU1" t="s">
        <v>121</v>
      </c>
      <c r="AV1" t="s">
        <v>117</v>
      </c>
      <c r="AW1" t="s">
        <v>123</v>
      </c>
      <c r="AX1" t="s">
        <v>137</v>
      </c>
      <c r="AY1" t="s">
        <v>543</v>
      </c>
      <c r="AZ1" t="s">
        <v>427</v>
      </c>
      <c r="BA1" t="s">
        <v>181</v>
      </c>
      <c r="BB1" t="s">
        <v>143</v>
      </c>
      <c r="BC1" t="s">
        <v>147</v>
      </c>
      <c r="BD1" t="s">
        <v>453</v>
      </c>
      <c r="BE1" t="s">
        <v>149</v>
      </c>
      <c r="BF1" t="s">
        <v>157</v>
      </c>
      <c r="BG1" t="s">
        <v>155</v>
      </c>
      <c r="BH1" t="s">
        <v>159</v>
      </c>
      <c r="BI1" t="s">
        <v>165</v>
      </c>
      <c r="BJ1" t="s">
        <v>544</v>
      </c>
      <c r="BK1" t="s">
        <v>169</v>
      </c>
      <c r="BL1" t="s">
        <v>115</v>
      </c>
      <c r="BM1" t="s">
        <v>171</v>
      </c>
      <c r="BN1" t="s">
        <v>183</v>
      </c>
      <c r="BO1" t="s">
        <v>185</v>
      </c>
      <c r="BP1" t="s">
        <v>189</v>
      </c>
      <c r="BQ1" t="s">
        <v>175</v>
      </c>
      <c r="BR1" t="s">
        <v>179</v>
      </c>
      <c r="BS1" t="s">
        <v>193</v>
      </c>
      <c r="BT1" t="s">
        <v>205</v>
      </c>
      <c r="BU1" t="s">
        <v>199</v>
      </c>
      <c r="BV1" t="s">
        <v>207</v>
      </c>
      <c r="BW1" t="s">
        <v>233</v>
      </c>
      <c r="BX1" t="s">
        <v>223</v>
      </c>
      <c r="BY1" t="s">
        <v>217</v>
      </c>
      <c r="BZ1" t="s">
        <v>581</v>
      </c>
      <c r="CA1" t="s">
        <v>231</v>
      </c>
      <c r="CB1" t="s">
        <v>227</v>
      </c>
      <c r="CC1" t="s">
        <v>235</v>
      </c>
      <c r="CD1" t="s">
        <v>237</v>
      </c>
      <c r="CE1" t="s">
        <v>239</v>
      </c>
      <c r="CF1" t="s">
        <v>243</v>
      </c>
      <c r="CG1" t="s">
        <v>241</v>
      </c>
      <c r="CH1" t="s">
        <v>245</v>
      </c>
      <c r="CI1" t="s">
        <v>247</v>
      </c>
      <c r="CJ1" t="s">
        <v>253</v>
      </c>
      <c r="CK1" t="s">
        <v>259</v>
      </c>
      <c r="CL1" t="s">
        <v>546</v>
      </c>
      <c r="CM1" t="s">
        <v>263</v>
      </c>
      <c r="CN1" t="s">
        <v>295</v>
      </c>
      <c r="CO1" t="s">
        <v>265</v>
      </c>
      <c r="CP1" t="s">
        <v>287</v>
      </c>
      <c r="CQ1" t="s">
        <v>267</v>
      </c>
      <c r="CR1" t="s">
        <v>269</v>
      </c>
      <c r="CS1" t="s">
        <v>291</v>
      </c>
      <c r="CT1" t="s">
        <v>293</v>
      </c>
      <c r="CU1" t="s">
        <v>307</v>
      </c>
      <c r="CV1" t="s">
        <v>341</v>
      </c>
      <c r="CW1" t="s">
        <v>343</v>
      </c>
      <c r="CX1" t="s">
        <v>309</v>
      </c>
      <c r="CY1" t="s">
        <v>321</v>
      </c>
      <c r="CZ1" t="s">
        <v>323</v>
      </c>
      <c r="DA1" t="s">
        <v>337</v>
      </c>
      <c r="DB1" t="s">
        <v>339</v>
      </c>
      <c r="DC1" t="s">
        <v>313</v>
      </c>
      <c r="DD1" t="s">
        <v>163</v>
      </c>
      <c r="DE1" t="s">
        <v>331</v>
      </c>
      <c r="DF1" t="s">
        <v>329</v>
      </c>
      <c r="DG1" t="s">
        <v>301</v>
      </c>
      <c r="DH1" t="s">
        <v>335</v>
      </c>
      <c r="DI1" t="s">
        <v>325</v>
      </c>
      <c r="DJ1" t="s">
        <v>347</v>
      </c>
      <c r="DK1" t="s">
        <v>361</v>
      </c>
      <c r="DL1" t="s">
        <v>357</v>
      </c>
      <c r="DM1" t="s">
        <v>365</v>
      </c>
      <c r="DN1" t="s">
        <v>355</v>
      </c>
      <c r="DO1" t="s">
        <v>351</v>
      </c>
      <c r="DP1" t="s">
        <v>353</v>
      </c>
      <c r="DQ1" t="s">
        <v>319</v>
      </c>
      <c r="DR1" t="s">
        <v>359</v>
      </c>
      <c r="DS1" t="s">
        <v>369</v>
      </c>
      <c r="DT1" t="s">
        <v>373</v>
      </c>
      <c r="DU1" t="s">
        <v>375</v>
      </c>
      <c r="DV1" t="s">
        <v>383</v>
      </c>
      <c r="DW1" t="s">
        <v>395</v>
      </c>
      <c r="DX1" t="s">
        <v>377</v>
      </c>
      <c r="DY1" t="s">
        <v>379</v>
      </c>
      <c r="DZ1" t="s">
        <v>385</v>
      </c>
      <c r="EA1" t="s">
        <v>393</v>
      </c>
      <c r="EB1" t="s">
        <v>405</v>
      </c>
      <c r="EC1" t="s">
        <v>582</v>
      </c>
      <c r="ED1" t="s">
        <v>305</v>
      </c>
      <c r="EE1" t="s">
        <v>407</v>
      </c>
      <c r="EF1" t="s">
        <v>409</v>
      </c>
      <c r="EG1" t="s">
        <v>411</v>
      </c>
      <c r="EH1" t="s">
        <v>271</v>
      </c>
      <c r="EI1" t="s">
        <v>511</v>
      </c>
      <c r="EJ1" t="s">
        <v>525</v>
      </c>
      <c r="EK1" t="s">
        <v>443</v>
      </c>
      <c r="EL1" t="s">
        <v>415</v>
      </c>
      <c r="EM1" t="s">
        <v>419</v>
      </c>
      <c r="EN1" t="s">
        <v>433</v>
      </c>
      <c r="EO1" t="s">
        <v>457</v>
      </c>
      <c r="EP1" t="s">
        <v>425</v>
      </c>
      <c r="EQ1" t="s">
        <v>421</v>
      </c>
      <c r="ER1" t="s">
        <v>553</v>
      </c>
      <c r="ES1" t="s">
        <v>449</v>
      </c>
      <c r="ET1" t="s">
        <v>423</v>
      </c>
      <c r="EU1" t="s">
        <v>431</v>
      </c>
      <c r="EV1" t="s">
        <v>531</v>
      </c>
      <c r="EW1" t="s">
        <v>437</v>
      </c>
      <c r="EX1" t="s">
        <v>145</v>
      </c>
      <c r="EY1" t="s">
        <v>281</v>
      </c>
      <c r="EZ1" t="s">
        <v>417</v>
      </c>
      <c r="FA1" t="s">
        <v>445</v>
      </c>
      <c r="FB1" t="s">
        <v>451</v>
      </c>
      <c r="FC1" t="s">
        <v>79</v>
      </c>
      <c r="FD1" t="s">
        <v>459</v>
      </c>
      <c r="FE1" t="s">
        <v>473</v>
      </c>
      <c r="FF1" t="s">
        <v>471</v>
      </c>
      <c r="FG1" t="s">
        <v>479</v>
      </c>
      <c r="FH1" t="s">
        <v>469</v>
      </c>
      <c r="FI1" t="s">
        <v>483</v>
      </c>
      <c r="FJ1" t="s">
        <v>489</v>
      </c>
      <c r="FK1" t="s">
        <v>491</v>
      </c>
      <c r="FL1" t="s">
        <v>493</v>
      </c>
      <c r="FM1" t="s">
        <v>475</v>
      </c>
      <c r="FN1" t="s">
        <v>499</v>
      </c>
      <c r="FO1" t="s">
        <v>501</v>
      </c>
      <c r="FP1" t="s">
        <v>21</v>
      </c>
      <c r="FQ1" t="s">
        <v>167</v>
      </c>
      <c r="FR1" t="s">
        <v>497</v>
      </c>
      <c r="FS1" t="s">
        <v>507</v>
      </c>
      <c r="FT1" t="s">
        <v>505</v>
      </c>
      <c r="FU1" t="s">
        <v>509</v>
      </c>
      <c r="FV1" t="s">
        <v>521</v>
      </c>
      <c r="FW1" t="s">
        <v>583</v>
      </c>
      <c r="FX1" t="s">
        <v>519</v>
      </c>
      <c r="FY1" t="s">
        <v>559</v>
      </c>
      <c r="FZ1" t="s">
        <v>533</v>
      </c>
      <c r="GA1" t="s">
        <v>535</v>
      </c>
    </row>
    <row r="2" spans="1:183" x14ac:dyDescent="0.35">
      <c r="A2">
        <v>2000</v>
      </c>
      <c r="B2">
        <v>0</v>
      </c>
      <c r="C2">
        <v>1126.6833176274099</v>
      </c>
      <c r="D2">
        <v>1765.0221981750301</v>
      </c>
      <c r="E2">
        <v>556.83631808655298</v>
      </c>
      <c r="F2">
        <v>10871.005714196601</v>
      </c>
      <c r="G2">
        <v>7708.1009960541396</v>
      </c>
      <c r="H2">
        <v>622.74213906349803</v>
      </c>
      <c r="I2">
        <v>21679.247842414701</v>
      </c>
      <c r="J2">
        <v>24564.458294840399</v>
      </c>
      <c r="K2">
        <v>655.09743260258597</v>
      </c>
      <c r="L2">
        <v>27097.6108115725</v>
      </c>
      <c r="M2">
        <v>13636.396232036799</v>
      </c>
      <c r="N2">
        <v>418.068968311378</v>
      </c>
      <c r="O2">
        <v>11268.254055945299</v>
      </c>
      <c r="P2">
        <v>1276.2880341</v>
      </c>
      <c r="Q2">
        <v>23041.5347290428</v>
      </c>
      <c r="R2">
        <v>3364.3329357297398</v>
      </c>
      <c r="S2">
        <v>511.40022696311001</v>
      </c>
      <c r="T2">
        <v>718.18783071606799</v>
      </c>
      <c r="U2">
        <v>997.58245988683495</v>
      </c>
      <c r="V2">
        <v>1467.77647716048</v>
      </c>
      <c r="W2">
        <v>3522.3086780639601</v>
      </c>
      <c r="X2">
        <v>3749.75324996168</v>
      </c>
      <c r="Y2">
        <v>18012.556259704699</v>
      </c>
      <c r="Z2">
        <v>1621.24296080247</v>
      </c>
      <c r="AA2">
        <v>254.71752910270999</v>
      </c>
      <c r="AB2">
        <v>136.46397080034001</v>
      </c>
      <c r="AC2">
        <v>1259.3236560258799</v>
      </c>
      <c r="AD2">
        <v>302.57716356513299</v>
      </c>
      <c r="AE2">
        <v>649.99184540504802</v>
      </c>
      <c r="AF2">
        <v>24190.249615004501</v>
      </c>
      <c r="AG2">
        <v>251.206877406698</v>
      </c>
      <c r="AH2">
        <v>165.762986567833</v>
      </c>
      <c r="AI2">
        <v>5074.90162375009</v>
      </c>
      <c r="AJ2">
        <v>959.37248363969104</v>
      </c>
      <c r="AK2">
        <v>2520.4810887601602</v>
      </c>
      <c r="AL2">
        <v>645.81869080205604</v>
      </c>
      <c r="AM2">
        <v>1029.57703685039</v>
      </c>
      <c r="AN2">
        <v>3772.87001153149</v>
      </c>
      <c r="AO2">
        <v>651.30590679106399</v>
      </c>
      <c r="AP2">
        <v>4841.5867326948401</v>
      </c>
      <c r="AQ2">
        <v>2747.0985751943799</v>
      </c>
      <c r="AR2">
        <v>14388.348060991701</v>
      </c>
      <c r="AS2">
        <v>6029.03819275358</v>
      </c>
      <c r="AT2">
        <v>405.21625299165999</v>
      </c>
      <c r="AU2">
        <v>30743.547681635398</v>
      </c>
      <c r="AV2">
        <v>768.17607674711996</v>
      </c>
      <c r="AW2">
        <v>2869.1058607235</v>
      </c>
      <c r="AX2">
        <v>1445.2793244290101</v>
      </c>
      <c r="AY2">
        <v>1450.4762424329799</v>
      </c>
      <c r="AZ2">
        <v>2001.5380092446701</v>
      </c>
      <c r="BA2">
        <v>1725.5547376752399</v>
      </c>
      <c r="BB2">
        <v>308.13378356477</v>
      </c>
      <c r="BC2">
        <v>4075.9706385107102</v>
      </c>
      <c r="BD2">
        <v>1728.70533953017</v>
      </c>
      <c r="BE2">
        <v>124.460800271762</v>
      </c>
      <c r="BF2">
        <v>2076.5687843164901</v>
      </c>
      <c r="BG2">
        <v>24285.466820516202</v>
      </c>
      <c r="BH2">
        <v>22364.0293943406</v>
      </c>
      <c r="BI2">
        <v>4125.7166635171297</v>
      </c>
      <c r="BJ2">
        <v>594.15164298866705</v>
      </c>
      <c r="BK2">
        <v>749.90852361159102</v>
      </c>
      <c r="BL2">
        <v>23635.929220397698</v>
      </c>
      <c r="BM2">
        <v>258.47095948786</v>
      </c>
      <c r="BN2">
        <v>12042.9537140472</v>
      </c>
      <c r="BO2">
        <v>5057.1739652676697</v>
      </c>
      <c r="BP2">
        <v>1664.2989582704499</v>
      </c>
      <c r="BQ2">
        <v>363.48247899906801</v>
      </c>
      <c r="BR2">
        <v>308.14411929370902</v>
      </c>
      <c r="BS2">
        <v>954.40415249126102</v>
      </c>
      <c r="BT2">
        <v>811.53397415357495</v>
      </c>
      <c r="BU2">
        <v>1080.4621286624499</v>
      </c>
      <c r="BV2">
        <v>4624.2816567029504</v>
      </c>
      <c r="BW2">
        <v>32018.063699526701</v>
      </c>
      <c r="BX2">
        <v>443.31419339173999</v>
      </c>
      <c r="BY2">
        <v>780.19020098657904</v>
      </c>
      <c r="BZ2">
        <v>1670.00946997849</v>
      </c>
      <c r="CA2">
        <v>0</v>
      </c>
      <c r="CB2">
        <v>26241.364614697301</v>
      </c>
      <c r="CC2">
        <v>21043.574924443601</v>
      </c>
      <c r="CD2">
        <v>20087.5919858794</v>
      </c>
      <c r="CE2">
        <v>3384.6948609054598</v>
      </c>
      <c r="CF2">
        <v>38532.040875293504</v>
      </c>
      <c r="CG2">
        <v>1651.62244254198</v>
      </c>
      <c r="CH2">
        <v>1229.0009584450099</v>
      </c>
      <c r="CI2">
        <v>397.48265877751902</v>
      </c>
      <c r="CJ2">
        <v>796.88817475984104</v>
      </c>
      <c r="CK2">
        <v>18440.378521244598</v>
      </c>
      <c r="CL2">
        <v>279.61956926093899</v>
      </c>
      <c r="CM2">
        <v>325.18699822584603</v>
      </c>
      <c r="CN2">
        <v>3357.5864357385499</v>
      </c>
      <c r="CO2">
        <v>4491.6372588930199</v>
      </c>
      <c r="CP2">
        <v>436.488351988266</v>
      </c>
      <c r="CQ2">
        <v>306.83289473314699</v>
      </c>
      <c r="CR2">
        <v>7142.7744518150903</v>
      </c>
      <c r="CS2">
        <v>3293.22997867086</v>
      </c>
      <c r="CT2">
        <v>48735.995492187001</v>
      </c>
      <c r="CU2">
        <v>293.607157402594</v>
      </c>
      <c r="CV2">
        <v>156.385718599912</v>
      </c>
      <c r="CW2">
        <v>4043.6620514339102</v>
      </c>
      <c r="CX2">
        <v>2234.5798655846602</v>
      </c>
      <c r="CY2">
        <v>269.87113769170298</v>
      </c>
      <c r="CZ2">
        <v>10432.328062168001</v>
      </c>
      <c r="DA2">
        <v>676.56765840132698</v>
      </c>
      <c r="DB2">
        <v>3929.07549503364</v>
      </c>
      <c r="DC2">
        <v>7157.8144998573398</v>
      </c>
      <c r="DD2">
        <v>2171.9502430122302</v>
      </c>
      <c r="DE2">
        <v>474.216896516578</v>
      </c>
      <c r="DF2">
        <v>1627.07263304394</v>
      </c>
      <c r="DG2">
        <v>1334.9430510438399</v>
      </c>
      <c r="DH2">
        <v>319.35958478213399</v>
      </c>
      <c r="DI2">
        <v>190.606231910312</v>
      </c>
      <c r="DJ2">
        <v>2136.4402428148901</v>
      </c>
      <c r="DK2">
        <v>229.4902871214</v>
      </c>
      <c r="DL2">
        <v>26149.411078289999</v>
      </c>
      <c r="DM2">
        <v>13641.102718382201</v>
      </c>
      <c r="DN2">
        <v>1007.50142861723</v>
      </c>
      <c r="DO2">
        <v>197.34140594084701</v>
      </c>
      <c r="DP2">
        <v>567.93073600956495</v>
      </c>
      <c r="DQ2">
        <v>1854.1459561010699</v>
      </c>
      <c r="DR2">
        <v>38131.460611624199</v>
      </c>
      <c r="DS2">
        <v>8601.2719322785506</v>
      </c>
      <c r="DT2">
        <v>576.19560059312403</v>
      </c>
      <c r="DU2">
        <v>4060.32449292618</v>
      </c>
      <c r="DV2">
        <v>602.18690226600802</v>
      </c>
      <c r="DW2">
        <v>1663.6052517195101</v>
      </c>
      <c r="DX2">
        <v>1955.5880062789599</v>
      </c>
      <c r="DY2">
        <v>1072.8090643427799</v>
      </c>
      <c r="DZ2">
        <v>4501.4540674227301</v>
      </c>
      <c r="EA2">
        <v>11497.753460452501</v>
      </c>
      <c r="EB2">
        <v>29976.117039047</v>
      </c>
      <c r="EC2">
        <v>12256.9935679503</v>
      </c>
      <c r="ED2">
        <v>440.67203065326902</v>
      </c>
      <c r="EE2">
        <v>1659.9076395454799</v>
      </c>
      <c r="EF2">
        <v>1771.59405905827</v>
      </c>
      <c r="EG2">
        <v>260.778016134062</v>
      </c>
      <c r="EH2">
        <v>5950.3511959662401</v>
      </c>
      <c r="EI2">
        <v>3676.4396419725599</v>
      </c>
      <c r="EJ2">
        <v>1542.0667358011599</v>
      </c>
      <c r="EK2">
        <v>0</v>
      </c>
      <c r="EL2">
        <v>9171.3301452525902</v>
      </c>
      <c r="EM2">
        <v>604.65406601321104</v>
      </c>
      <c r="EN2">
        <v>914.785719885861</v>
      </c>
      <c r="EO2">
        <v>7578.8510529884497</v>
      </c>
      <c r="EP2">
        <v>138.698692243778</v>
      </c>
      <c r="EQ2">
        <v>23852.327028597501</v>
      </c>
      <c r="ER2">
        <v>5413.1506206880704</v>
      </c>
      <c r="ES2">
        <v>10201.3035366727</v>
      </c>
      <c r="ET2">
        <v>1040.0071938783301</v>
      </c>
      <c r="EU2">
        <v>0</v>
      </c>
      <c r="EV2">
        <v>3032.42713820462</v>
      </c>
      <c r="EW2">
        <v>0</v>
      </c>
      <c r="EX2">
        <v>14713.065711151899</v>
      </c>
      <c r="EY2">
        <v>869.69651660915702</v>
      </c>
      <c r="EZ2">
        <v>366.17280759380702</v>
      </c>
      <c r="FA2">
        <v>2012.2816506781501</v>
      </c>
      <c r="FB2">
        <v>29624.9126748618</v>
      </c>
      <c r="FC2">
        <v>37868.323034853398</v>
      </c>
      <c r="FD2">
        <v>1177.62926773348</v>
      </c>
      <c r="FE2">
        <v>138.42887951268301</v>
      </c>
      <c r="FF2">
        <v>2007.7351750668299</v>
      </c>
      <c r="FG2">
        <v>415.08594857785101</v>
      </c>
      <c r="FH2">
        <v>302.206394294343</v>
      </c>
      <c r="FI2">
        <v>2090.8780473687998</v>
      </c>
      <c r="FJ2">
        <v>6435.1646825282896</v>
      </c>
      <c r="FK2">
        <v>2211.82681728547</v>
      </c>
      <c r="FL2">
        <v>4337.4781413105602</v>
      </c>
      <c r="FM2">
        <v>643.17472599246503</v>
      </c>
      <c r="FN2">
        <v>261.86899770102599</v>
      </c>
      <c r="FO2">
        <v>635.70053507557498</v>
      </c>
      <c r="FP2">
        <v>33291.419366353002</v>
      </c>
      <c r="FQ2">
        <v>28149.870010789102</v>
      </c>
      <c r="FR2">
        <v>410.95232759310102</v>
      </c>
      <c r="FS2">
        <v>36334.908777058903</v>
      </c>
      <c r="FT2">
        <v>6875.02132792057</v>
      </c>
      <c r="FU2">
        <v>558.22680237700001</v>
      </c>
      <c r="FV2">
        <v>1470.57226526613</v>
      </c>
      <c r="FW2">
        <v>4842.0372015881203</v>
      </c>
      <c r="FX2">
        <v>390.09332605263302</v>
      </c>
      <c r="FY2">
        <v>554.44863342779297</v>
      </c>
      <c r="FZ2">
        <v>345.68955437284802</v>
      </c>
      <c r="GA2">
        <v>563.05774105357398</v>
      </c>
    </row>
    <row r="3" spans="1:183" x14ac:dyDescent="0.35">
      <c r="A3">
        <v>2001</v>
      </c>
      <c r="B3">
        <v>0</v>
      </c>
      <c r="C3">
        <v>1281.65939343074</v>
      </c>
      <c r="D3">
        <v>1740.60701070604</v>
      </c>
      <c r="E3">
        <v>527.33352853669101</v>
      </c>
      <c r="F3">
        <v>10367.3196068161</v>
      </c>
      <c r="G3">
        <v>7208.3715665120999</v>
      </c>
      <c r="H3">
        <v>694.42322774468005</v>
      </c>
      <c r="I3">
        <v>19490.8611097303</v>
      </c>
      <c r="J3">
        <v>24537.514262988301</v>
      </c>
      <c r="K3">
        <v>703.68384343272203</v>
      </c>
      <c r="L3">
        <v>27486.236773754401</v>
      </c>
      <c r="M3">
        <v>12868.269156127</v>
      </c>
      <c r="N3">
        <v>415.03442662014697</v>
      </c>
      <c r="O3">
        <v>11209.174311926599</v>
      </c>
      <c r="P3">
        <v>1244.3731852343101</v>
      </c>
      <c r="Q3">
        <v>22995.157524728798</v>
      </c>
      <c r="R3">
        <v>3404.4530174898</v>
      </c>
      <c r="S3">
        <v>517.61422956271599</v>
      </c>
      <c r="T3">
        <v>764.43660736225195</v>
      </c>
      <c r="U3">
        <v>948.87120662903499</v>
      </c>
      <c r="V3">
        <v>1530.8148160411199</v>
      </c>
      <c r="W3">
        <v>3278.0082497438002</v>
      </c>
      <c r="X3">
        <v>3156.7987178877302</v>
      </c>
      <c r="Y3">
        <v>16472.148621494402</v>
      </c>
      <c r="Z3">
        <v>1770.9135339474601</v>
      </c>
      <c r="AA3">
        <v>267.09764435180898</v>
      </c>
      <c r="AB3">
        <v>134.36344750799901</v>
      </c>
      <c r="AC3">
        <v>1292.2027851080099</v>
      </c>
      <c r="AD3">
        <v>321.15030130596602</v>
      </c>
      <c r="AE3">
        <v>651.10090749805295</v>
      </c>
      <c r="AF3">
        <v>23738.180723841</v>
      </c>
      <c r="AG3">
        <v>250.35701137201801</v>
      </c>
      <c r="AH3">
        <v>197.14603666762801</v>
      </c>
      <c r="AI3">
        <v>4574.5944206757304</v>
      </c>
      <c r="AJ3">
        <v>1053.1082430045201</v>
      </c>
      <c r="AK3">
        <v>2439.6824558220501</v>
      </c>
      <c r="AL3">
        <v>680.91414710350205</v>
      </c>
      <c r="AM3">
        <v>869.09969141936801</v>
      </c>
      <c r="AN3">
        <v>3944.7376127877701</v>
      </c>
      <c r="AO3">
        <v>664.70873448313</v>
      </c>
      <c r="AP3">
        <v>5362.0228966222503</v>
      </c>
      <c r="AQ3">
        <v>2837.7380176229199</v>
      </c>
      <c r="AR3">
        <v>14821.4468167502</v>
      </c>
      <c r="AS3">
        <v>6637.04165713981</v>
      </c>
      <c r="AT3">
        <v>153.59100919371701</v>
      </c>
      <c r="AU3">
        <v>30751.654348267999</v>
      </c>
      <c r="AV3">
        <v>780.90822264232202</v>
      </c>
      <c r="AW3">
        <v>2977.4338177907798</v>
      </c>
      <c r="AX3">
        <v>1894.61516893932</v>
      </c>
      <c r="AY3">
        <v>1378.20340298422</v>
      </c>
      <c r="AZ3">
        <v>2072.2998424499701</v>
      </c>
      <c r="BA3">
        <v>2313.1512888607899</v>
      </c>
      <c r="BB3">
        <v>316.82382001456301</v>
      </c>
      <c r="BC3">
        <v>4509.1782020361698</v>
      </c>
      <c r="BD3">
        <v>1521.7676198184299</v>
      </c>
      <c r="BE3">
        <v>120.765781959083</v>
      </c>
      <c r="BF3">
        <v>2039.6256972117701</v>
      </c>
      <c r="BG3">
        <v>24946.189189140401</v>
      </c>
      <c r="BH3">
        <v>22433.555714194499</v>
      </c>
      <c r="BI3">
        <v>3993.0472067647602</v>
      </c>
      <c r="BJ3">
        <v>505.42014966136202</v>
      </c>
      <c r="BK3">
        <v>801.99041388837304</v>
      </c>
      <c r="BL3">
        <v>23607.882855392199</v>
      </c>
      <c r="BM3">
        <v>269.01499838081702</v>
      </c>
      <c r="BN3">
        <v>12538.178869027601</v>
      </c>
      <c r="BO3">
        <v>5040.6704683356302</v>
      </c>
      <c r="BP3">
        <v>1575.42855740399</v>
      </c>
      <c r="BQ3">
        <v>336.15406059602202</v>
      </c>
      <c r="BR3">
        <v>319.95718861661197</v>
      </c>
      <c r="BS3">
        <v>955.66538061190704</v>
      </c>
      <c r="BT3">
        <v>739.34741800941299</v>
      </c>
      <c r="BU3">
        <v>1133.1863717164399</v>
      </c>
      <c r="BV3">
        <v>5276.0331890549596</v>
      </c>
      <c r="BW3">
        <v>28793.96074155</v>
      </c>
      <c r="BX3">
        <v>451.573001074356</v>
      </c>
      <c r="BY3">
        <v>748.25761569896895</v>
      </c>
      <c r="BZ3">
        <v>1909.4122777135301</v>
      </c>
      <c r="CA3">
        <v>0</v>
      </c>
      <c r="CB3">
        <v>28227.727458226302</v>
      </c>
      <c r="CC3">
        <v>20306.932231460101</v>
      </c>
      <c r="CD3">
        <v>20483.215994997401</v>
      </c>
      <c r="CE3">
        <v>3437.6606575236601</v>
      </c>
      <c r="CF3">
        <v>33846.465641434203</v>
      </c>
      <c r="CG3">
        <v>1720.3587893997801</v>
      </c>
      <c r="CH3">
        <v>1490.92708987166</v>
      </c>
      <c r="CI3">
        <v>395.32953178343098</v>
      </c>
      <c r="CJ3">
        <v>735.026294655946</v>
      </c>
      <c r="CK3">
        <v>16587.177671340301</v>
      </c>
      <c r="CL3">
        <v>308.40961159114897</v>
      </c>
      <c r="CM3">
        <v>326.94190759036002</v>
      </c>
      <c r="CN3">
        <v>3573.3027289880602</v>
      </c>
      <c r="CO3">
        <v>4422.3870762701099</v>
      </c>
      <c r="CP3">
        <v>405.60531366416598</v>
      </c>
      <c r="CQ3">
        <v>306.71035540147102</v>
      </c>
      <c r="CR3">
        <v>6266.49097233061</v>
      </c>
      <c r="CS3">
        <v>3525.7936318546099</v>
      </c>
      <c r="CT3">
        <v>48179.4208526047</v>
      </c>
      <c r="CU3">
        <v>334.44163828393903</v>
      </c>
      <c r="CV3">
        <v>150.14895576411899</v>
      </c>
      <c r="CW3">
        <v>3913.4287262390899</v>
      </c>
      <c r="CX3">
        <v>3039.3346229631602</v>
      </c>
      <c r="CY3">
        <v>307.43692053282899</v>
      </c>
      <c r="CZ3">
        <v>10402.2333313615</v>
      </c>
      <c r="DA3">
        <v>646.11631097975396</v>
      </c>
      <c r="DB3">
        <v>3856.6252268686399</v>
      </c>
      <c r="DC3">
        <v>7544.5686481364301</v>
      </c>
      <c r="DD3">
        <v>2248.4291752586901</v>
      </c>
      <c r="DE3">
        <v>524.05530789229601</v>
      </c>
      <c r="DF3">
        <v>1909.59870186179</v>
      </c>
      <c r="DG3">
        <v>1339.29357716301</v>
      </c>
      <c r="DH3">
        <v>296.26834187735801</v>
      </c>
      <c r="DI3">
        <v>137.16832669198999</v>
      </c>
      <c r="DJ3">
        <v>1906.29260427331</v>
      </c>
      <c r="DK3">
        <v>246.725628999885</v>
      </c>
      <c r="DL3">
        <v>26873.275933511399</v>
      </c>
      <c r="DM3">
        <v>13882.8568268586</v>
      </c>
      <c r="DN3">
        <v>1034.55158791486</v>
      </c>
      <c r="DO3">
        <v>208.37704220422199</v>
      </c>
      <c r="DP3">
        <v>590.38181503490705</v>
      </c>
      <c r="DQ3">
        <v>1815.9200907112099</v>
      </c>
      <c r="DR3">
        <v>38542.715099708999</v>
      </c>
      <c r="DS3">
        <v>8475.9575433572609</v>
      </c>
      <c r="DT3">
        <v>544.49427378226096</v>
      </c>
      <c r="DU3">
        <v>4046.4199805285298</v>
      </c>
      <c r="DV3">
        <v>515.684607768825</v>
      </c>
      <c r="DW3">
        <v>1565.05371192641</v>
      </c>
      <c r="DX3">
        <v>1941.4756317344099</v>
      </c>
      <c r="DY3">
        <v>990.56389617788898</v>
      </c>
      <c r="DZ3">
        <v>4991.2443579951096</v>
      </c>
      <c r="EA3">
        <v>11724.6114954602</v>
      </c>
      <c r="EB3">
        <v>28517.267205292799</v>
      </c>
      <c r="EC3">
        <v>11561.2483689073</v>
      </c>
      <c r="ED3">
        <v>507.55765839084899</v>
      </c>
      <c r="EE3">
        <v>1825.17980455979</v>
      </c>
      <c r="EF3">
        <v>2100.3525117182899</v>
      </c>
      <c r="EG3">
        <v>238.929746146063</v>
      </c>
      <c r="EH3">
        <v>5642.9272696918797</v>
      </c>
      <c r="EI3">
        <v>3985.6834015746299</v>
      </c>
      <c r="EJ3">
        <v>1557.01717959599</v>
      </c>
      <c r="EK3">
        <v>524.68799478597896</v>
      </c>
      <c r="EL3">
        <v>8684.6474003033509</v>
      </c>
      <c r="EM3">
        <v>615.26847172370606</v>
      </c>
      <c r="EN3">
        <v>1727.28119565526</v>
      </c>
      <c r="EO3">
        <v>7663.1370802644597</v>
      </c>
      <c r="EP3">
        <v>229.37551478137701</v>
      </c>
      <c r="EQ3">
        <v>21700.020045831501</v>
      </c>
      <c r="ER3">
        <v>5717.2170896901698</v>
      </c>
      <c r="ES3">
        <v>10479.759630927299</v>
      </c>
      <c r="ET3">
        <v>1001.08312188372</v>
      </c>
      <c r="EU3">
        <v>0</v>
      </c>
      <c r="EV3">
        <v>2666.4749099874798</v>
      </c>
      <c r="EW3">
        <v>0</v>
      </c>
      <c r="EX3">
        <v>15355.703166343899</v>
      </c>
      <c r="EY3">
        <v>832.803440237058</v>
      </c>
      <c r="EZ3">
        <v>383.015998737117</v>
      </c>
      <c r="FA3">
        <v>1750.57673687227</v>
      </c>
      <c r="FB3">
        <v>27247.857734793</v>
      </c>
      <c r="FC3">
        <v>38538.990085878402</v>
      </c>
      <c r="FD3">
        <v>1258.4473216363799</v>
      </c>
      <c r="FE3">
        <v>171.04798336258801</v>
      </c>
      <c r="FF3">
        <v>1893.2640598789101</v>
      </c>
      <c r="FG3">
        <v>529.79370049732904</v>
      </c>
      <c r="FH3">
        <v>292.56735762404497</v>
      </c>
      <c r="FI3">
        <v>1838.9934144552601</v>
      </c>
      <c r="FJ3">
        <v>6939.8011840855297</v>
      </c>
      <c r="FK3">
        <v>2253.0447097024398</v>
      </c>
      <c r="FL3">
        <v>3142.9551896786002</v>
      </c>
      <c r="FM3">
        <v>774.48283073919299</v>
      </c>
      <c r="FN3">
        <v>239.47318593277299</v>
      </c>
      <c r="FO3">
        <v>780.32117887061895</v>
      </c>
      <c r="FP3">
        <v>31280.784278595202</v>
      </c>
      <c r="FQ3">
        <v>27744.506459246099</v>
      </c>
      <c r="FR3">
        <v>406.53866855832501</v>
      </c>
      <c r="FS3">
        <v>37133.242808852599</v>
      </c>
      <c r="FT3">
        <v>6284.4559006905602</v>
      </c>
      <c r="FU3">
        <v>456.70628951158301</v>
      </c>
      <c r="FV3">
        <v>1363.11301571423</v>
      </c>
      <c r="FW3">
        <v>4986.6755860434996</v>
      </c>
      <c r="FX3">
        <v>404.80786624284798</v>
      </c>
      <c r="FY3">
        <v>550.36024167708104</v>
      </c>
      <c r="FZ3">
        <v>382.94117849531</v>
      </c>
      <c r="GA3">
        <v>568.38590919055605</v>
      </c>
    </row>
    <row r="4" spans="1:183" x14ac:dyDescent="0.35">
      <c r="A4">
        <v>2002</v>
      </c>
      <c r="B4">
        <v>179.42661096722901</v>
      </c>
      <c r="C4">
        <v>1425.12484888368</v>
      </c>
      <c r="D4">
        <v>1781.8255458410899</v>
      </c>
      <c r="E4">
        <v>872.49449159284097</v>
      </c>
      <c r="F4">
        <v>10401.449409048901</v>
      </c>
      <c r="G4">
        <v>2593.4041504246602</v>
      </c>
      <c r="H4">
        <v>783.240698647042</v>
      </c>
      <c r="I4">
        <v>20082.4832672749</v>
      </c>
      <c r="J4">
        <v>26401.745456435699</v>
      </c>
      <c r="K4">
        <v>763.08063798535795</v>
      </c>
      <c r="L4">
        <v>28866.801014106499</v>
      </c>
      <c r="M4">
        <v>13049.8032204458</v>
      </c>
      <c r="N4">
        <v>413.08025457516197</v>
      </c>
      <c r="O4">
        <v>11361.433665539</v>
      </c>
      <c r="P4">
        <v>1479.31458271677</v>
      </c>
      <c r="Q4">
        <v>24887.561334183301</v>
      </c>
      <c r="R4">
        <v>3525.6385825031098</v>
      </c>
      <c r="S4">
        <v>572.22879536798996</v>
      </c>
      <c r="T4">
        <v>845.51027978501702</v>
      </c>
      <c r="U4">
        <v>904.22662728253397</v>
      </c>
      <c r="V4">
        <v>1769.1998279224099</v>
      </c>
      <c r="W4">
        <v>3190.6154528255001</v>
      </c>
      <c r="X4">
        <v>2829.2831921707698</v>
      </c>
      <c r="Y4">
        <v>16850.1511253805</v>
      </c>
      <c r="Z4">
        <v>2092.9576938761102</v>
      </c>
      <c r="AA4">
        <v>294.66531663664603</v>
      </c>
      <c r="AB4">
        <v>123.11762796347701</v>
      </c>
      <c r="AC4">
        <v>1401.90373253543</v>
      </c>
      <c r="AD4">
        <v>338.987262704572</v>
      </c>
      <c r="AE4">
        <v>707.887567392905</v>
      </c>
      <c r="AF4">
        <v>24169.284734471799</v>
      </c>
      <c r="AG4">
        <v>260.745527274366</v>
      </c>
      <c r="AH4">
        <v>221.41636506576401</v>
      </c>
      <c r="AI4">
        <v>4446.2505048869398</v>
      </c>
      <c r="AJ4">
        <v>1148.5082904417</v>
      </c>
      <c r="AK4">
        <v>2396.6271273183602</v>
      </c>
      <c r="AL4">
        <v>747.990175965513</v>
      </c>
      <c r="AM4">
        <v>916.58499204875295</v>
      </c>
      <c r="AN4">
        <v>4024.6518999485202</v>
      </c>
      <c r="AO4">
        <v>719.91298429484902</v>
      </c>
      <c r="AP4">
        <v>6232.6555947107599</v>
      </c>
      <c r="AQ4">
        <v>2999.24524433842</v>
      </c>
      <c r="AR4">
        <v>16093.214611298001</v>
      </c>
      <c r="AS4">
        <v>8060.8687029242401</v>
      </c>
      <c r="AT4">
        <v>175.009965079978</v>
      </c>
      <c r="AU4">
        <v>33228.693544881899</v>
      </c>
      <c r="AV4">
        <v>791.38947816751204</v>
      </c>
      <c r="AW4">
        <v>3110.3250903656199</v>
      </c>
      <c r="AX4">
        <v>2172.1018772447001</v>
      </c>
      <c r="AY4">
        <v>1191.1032552044501</v>
      </c>
      <c r="AZ4">
        <v>2124.1028886291801</v>
      </c>
      <c r="BA4">
        <v>2744.2081555340201</v>
      </c>
      <c r="BB4">
        <v>293.955790897214</v>
      </c>
      <c r="BC4">
        <v>5344.8779350230998</v>
      </c>
      <c r="BD4">
        <v>1405.44185636161</v>
      </c>
      <c r="BE4">
        <v>111.927223529279</v>
      </c>
      <c r="BF4">
        <v>2260.2583983847499</v>
      </c>
      <c r="BG4">
        <v>26869.6749036293</v>
      </c>
      <c r="BH4">
        <v>24177.3351674642</v>
      </c>
      <c r="BI4">
        <v>4141.4182925319001</v>
      </c>
      <c r="BJ4">
        <v>411.77248040376998</v>
      </c>
      <c r="BK4">
        <v>853.51645371331801</v>
      </c>
      <c r="BL4">
        <v>25077.7290759602</v>
      </c>
      <c r="BM4">
        <v>304.564560762479</v>
      </c>
      <c r="BN4">
        <v>14110.313365211099</v>
      </c>
      <c r="BO4">
        <v>5213.8962688492802</v>
      </c>
      <c r="BP4">
        <v>1710.34146844776</v>
      </c>
      <c r="BQ4">
        <v>343.60275126348802</v>
      </c>
      <c r="BR4">
        <v>333.05884483354902</v>
      </c>
      <c r="BS4">
        <v>974.94919328204196</v>
      </c>
      <c r="BT4">
        <v>697.59690358472801</v>
      </c>
      <c r="BU4">
        <v>1134.0647721631899</v>
      </c>
      <c r="BV4">
        <v>6655.3330086531896</v>
      </c>
      <c r="BW4">
        <v>32326.638246046099</v>
      </c>
      <c r="BX4">
        <v>470.98678594915998</v>
      </c>
      <c r="BY4">
        <v>900.17757571353104</v>
      </c>
      <c r="BZ4">
        <v>1911.6787915017201</v>
      </c>
      <c r="CA4">
        <v>0</v>
      </c>
      <c r="CB4">
        <v>32541.098553797801</v>
      </c>
      <c r="CC4">
        <v>18435.894759546802</v>
      </c>
      <c r="CD4">
        <v>22270.144123428199</v>
      </c>
      <c r="CE4">
        <v>3609.2006505867598</v>
      </c>
      <c r="CF4">
        <v>32289.350536072601</v>
      </c>
      <c r="CG4">
        <v>1802.0577752879001</v>
      </c>
      <c r="CH4">
        <v>1658.0307854463599</v>
      </c>
      <c r="CI4">
        <v>389.54271099110099</v>
      </c>
      <c r="CJ4">
        <v>826.94528007381598</v>
      </c>
      <c r="CK4">
        <v>17846.3260571477</v>
      </c>
      <c r="CL4">
        <v>321.72703322784599</v>
      </c>
      <c r="CM4">
        <v>320.06151792172801</v>
      </c>
      <c r="CN4">
        <v>4131.8000019136398</v>
      </c>
      <c r="CO4">
        <v>4579.4595927196697</v>
      </c>
      <c r="CP4">
        <v>382.19017349571101</v>
      </c>
      <c r="CQ4">
        <v>306.47373698602399</v>
      </c>
      <c r="CR4">
        <v>3703.0483081685202</v>
      </c>
      <c r="CS4">
        <v>4141.5927018010198</v>
      </c>
      <c r="CT4">
        <v>52930.641152264099</v>
      </c>
      <c r="CU4">
        <v>319.216473953508</v>
      </c>
      <c r="CV4">
        <v>298.43338494515899</v>
      </c>
      <c r="CW4">
        <v>4165.7261036385898</v>
      </c>
      <c r="CX4">
        <v>3049.1976164739299</v>
      </c>
      <c r="CY4">
        <v>334.83652063904799</v>
      </c>
      <c r="CZ4">
        <v>11289.8897447166</v>
      </c>
      <c r="DA4">
        <v>639.66712236969397</v>
      </c>
      <c r="DB4">
        <v>4018.9488973186399</v>
      </c>
      <c r="DC4">
        <v>7593.1377929362498</v>
      </c>
      <c r="DD4">
        <v>2265.88059422592</v>
      </c>
      <c r="DE4">
        <v>571.59263952876597</v>
      </c>
      <c r="DF4">
        <v>2106.6350684522999</v>
      </c>
      <c r="DG4">
        <v>1416.4881582619901</v>
      </c>
      <c r="DH4">
        <v>302.54510471128901</v>
      </c>
      <c r="DI4">
        <v>142.08226523019499</v>
      </c>
      <c r="DJ4">
        <v>1769.1759103703</v>
      </c>
      <c r="DK4">
        <v>244.72082372932499</v>
      </c>
      <c r="DL4">
        <v>29204.039831025399</v>
      </c>
      <c r="DM4">
        <v>16874.187491819601</v>
      </c>
      <c r="DN4">
        <v>1000.93594760549</v>
      </c>
      <c r="DO4">
        <v>228.23600221244999</v>
      </c>
      <c r="DP4">
        <v>741.74751118046299</v>
      </c>
      <c r="DQ4">
        <v>1961.2037355360601</v>
      </c>
      <c r="DR4">
        <v>43084.472465071703</v>
      </c>
      <c r="DS4">
        <v>8626.9726787329291</v>
      </c>
      <c r="DT4">
        <v>534.30388282199999</v>
      </c>
      <c r="DU4">
        <v>4126.2415581413397</v>
      </c>
      <c r="DV4">
        <v>491.83430814894803</v>
      </c>
      <c r="DW4">
        <v>1300.8514261026301</v>
      </c>
      <c r="DX4">
        <v>2021.23974003736</v>
      </c>
      <c r="DY4">
        <v>1036.1593134412201</v>
      </c>
      <c r="DZ4">
        <v>5207.1714206940196</v>
      </c>
      <c r="EA4">
        <v>12875.320792258501</v>
      </c>
      <c r="EB4">
        <v>30214.859009556199</v>
      </c>
      <c r="EC4">
        <v>13165.0657360554</v>
      </c>
      <c r="ED4">
        <v>570.97264543275105</v>
      </c>
      <c r="EE4">
        <v>2119.8826732391799</v>
      </c>
      <c r="EF4">
        <v>2377.5295774824399</v>
      </c>
      <c r="EG4">
        <v>233.28459363468099</v>
      </c>
      <c r="EH4">
        <v>5646.4565348323604</v>
      </c>
      <c r="EI4">
        <v>4272.8608975683401</v>
      </c>
      <c r="EJ4">
        <v>1633.0354318879399</v>
      </c>
      <c r="EK4">
        <v>577.64015656773904</v>
      </c>
      <c r="EL4">
        <v>8695.4000724738798</v>
      </c>
      <c r="EM4">
        <v>656.62270773944704</v>
      </c>
      <c r="EN4">
        <v>2283.8466849494098</v>
      </c>
      <c r="EO4">
        <v>8331.2619970041997</v>
      </c>
      <c r="EP4">
        <v>252.39621027916201</v>
      </c>
      <c r="EQ4">
        <v>22159.688863274099</v>
      </c>
      <c r="ER4">
        <v>6533.5532130373203</v>
      </c>
      <c r="ES4">
        <v>11777.1556578814</v>
      </c>
      <c r="ET4">
        <v>818.74511660394001</v>
      </c>
      <c r="EU4">
        <v>0</v>
      </c>
      <c r="EV4">
        <v>2502.2770046533701</v>
      </c>
      <c r="EW4">
        <v>0</v>
      </c>
      <c r="EX4">
        <v>17025.531982869201</v>
      </c>
      <c r="EY4">
        <v>867.491213740342</v>
      </c>
      <c r="EZ4">
        <v>418.25184131599599</v>
      </c>
      <c r="FA4">
        <v>2267.7539837693098</v>
      </c>
      <c r="FB4">
        <v>29899.195249508099</v>
      </c>
      <c r="FC4">
        <v>41376.393950166101</v>
      </c>
      <c r="FD4">
        <v>1263.25512201019</v>
      </c>
      <c r="FE4">
        <v>190.00250025609</v>
      </c>
      <c r="FF4">
        <v>2096.18799866778</v>
      </c>
      <c r="FG4">
        <v>508.79392301239602</v>
      </c>
      <c r="FH4">
        <v>326.85560012675501</v>
      </c>
      <c r="FI4">
        <v>1845.6875561378099</v>
      </c>
      <c r="FJ4">
        <v>7053.0708041133003</v>
      </c>
      <c r="FK4">
        <v>2344.4135334253301</v>
      </c>
      <c r="FL4">
        <v>3687.89027802495</v>
      </c>
      <c r="FM4">
        <v>967.89016473209199</v>
      </c>
      <c r="FN4">
        <v>245.500079364729</v>
      </c>
      <c r="FO4">
        <v>878.61874894134496</v>
      </c>
      <c r="FP4">
        <v>31567.4737120596</v>
      </c>
      <c r="FQ4">
        <v>30056.5862179301</v>
      </c>
      <c r="FR4">
        <v>411.97234578502002</v>
      </c>
      <c r="FS4">
        <v>38023.161114402101</v>
      </c>
      <c r="FT4">
        <v>4090.8992667832399</v>
      </c>
      <c r="FU4">
        <v>383.34306799074199</v>
      </c>
      <c r="FV4">
        <v>1354.1491223353801</v>
      </c>
      <c r="FW4">
        <v>3700.8795926207599</v>
      </c>
      <c r="FX4">
        <v>430.05286713907702</v>
      </c>
      <c r="FY4">
        <v>579.85292052835803</v>
      </c>
      <c r="FZ4">
        <v>382.24217237571901</v>
      </c>
      <c r="GA4">
        <v>530.53057939869302</v>
      </c>
    </row>
    <row r="5" spans="1:183" x14ac:dyDescent="0.35">
      <c r="A5">
        <v>2003</v>
      </c>
      <c r="B5">
        <v>190.68381429508801</v>
      </c>
      <c r="C5">
        <v>1846.1188133191199</v>
      </c>
      <c r="D5">
        <v>2103.38182192144</v>
      </c>
      <c r="E5">
        <v>982.96089929111201</v>
      </c>
      <c r="F5">
        <v>10799.4488814161</v>
      </c>
      <c r="G5">
        <v>3349.8061244115002</v>
      </c>
      <c r="H5">
        <v>930.12732185179902</v>
      </c>
      <c r="I5">
        <v>23447.031000671701</v>
      </c>
      <c r="J5">
        <v>32222.897241165501</v>
      </c>
      <c r="K5">
        <v>883.64399654716999</v>
      </c>
      <c r="L5">
        <v>28327.270869194501</v>
      </c>
      <c r="M5">
        <v>14222.036796574899</v>
      </c>
      <c r="N5">
        <v>446.310659190362</v>
      </c>
      <c r="O5">
        <v>11699.4557629707</v>
      </c>
      <c r="P5">
        <v>1819.7660592617699</v>
      </c>
      <c r="Q5">
        <v>30587.668409379599</v>
      </c>
      <c r="R5">
        <v>3650.3665212953501</v>
      </c>
      <c r="S5">
        <v>709.69053315578606</v>
      </c>
      <c r="T5">
        <v>962.09690369960299</v>
      </c>
      <c r="U5">
        <v>907.53711009005701</v>
      </c>
      <c r="V5">
        <v>2224.7458643849</v>
      </c>
      <c r="W5">
        <v>4330.9449004076596</v>
      </c>
      <c r="X5">
        <v>3070.91049061377</v>
      </c>
      <c r="Y5">
        <v>18560.608573070102</v>
      </c>
      <c r="Z5">
        <v>2719.49765607059</v>
      </c>
      <c r="AA5">
        <v>374.62744678246298</v>
      </c>
      <c r="AB5">
        <v>113.56736636938101</v>
      </c>
      <c r="AC5">
        <v>1809.0899254977801</v>
      </c>
      <c r="AD5">
        <v>362.33570765016901</v>
      </c>
      <c r="AE5">
        <v>865.95813754425603</v>
      </c>
      <c r="AF5">
        <v>28200.658077338201</v>
      </c>
      <c r="AG5">
        <v>293.66185167943502</v>
      </c>
      <c r="AH5">
        <v>292.600786538938</v>
      </c>
      <c r="AI5">
        <v>4772.5628196506004</v>
      </c>
      <c r="AJ5">
        <v>1288.6432518338099</v>
      </c>
      <c r="AK5">
        <v>2281.40176243006</v>
      </c>
      <c r="AL5">
        <v>937.71411202836396</v>
      </c>
      <c r="AM5">
        <v>1028.4131086171201</v>
      </c>
      <c r="AN5">
        <v>4129.6327907250998</v>
      </c>
      <c r="AO5">
        <v>871.66664938146596</v>
      </c>
      <c r="AP5">
        <v>8059.4201729064398</v>
      </c>
      <c r="AQ5">
        <v>3197.1337540763202</v>
      </c>
      <c r="AR5">
        <v>20252.2389846021</v>
      </c>
      <c r="AS5">
        <v>9818.5684930748794</v>
      </c>
      <c r="AT5">
        <v>173.796135306156</v>
      </c>
      <c r="AU5">
        <v>40458.777398660903</v>
      </c>
      <c r="AV5">
        <v>818.86662978308004</v>
      </c>
      <c r="AW5">
        <v>2418.3504216894498</v>
      </c>
      <c r="AX5">
        <v>2425.8518417571499</v>
      </c>
      <c r="AY5">
        <v>1102.4682750534</v>
      </c>
      <c r="AZ5">
        <v>2209.4965079694498</v>
      </c>
      <c r="BA5">
        <v>3618.57609412069</v>
      </c>
      <c r="BB5">
        <v>334.58544290262103</v>
      </c>
      <c r="BC5">
        <v>7206.1665624875804</v>
      </c>
      <c r="BD5">
        <v>2148.6199354273799</v>
      </c>
      <c r="BE5">
        <v>119.490390988672</v>
      </c>
      <c r="BF5">
        <v>2837.89224620811</v>
      </c>
      <c r="BG5">
        <v>32855.132628780302</v>
      </c>
      <c r="BH5">
        <v>29568.385949668002</v>
      </c>
      <c r="BI5">
        <v>4933.4360067669804</v>
      </c>
      <c r="BJ5">
        <v>335.90621695050402</v>
      </c>
      <c r="BK5">
        <v>1010.0079801313</v>
      </c>
      <c r="BL5">
        <v>30243.576529697901</v>
      </c>
      <c r="BM5">
        <v>367.82152164834002</v>
      </c>
      <c r="BN5">
        <v>18477.578360286199</v>
      </c>
      <c r="BO5">
        <v>5682.5961002587101</v>
      </c>
      <c r="BP5">
        <v>1765.35167674537</v>
      </c>
      <c r="BQ5">
        <v>393.73986978173099</v>
      </c>
      <c r="BR5">
        <v>372.053875509514</v>
      </c>
      <c r="BS5">
        <v>997.21003457667405</v>
      </c>
      <c r="BT5">
        <v>561.81794377545395</v>
      </c>
      <c r="BU5">
        <v>1158.17873532358</v>
      </c>
      <c r="BV5">
        <v>8421.1033131615295</v>
      </c>
      <c r="BW5">
        <v>39423.928023344</v>
      </c>
      <c r="BX5">
        <v>546.72661447872804</v>
      </c>
      <c r="BY5">
        <v>1065.6485392546099</v>
      </c>
      <c r="BZ5">
        <v>2253.9361322823502</v>
      </c>
      <c r="CA5">
        <v>0</v>
      </c>
      <c r="CB5">
        <v>41106.925152214302</v>
      </c>
      <c r="CC5">
        <v>18979.323453344499</v>
      </c>
      <c r="CD5">
        <v>27465.675298722399</v>
      </c>
      <c r="CE5">
        <v>3480.5129495426199</v>
      </c>
      <c r="CF5">
        <v>34808.390917661302</v>
      </c>
      <c r="CG5">
        <v>1876.26141001151</v>
      </c>
      <c r="CH5">
        <v>2068.1241180847301</v>
      </c>
      <c r="CI5">
        <v>429.78784373716201</v>
      </c>
      <c r="CJ5">
        <v>1015.72417177973</v>
      </c>
      <c r="CK5">
        <v>22148.378150111999</v>
      </c>
      <c r="CL5">
        <v>380.50643239474402</v>
      </c>
      <c r="CM5">
        <v>362.821413486106</v>
      </c>
      <c r="CN5">
        <v>5135.3529249598996</v>
      </c>
      <c r="CO5">
        <v>4576.3907459219299</v>
      </c>
      <c r="CP5">
        <v>573.65376761156699</v>
      </c>
      <c r="CQ5">
        <v>243.08934053241799</v>
      </c>
      <c r="CR5">
        <v>4673.1439128611501</v>
      </c>
      <c r="CS5">
        <v>5499.4289891138696</v>
      </c>
      <c r="CT5">
        <v>65445.885030740697</v>
      </c>
      <c r="CU5">
        <v>368.79719424976798</v>
      </c>
      <c r="CV5">
        <v>267.39905650178798</v>
      </c>
      <c r="CW5">
        <v>4461.8476867680502</v>
      </c>
      <c r="CX5">
        <v>3475.9833049345398</v>
      </c>
      <c r="CY5">
        <v>392.52475895718402</v>
      </c>
      <c r="CZ5">
        <v>13669.497217166099</v>
      </c>
      <c r="DA5">
        <v>717.90037013723997</v>
      </c>
      <c r="DB5">
        <v>4793.7181790016102</v>
      </c>
      <c r="DC5">
        <v>7075.3696429997399</v>
      </c>
      <c r="DD5">
        <v>2295.8896549143601</v>
      </c>
      <c r="DE5">
        <v>646.19325628938202</v>
      </c>
      <c r="DF5">
        <v>2789.1590648350898</v>
      </c>
      <c r="DG5">
        <v>1725.45803790064</v>
      </c>
      <c r="DH5">
        <v>326.07514025760901</v>
      </c>
      <c r="DI5">
        <v>217.39041894811399</v>
      </c>
      <c r="DJ5">
        <v>2560.77403635788</v>
      </c>
      <c r="DK5">
        <v>252.40243228149001</v>
      </c>
      <c r="DL5">
        <v>35672.206597845303</v>
      </c>
      <c r="DM5">
        <v>21913.708171996099</v>
      </c>
      <c r="DN5">
        <v>1005.73247343454</v>
      </c>
      <c r="DO5">
        <v>268.34987177964302</v>
      </c>
      <c r="DP5">
        <v>795.38624674298705</v>
      </c>
      <c r="DQ5">
        <v>2408.8001100553201</v>
      </c>
      <c r="DR5">
        <v>50134.890773494699</v>
      </c>
      <c r="DS5">
        <v>9066.3047834925401</v>
      </c>
      <c r="DT5">
        <v>599.37632271040002</v>
      </c>
      <c r="DU5">
        <v>4267.3033248489901</v>
      </c>
      <c r="DV5">
        <v>568.24643988236699</v>
      </c>
      <c r="DW5">
        <v>1365.4164181180599</v>
      </c>
      <c r="DX5">
        <v>2145.6431830523102</v>
      </c>
      <c r="DY5">
        <v>1048.00819194625</v>
      </c>
      <c r="DZ5">
        <v>5701.6022116161002</v>
      </c>
      <c r="EA5">
        <v>15762.9757897367</v>
      </c>
      <c r="EB5">
        <v>34517.755092185798</v>
      </c>
      <c r="EC5">
        <v>14672.8574703505</v>
      </c>
      <c r="ED5">
        <v>682.52550882337698</v>
      </c>
      <c r="EE5">
        <v>2679.41190951209</v>
      </c>
      <c r="EF5">
        <v>2975.12535330125</v>
      </c>
      <c r="EG5">
        <v>249.87782574439399</v>
      </c>
      <c r="EH5">
        <v>6150.9213692606199</v>
      </c>
      <c r="EI5">
        <v>4447.7438130854698</v>
      </c>
      <c r="EJ5">
        <v>1909.12217089109</v>
      </c>
      <c r="EK5">
        <v>678.69283957899495</v>
      </c>
      <c r="EL5">
        <v>9609.9669743435006</v>
      </c>
      <c r="EM5">
        <v>823.72114508538402</v>
      </c>
      <c r="EN5">
        <v>3005.42635224484</v>
      </c>
      <c r="EO5">
        <v>8524.9612355777899</v>
      </c>
      <c r="EP5">
        <v>266.44711034309699</v>
      </c>
      <c r="EQ5">
        <v>23730.1524496489</v>
      </c>
      <c r="ER5">
        <v>8712.6987931205895</v>
      </c>
      <c r="ES5">
        <v>14849.0372415032</v>
      </c>
      <c r="ET5">
        <v>788.61135517598495</v>
      </c>
      <c r="EU5">
        <v>0</v>
      </c>
      <c r="EV5">
        <v>3751.2828130870998</v>
      </c>
      <c r="EW5">
        <v>0</v>
      </c>
      <c r="EX5">
        <v>21463.442657744901</v>
      </c>
      <c r="EY5">
        <v>982.19564585810394</v>
      </c>
      <c r="EZ5">
        <v>484.84473514811901</v>
      </c>
      <c r="FA5">
        <v>2611.3774934903299</v>
      </c>
      <c r="FB5">
        <v>37321.797904705898</v>
      </c>
      <c r="FC5">
        <v>48087.583129196399</v>
      </c>
      <c r="FD5">
        <v>1253.3951455342101</v>
      </c>
      <c r="FE5">
        <v>237.75744423262</v>
      </c>
      <c r="FF5">
        <v>2359.1168670908701</v>
      </c>
      <c r="FG5">
        <v>517.78709503034497</v>
      </c>
      <c r="FH5">
        <v>396.03004405108601</v>
      </c>
      <c r="FI5">
        <v>2030.8164581317301</v>
      </c>
      <c r="FJ5">
        <v>8807.9003786100002</v>
      </c>
      <c r="FK5">
        <v>2760.4143135015602</v>
      </c>
      <c r="FL5">
        <v>4760.1489492288401</v>
      </c>
      <c r="FM5">
        <v>1283.9112634525</v>
      </c>
      <c r="FN5">
        <v>254.30115537114801</v>
      </c>
      <c r="FO5">
        <v>1047.5027904773899</v>
      </c>
      <c r="FP5">
        <v>33499.093751370499</v>
      </c>
      <c r="FQ5">
        <v>34419.147914595203</v>
      </c>
      <c r="FR5">
        <v>431.27969313490502</v>
      </c>
      <c r="FS5">
        <v>39496.485875138103</v>
      </c>
      <c r="FT5">
        <v>3624.1980520239699</v>
      </c>
      <c r="FU5">
        <v>396.377979026633</v>
      </c>
      <c r="FV5">
        <v>1580.5835778806099</v>
      </c>
      <c r="FW5">
        <v>3272.6150236911799</v>
      </c>
      <c r="FX5">
        <v>480.57979922145699</v>
      </c>
      <c r="FY5">
        <v>620.38275867209597</v>
      </c>
      <c r="FZ5">
        <v>435.45808332531999</v>
      </c>
      <c r="GA5">
        <v>478.00740496922799</v>
      </c>
    </row>
    <row r="6" spans="1:183" x14ac:dyDescent="0.35">
      <c r="A6">
        <v>2004</v>
      </c>
      <c r="B6">
        <v>211.38211694265499</v>
      </c>
      <c r="C6">
        <v>2373.5798437199401</v>
      </c>
      <c r="D6">
        <v>2609.9528233141</v>
      </c>
      <c r="E6">
        <v>1255.5640447149101</v>
      </c>
      <c r="F6">
        <v>11448.536516999</v>
      </c>
      <c r="G6">
        <v>4277.7213506438902</v>
      </c>
      <c r="H6">
        <v>1191.91901957402</v>
      </c>
      <c r="I6">
        <v>30430.676437444301</v>
      </c>
      <c r="J6">
        <v>36821.521468009298</v>
      </c>
      <c r="K6">
        <v>1045.0093791680499</v>
      </c>
      <c r="L6">
        <v>28395.9246646221</v>
      </c>
      <c r="M6">
        <v>15846.5441389804</v>
      </c>
      <c r="N6">
        <v>475.29191978693501</v>
      </c>
      <c r="O6">
        <v>12512.5325118786</v>
      </c>
      <c r="P6">
        <v>2378.6232860074101</v>
      </c>
      <c r="Q6">
        <v>35364.3753314368</v>
      </c>
      <c r="R6">
        <v>3802.2958076555901</v>
      </c>
      <c r="S6">
        <v>797.31268001466105</v>
      </c>
      <c r="T6">
        <v>1068.42177628385</v>
      </c>
      <c r="U6">
        <v>967.40699195485797</v>
      </c>
      <c r="V6">
        <v>2814.9998948740999</v>
      </c>
      <c r="W6">
        <v>5073.5376499681997</v>
      </c>
      <c r="X6">
        <v>3637.46238925733</v>
      </c>
      <c r="Y6">
        <v>21902.0880525832</v>
      </c>
      <c r="Z6">
        <v>3389.7070488310201</v>
      </c>
      <c r="AA6">
        <v>418.37688503316599</v>
      </c>
      <c r="AB6">
        <v>128.33661283458201</v>
      </c>
      <c r="AC6">
        <v>2024.2752476578801</v>
      </c>
      <c r="AD6">
        <v>408.51382634736598</v>
      </c>
      <c r="AE6">
        <v>1009.94312043658</v>
      </c>
      <c r="AF6">
        <v>32034.307740842101</v>
      </c>
      <c r="AG6">
        <v>320.737460311924</v>
      </c>
      <c r="AH6">
        <v>454.336085210286</v>
      </c>
      <c r="AI6">
        <v>6194.8531069841802</v>
      </c>
      <c r="AJ6">
        <v>1508.66809788266</v>
      </c>
      <c r="AK6">
        <v>2782.6231850215599</v>
      </c>
      <c r="AL6">
        <v>1061.0791008630899</v>
      </c>
      <c r="AM6">
        <v>1326.59668816877</v>
      </c>
      <c r="AN6">
        <v>4385.3907193055002</v>
      </c>
      <c r="AO6">
        <v>922.855222356181</v>
      </c>
      <c r="AP6">
        <v>9661.1695736641195</v>
      </c>
      <c r="AQ6">
        <v>3395.71205023126</v>
      </c>
      <c r="AR6">
        <v>23792.621363224302</v>
      </c>
      <c r="AS6">
        <v>11749.852664357701</v>
      </c>
      <c r="AT6">
        <v>194.03996242662399</v>
      </c>
      <c r="AU6">
        <v>46511.598332430498</v>
      </c>
      <c r="AV6">
        <v>863.23161234145698</v>
      </c>
      <c r="AW6">
        <v>2487.3290611806601</v>
      </c>
      <c r="AX6">
        <v>2691.2780806196502</v>
      </c>
      <c r="AY6">
        <v>1062.1580919339799</v>
      </c>
      <c r="AZ6">
        <v>2278.4318429057298</v>
      </c>
      <c r="BA6">
        <v>6152.1312376017304</v>
      </c>
      <c r="BB6">
        <v>407.76997651657501</v>
      </c>
      <c r="BC6">
        <v>8912.9921951693195</v>
      </c>
      <c r="BD6">
        <v>2699.1334018643802</v>
      </c>
      <c r="BE6">
        <v>136.466255552783</v>
      </c>
      <c r="BF6">
        <v>3334.9316666979198</v>
      </c>
      <c r="BG6">
        <v>37702.8453762641</v>
      </c>
      <c r="BH6">
        <v>33741.265146917503</v>
      </c>
      <c r="BI6">
        <v>5739.5835261073298</v>
      </c>
      <c r="BJ6">
        <v>642.75492984273001</v>
      </c>
      <c r="BK6">
        <v>1305.0474855720799</v>
      </c>
      <c r="BL6">
        <v>34044.053634124801</v>
      </c>
      <c r="BM6">
        <v>417.50816486176501</v>
      </c>
      <c r="BN6">
        <v>21955.104136494101</v>
      </c>
      <c r="BO6">
        <v>5741.5986333348601</v>
      </c>
      <c r="BP6">
        <v>1889.69182366014</v>
      </c>
      <c r="BQ6">
        <v>407.30033708713898</v>
      </c>
      <c r="BR6">
        <v>405.07511837334198</v>
      </c>
      <c r="BS6">
        <v>1056.42388561094</v>
      </c>
      <c r="BT6">
        <v>663.79469631045401</v>
      </c>
      <c r="BU6">
        <v>1217.8180211998199</v>
      </c>
      <c r="BV6">
        <v>10285.7936270098</v>
      </c>
      <c r="BW6">
        <v>47367.278172526203</v>
      </c>
      <c r="BX6">
        <v>627.77424728391895</v>
      </c>
      <c r="BY6">
        <v>1150.2613149956501</v>
      </c>
      <c r="BZ6">
        <v>2756.1987421936601</v>
      </c>
      <c r="CA6">
        <v>1391.96348940291</v>
      </c>
      <c r="CB6">
        <v>47631.010687626898</v>
      </c>
      <c r="CC6">
        <v>19896.817733884898</v>
      </c>
      <c r="CD6">
        <v>31259.716495430901</v>
      </c>
      <c r="CE6">
        <v>3733.8014117161101</v>
      </c>
      <c r="CF6">
        <v>37688.722335940598</v>
      </c>
      <c r="CG6">
        <v>2044.96262332378</v>
      </c>
      <c r="CH6">
        <v>2874.2882912764899</v>
      </c>
      <c r="CI6">
        <v>451.66871591453901</v>
      </c>
      <c r="CJ6">
        <v>1131.14000453575</v>
      </c>
      <c r="CK6">
        <v>27011.7276502758</v>
      </c>
      <c r="CL6">
        <v>433.23497659086701</v>
      </c>
      <c r="CM6">
        <v>417.92850419520101</v>
      </c>
      <c r="CN6">
        <v>6363.7233869209003</v>
      </c>
      <c r="CO6">
        <v>4630.7895718060099</v>
      </c>
      <c r="CP6">
        <v>753.38078682336698</v>
      </c>
      <c r="CQ6">
        <v>286.06499894280302</v>
      </c>
      <c r="CR6">
        <v>5800.5979685149796</v>
      </c>
      <c r="CS6">
        <v>6700.3271918938199</v>
      </c>
      <c r="CT6">
        <v>75716.351078988402</v>
      </c>
      <c r="CU6">
        <v>284.48764641853001</v>
      </c>
      <c r="CV6">
        <v>282.56708459948601</v>
      </c>
      <c r="CW6">
        <v>4952.2129750436998</v>
      </c>
      <c r="CX6">
        <v>3941.4311358488699</v>
      </c>
      <c r="CY6">
        <v>440.16844180079102</v>
      </c>
      <c r="CZ6">
        <v>15197.056610121001</v>
      </c>
      <c r="DA6">
        <v>803.77764211122496</v>
      </c>
      <c r="DB6">
        <v>5388.06578367365</v>
      </c>
      <c r="DC6">
        <v>7484.4865419302896</v>
      </c>
      <c r="DD6">
        <v>2253.0926143024599</v>
      </c>
      <c r="DE6">
        <v>797.978685268444</v>
      </c>
      <c r="DF6">
        <v>3380.1651213585901</v>
      </c>
      <c r="DG6">
        <v>1952.9018302260399</v>
      </c>
      <c r="DH6">
        <v>383.27016415022899</v>
      </c>
      <c r="DI6">
        <v>217.59428261206099</v>
      </c>
      <c r="DJ6">
        <v>3396.9119322870902</v>
      </c>
      <c r="DK6">
        <v>286.15759378841102</v>
      </c>
      <c r="DL6">
        <v>40362.3947822685</v>
      </c>
      <c r="DM6">
        <v>25420.234882944002</v>
      </c>
      <c r="DN6">
        <v>1080.2681122223</v>
      </c>
      <c r="DO6">
        <v>286.49002216148301</v>
      </c>
      <c r="DP6">
        <v>1007.87432751604</v>
      </c>
      <c r="DQ6">
        <v>2762.5603583758402</v>
      </c>
      <c r="DR6">
        <v>57603.836021825999</v>
      </c>
      <c r="DS6">
        <v>10126.166778068</v>
      </c>
      <c r="DT6">
        <v>687.83641705267598</v>
      </c>
      <c r="DU6">
        <v>4592.15261354224</v>
      </c>
      <c r="DV6">
        <v>618.03689769038601</v>
      </c>
      <c r="DW6">
        <v>1679.4971714390899</v>
      </c>
      <c r="DX6">
        <v>2417.0355006156601</v>
      </c>
      <c r="DY6">
        <v>1121.4896323005901</v>
      </c>
      <c r="DZ6">
        <v>6681.3864719504199</v>
      </c>
      <c r="EA6">
        <v>18031.000421576799</v>
      </c>
      <c r="EB6">
        <v>42124.8290055486</v>
      </c>
      <c r="EC6">
        <v>16496.1200942502</v>
      </c>
      <c r="ED6">
        <v>897.44995881032605</v>
      </c>
      <c r="EE6">
        <v>3494.9445171830398</v>
      </c>
      <c r="EF6">
        <v>4102.3648329979196</v>
      </c>
      <c r="EG6">
        <v>273.760518872435</v>
      </c>
      <c r="EH6">
        <v>6591.8491784908001</v>
      </c>
      <c r="EI6">
        <v>4810.29850257217</v>
      </c>
      <c r="EJ6">
        <v>2353.54821859811</v>
      </c>
      <c r="EK6">
        <v>745.31545188924395</v>
      </c>
      <c r="EL6">
        <v>11185.1389747634</v>
      </c>
      <c r="EM6">
        <v>940.55169182969303</v>
      </c>
      <c r="EN6">
        <v>3502.8029238956701</v>
      </c>
      <c r="EO6">
        <v>10176.6587120064</v>
      </c>
      <c r="EP6">
        <v>266.56956753911197</v>
      </c>
      <c r="EQ6">
        <v>27608.5373712744</v>
      </c>
      <c r="ER6">
        <v>10671.821861063199</v>
      </c>
      <c r="ES6">
        <v>17233.1385611279</v>
      </c>
      <c r="ET6">
        <v>867.12608240185602</v>
      </c>
      <c r="EU6">
        <v>0</v>
      </c>
      <c r="EV6">
        <v>4833.62751660714</v>
      </c>
      <c r="EW6">
        <v>0</v>
      </c>
      <c r="EX6">
        <v>24861.282796441301</v>
      </c>
      <c r="EY6">
        <v>1065.7844368019701</v>
      </c>
      <c r="EZ6">
        <v>573.30692611793904</v>
      </c>
      <c r="FA6">
        <v>3006.1832328740602</v>
      </c>
      <c r="FB6">
        <v>42821.6731423358</v>
      </c>
      <c r="FC6">
        <v>53340.1476775431</v>
      </c>
      <c r="FD6">
        <v>1407.1784243489799</v>
      </c>
      <c r="FE6">
        <v>311.62732480273598</v>
      </c>
      <c r="FF6">
        <v>2660.1269982932999</v>
      </c>
      <c r="FG6">
        <v>453.47882945962198</v>
      </c>
      <c r="FH6">
        <v>412.58939196230801</v>
      </c>
      <c r="FI6">
        <v>2301.5621627649198</v>
      </c>
      <c r="FJ6">
        <v>10293.805414705001</v>
      </c>
      <c r="FK6">
        <v>3111.38270290128</v>
      </c>
      <c r="FL6">
        <v>6101.4716080595799</v>
      </c>
      <c r="FM6">
        <v>1453.91623815764</v>
      </c>
      <c r="FN6">
        <v>296.01430064560901</v>
      </c>
      <c r="FO6">
        <v>1366.0164764782301</v>
      </c>
      <c r="FP6">
        <v>36333.249844526603</v>
      </c>
      <c r="FQ6">
        <v>40290.313971011601</v>
      </c>
      <c r="FR6">
        <v>459.25928251386102</v>
      </c>
      <c r="FS6">
        <v>41712.801067554501</v>
      </c>
      <c r="FT6">
        <v>4120.5566108595003</v>
      </c>
      <c r="FU6">
        <v>465.11988694402498</v>
      </c>
      <c r="FV6">
        <v>1788.0871669579101</v>
      </c>
      <c r="FW6">
        <v>4325.6967558755796</v>
      </c>
      <c r="FX6">
        <v>546.90960584225104</v>
      </c>
      <c r="FY6">
        <v>709.96530613862501</v>
      </c>
      <c r="FZ6">
        <v>538.59150640966197</v>
      </c>
      <c r="GA6">
        <v>482.998411302845</v>
      </c>
    </row>
    <row r="7" spans="1:183" x14ac:dyDescent="0.35">
      <c r="A7">
        <v>2005</v>
      </c>
      <c r="B7">
        <v>242.03128487198501</v>
      </c>
      <c r="C7">
        <v>2673.7872825311301</v>
      </c>
      <c r="D7">
        <v>3113.0953308508401</v>
      </c>
      <c r="E7">
        <v>1902.42234554625</v>
      </c>
      <c r="F7">
        <v>12557.085410457999</v>
      </c>
      <c r="G7">
        <v>5109.8513252262101</v>
      </c>
      <c r="H7">
        <v>1643.7530293611001</v>
      </c>
      <c r="I7">
        <v>33999.2428575835</v>
      </c>
      <c r="J7">
        <v>38403.133877071501</v>
      </c>
      <c r="K7">
        <v>1578.40239029603</v>
      </c>
      <c r="L7">
        <v>30278.3669222647</v>
      </c>
      <c r="M7">
        <v>17959.255440228499</v>
      </c>
      <c r="N7">
        <v>499.46194023915598</v>
      </c>
      <c r="O7">
        <v>13822.591677131501</v>
      </c>
      <c r="P7">
        <v>3125.81053502853</v>
      </c>
      <c r="Q7">
        <v>36795.976881963899</v>
      </c>
      <c r="R7">
        <v>3883.1923890063399</v>
      </c>
      <c r="S7">
        <v>822.45783093062505</v>
      </c>
      <c r="T7">
        <v>1228.4418235706601</v>
      </c>
      <c r="U7">
        <v>1034.3112402368899</v>
      </c>
      <c r="V7">
        <v>2980.60210893151</v>
      </c>
      <c r="W7">
        <v>5513.3279980617899</v>
      </c>
      <c r="X7">
        <v>4790.4370877736601</v>
      </c>
      <c r="Y7">
        <v>26105.279030311402</v>
      </c>
      <c r="Z7">
        <v>3899.9076377401698</v>
      </c>
      <c r="AA7">
        <v>457.933601354882</v>
      </c>
      <c r="AB7">
        <v>151.68146336648499</v>
      </c>
      <c r="AC7">
        <v>2099.1574840549101</v>
      </c>
      <c r="AD7">
        <v>474.11122779009901</v>
      </c>
      <c r="AE7">
        <v>1011.88007278296</v>
      </c>
      <c r="AF7">
        <v>36266.187123585303</v>
      </c>
      <c r="AG7">
        <v>331.16292419891101</v>
      </c>
      <c r="AH7">
        <v>658.56677736361598</v>
      </c>
      <c r="AI7">
        <v>7598.52512108889</v>
      </c>
      <c r="AJ7">
        <v>1753.4178292582301</v>
      </c>
      <c r="AK7">
        <v>3414.46515834714</v>
      </c>
      <c r="AL7">
        <v>1069.0259306277801</v>
      </c>
      <c r="AM7">
        <v>1835.60977809168</v>
      </c>
      <c r="AN7">
        <v>4654.8248220098003</v>
      </c>
      <c r="AO7">
        <v>931.20002557153202</v>
      </c>
      <c r="AP7">
        <v>10527.892681523301</v>
      </c>
      <c r="AQ7">
        <v>3786.6647954079599</v>
      </c>
      <c r="AR7">
        <v>24959.2591697881</v>
      </c>
      <c r="AS7">
        <v>13430.669895561299</v>
      </c>
      <c r="AT7">
        <v>218.386190840192</v>
      </c>
      <c r="AU7">
        <v>48799.825601127501</v>
      </c>
      <c r="AV7">
        <v>904.72974887656596</v>
      </c>
      <c r="AW7">
        <v>3932.7865678674898</v>
      </c>
      <c r="AX7">
        <v>3002.1368672747499</v>
      </c>
      <c r="AY7">
        <v>1186.3934231895801</v>
      </c>
      <c r="AZ7">
        <v>2428.5695118886401</v>
      </c>
      <c r="BA7">
        <v>10963.289362941299</v>
      </c>
      <c r="BB7">
        <v>388.59512263104801</v>
      </c>
      <c r="BC7">
        <v>10406.396692326</v>
      </c>
      <c r="BD7">
        <v>3083.8262324474799</v>
      </c>
      <c r="BE7">
        <v>162.432726500352</v>
      </c>
      <c r="BF7">
        <v>3659.5793287084198</v>
      </c>
      <c r="BG7">
        <v>39040.2888825052</v>
      </c>
      <c r="BH7">
        <v>34760.187766386603</v>
      </c>
      <c r="BI7">
        <v>6891.3668762396001</v>
      </c>
      <c r="BJ7">
        <v>665.72194065367205</v>
      </c>
      <c r="BK7">
        <v>1642.7609375639499</v>
      </c>
      <c r="BL7">
        <v>34507.368814233203</v>
      </c>
      <c r="BM7">
        <v>492.54419164423399</v>
      </c>
      <c r="BN7">
        <v>22551.735766736499</v>
      </c>
      <c r="BO7">
        <v>6645.7950483518698</v>
      </c>
      <c r="BP7">
        <v>2101.54181782248</v>
      </c>
      <c r="BQ7">
        <v>322.41568160552703</v>
      </c>
      <c r="BR7">
        <v>436.475544782741</v>
      </c>
      <c r="BS7">
        <v>1105.4964536488201</v>
      </c>
      <c r="BT7">
        <v>766.69205890441401</v>
      </c>
      <c r="BU7">
        <v>1308.0914436425101</v>
      </c>
      <c r="BV7">
        <v>11200.5769496264</v>
      </c>
      <c r="BW7">
        <v>56658.592646559096</v>
      </c>
      <c r="BX7">
        <v>714.86101349566104</v>
      </c>
      <c r="BY7">
        <v>1263.2873205457499</v>
      </c>
      <c r="BZ7">
        <v>3246.0510293832599</v>
      </c>
      <c r="CA7">
        <v>1855.5220037520201</v>
      </c>
      <c r="CB7">
        <v>50878.223671427397</v>
      </c>
      <c r="CC7">
        <v>20566.6454898642</v>
      </c>
      <c r="CD7">
        <v>32043.1403684119</v>
      </c>
      <c r="CE7">
        <v>4103.5971441428201</v>
      </c>
      <c r="CF7">
        <v>37217.648727917003</v>
      </c>
      <c r="CG7">
        <v>2183.3961572739199</v>
      </c>
      <c r="CH7">
        <v>3771.2789573384498</v>
      </c>
      <c r="CI7">
        <v>511.61642223942999</v>
      </c>
      <c r="CJ7">
        <v>1214.55666670492</v>
      </c>
      <c r="CK7">
        <v>35591.005778785096</v>
      </c>
      <c r="CL7">
        <v>476.55212996897501</v>
      </c>
      <c r="CM7">
        <v>475.61071351311301</v>
      </c>
      <c r="CN7">
        <v>7575.1833932391901</v>
      </c>
      <c r="CO7">
        <v>4575.1055115935396</v>
      </c>
      <c r="CP7">
        <v>842.81305318800401</v>
      </c>
      <c r="CQ7">
        <v>294.89303679544201</v>
      </c>
      <c r="CR7">
        <v>8163.0107778197298</v>
      </c>
      <c r="CS7">
        <v>7854.7652786785502</v>
      </c>
      <c r="CT7">
        <v>80289.696409954006</v>
      </c>
      <c r="CU7">
        <v>319.53744022897598</v>
      </c>
      <c r="CV7">
        <v>289.55516892051401</v>
      </c>
      <c r="CW7">
        <v>5587.0256496233897</v>
      </c>
      <c r="CX7">
        <v>3639.9665762434001</v>
      </c>
      <c r="CY7">
        <v>489.02106899593099</v>
      </c>
      <c r="CZ7">
        <v>15888.172456599499</v>
      </c>
      <c r="DA7">
        <v>970.84364481987905</v>
      </c>
      <c r="DB7">
        <v>5282.9060215563504</v>
      </c>
      <c r="DC7">
        <v>8277.6712514960309</v>
      </c>
      <c r="DD7">
        <v>2358.2800177142899</v>
      </c>
      <c r="DE7">
        <v>998.83136481082795</v>
      </c>
      <c r="DF7">
        <v>3674.6179242797002</v>
      </c>
      <c r="DG7">
        <v>2018.0257430782899</v>
      </c>
      <c r="DH7">
        <v>416.80986486039302</v>
      </c>
      <c r="DI7">
        <v>244.88234994012001</v>
      </c>
      <c r="DJ7">
        <v>3663.7471883599801</v>
      </c>
      <c r="DK7">
        <v>315.805629997361</v>
      </c>
      <c r="DL7">
        <v>41979.055845788098</v>
      </c>
      <c r="DM7">
        <v>27751.0654708859</v>
      </c>
      <c r="DN7">
        <v>1162.29011254959</v>
      </c>
      <c r="DO7">
        <v>321.72382648003401</v>
      </c>
      <c r="DP7">
        <v>1268.38344331693</v>
      </c>
      <c r="DQ7">
        <v>3037.7531103044498</v>
      </c>
      <c r="DR7">
        <v>66810.478520867997</v>
      </c>
      <c r="DS7">
        <v>12377.094812420301</v>
      </c>
      <c r="DT7">
        <v>748.92258459899301</v>
      </c>
      <c r="DU7">
        <v>4916.9149938277296</v>
      </c>
      <c r="DV7">
        <v>749.18639620575595</v>
      </c>
      <c r="DW7">
        <v>1843.6337910831701</v>
      </c>
      <c r="DX7">
        <v>2729.4986823834502</v>
      </c>
      <c r="DY7">
        <v>1244.34904100158</v>
      </c>
      <c r="DZ7">
        <v>8021.5057434679502</v>
      </c>
      <c r="EA7">
        <v>18773.125361635401</v>
      </c>
      <c r="EB7">
        <v>51455.594194577498</v>
      </c>
      <c r="EC7">
        <v>19402.502625954901</v>
      </c>
      <c r="ED7">
        <v>1034.70705816743</v>
      </c>
      <c r="EE7">
        <v>4617.9290164325803</v>
      </c>
      <c r="EF7">
        <v>5323.4630826338398</v>
      </c>
      <c r="EG7">
        <v>331.81116236970001</v>
      </c>
      <c r="EH7">
        <v>6948.8214540442896</v>
      </c>
      <c r="EI7">
        <v>5070.5127024754302</v>
      </c>
      <c r="EJ7">
        <v>2590.4177908748102</v>
      </c>
      <c r="EK7">
        <v>866.50499563880305</v>
      </c>
      <c r="EL7">
        <v>13791.4501296897</v>
      </c>
      <c r="EM7">
        <v>993.93204109563897</v>
      </c>
      <c r="EN7">
        <v>3720.4791546743099</v>
      </c>
      <c r="EO7">
        <v>11092.5107357824</v>
      </c>
      <c r="EP7">
        <v>292.34932524708501</v>
      </c>
      <c r="EQ7">
        <v>29961.263277456899</v>
      </c>
      <c r="ER7">
        <v>11685.754822439099</v>
      </c>
      <c r="ES7">
        <v>18098.9085440003</v>
      </c>
      <c r="ET7">
        <v>1014.8552802740001</v>
      </c>
      <c r="EU7">
        <v>0</v>
      </c>
      <c r="EV7">
        <v>5383.6565425098397</v>
      </c>
      <c r="EW7">
        <v>0</v>
      </c>
      <c r="EX7">
        <v>26419.296863822099</v>
      </c>
      <c r="EY7">
        <v>1248.6981851703399</v>
      </c>
      <c r="EZ7">
        <v>689.20955696657904</v>
      </c>
      <c r="FA7">
        <v>3590.6481833241201</v>
      </c>
      <c r="FB7">
        <v>43437.063116477599</v>
      </c>
      <c r="FC7">
        <v>54952.673761343103</v>
      </c>
      <c r="FD7">
        <v>1571.73840701932</v>
      </c>
      <c r="FE7">
        <v>340.58303273889902</v>
      </c>
      <c r="FF7">
        <v>2894.06265596401</v>
      </c>
      <c r="FG7">
        <v>464.52169806106701</v>
      </c>
      <c r="FH7">
        <v>406.40095053912501</v>
      </c>
      <c r="FI7">
        <v>2594.4957646911398</v>
      </c>
      <c r="FJ7">
        <v>12327.2331723195</v>
      </c>
      <c r="FK7">
        <v>3193.2065694937301</v>
      </c>
      <c r="FL7">
        <v>7456.3877151334</v>
      </c>
      <c r="FM7">
        <v>1704.4175310570399</v>
      </c>
      <c r="FN7">
        <v>333.73163652474398</v>
      </c>
      <c r="FO7">
        <v>1826.93139114817</v>
      </c>
      <c r="FP7">
        <v>39365.4339019123</v>
      </c>
      <c r="FQ7">
        <v>42030.286613813601</v>
      </c>
      <c r="FR7">
        <v>492.63137929182</v>
      </c>
      <c r="FS7">
        <v>44114.747781054401</v>
      </c>
      <c r="FT7">
        <v>5226.9378060256804</v>
      </c>
      <c r="FU7">
        <v>546.77685018555201</v>
      </c>
      <c r="FV7">
        <v>1887.2265762755901</v>
      </c>
      <c r="FW7">
        <v>5504.97682392969</v>
      </c>
      <c r="FX7">
        <v>687.47973559223101</v>
      </c>
      <c r="FY7">
        <v>832.84448862627903</v>
      </c>
      <c r="FZ7">
        <v>702.74094063237499</v>
      </c>
      <c r="GA7">
        <v>476.555323602915</v>
      </c>
    </row>
    <row r="8" spans="1:183" x14ac:dyDescent="0.35">
      <c r="A8">
        <v>2006</v>
      </c>
      <c r="B8">
        <v>263.733691663044</v>
      </c>
      <c r="C8">
        <v>2972.7432646217599</v>
      </c>
      <c r="D8">
        <v>3478.7109285912102</v>
      </c>
      <c r="E8">
        <v>2599.5664639760798</v>
      </c>
      <c r="F8">
        <v>13997.665928648699</v>
      </c>
      <c r="G8">
        <v>5919.0120370775303</v>
      </c>
      <c r="H8">
        <v>2158.1436971017902</v>
      </c>
      <c r="I8">
        <v>36044.922810848497</v>
      </c>
      <c r="J8">
        <v>40635.281815972397</v>
      </c>
      <c r="K8">
        <v>2473.0818186353599</v>
      </c>
      <c r="L8">
        <v>30713.705280138201</v>
      </c>
      <c r="M8">
        <v>19307.609663317999</v>
      </c>
      <c r="N8">
        <v>509.64014287321601</v>
      </c>
      <c r="O8">
        <v>15199.4579730933</v>
      </c>
      <c r="P8">
        <v>3847.4341238215302</v>
      </c>
      <c r="Q8">
        <v>38672.705942976703</v>
      </c>
      <c r="R8">
        <v>4153.8947375647504</v>
      </c>
      <c r="S8">
        <v>855.294039238491</v>
      </c>
      <c r="T8">
        <v>1330.9652965442001</v>
      </c>
      <c r="U8">
        <v>1218.87445946804</v>
      </c>
      <c r="V8">
        <v>3416.51059575811</v>
      </c>
      <c r="W8">
        <v>5521.9996314170703</v>
      </c>
      <c r="X8">
        <v>5886.4635883772798</v>
      </c>
      <c r="Y8">
        <v>30979.8791725798</v>
      </c>
      <c r="Z8">
        <v>4523.0508329805998</v>
      </c>
      <c r="AA8">
        <v>473.44976545959202</v>
      </c>
      <c r="AB8">
        <v>167.37648450549199</v>
      </c>
      <c r="AC8">
        <v>2361.3851342554499</v>
      </c>
      <c r="AD8">
        <v>539.75016871721596</v>
      </c>
      <c r="AE8">
        <v>1062.1374333133599</v>
      </c>
      <c r="AF8">
        <v>40385.869955476999</v>
      </c>
      <c r="AG8">
        <v>354.67138006786598</v>
      </c>
      <c r="AH8">
        <v>710.396262816236</v>
      </c>
      <c r="AI8">
        <v>9464.5502429060707</v>
      </c>
      <c r="AJ8">
        <v>2099.22943460447</v>
      </c>
      <c r="AK8">
        <v>3741.09283661273</v>
      </c>
      <c r="AL8">
        <v>1114.9488410279901</v>
      </c>
      <c r="AM8">
        <v>2155.4076109163402</v>
      </c>
      <c r="AN8">
        <v>5201.5140947006103</v>
      </c>
      <c r="AO8">
        <v>949.97572659052196</v>
      </c>
      <c r="AP8">
        <v>11695.944664086001</v>
      </c>
      <c r="AQ8">
        <v>4683.5661553675</v>
      </c>
      <c r="AR8">
        <v>26729.323404580198</v>
      </c>
      <c r="AS8">
        <v>15261.7975911138</v>
      </c>
      <c r="AT8">
        <v>255.43308382953401</v>
      </c>
      <c r="AU8">
        <v>52026.999514272298</v>
      </c>
      <c r="AV8">
        <v>967.668622919565</v>
      </c>
      <c r="AW8">
        <v>4109.03136285855</v>
      </c>
      <c r="AX8">
        <v>3328.8829723976501</v>
      </c>
      <c r="AY8">
        <v>1397.43681729491</v>
      </c>
      <c r="AZ8">
        <v>2631.82041514301</v>
      </c>
      <c r="BA8">
        <v>12857.3360461499</v>
      </c>
      <c r="BB8">
        <v>415.03659944205299</v>
      </c>
      <c r="BC8">
        <v>12631.5680518102</v>
      </c>
      <c r="BD8">
        <v>3176.7003378024801</v>
      </c>
      <c r="BE8">
        <v>194.687430455118</v>
      </c>
      <c r="BF8">
        <v>3747.8607160745501</v>
      </c>
      <c r="BG8">
        <v>41188.093699730198</v>
      </c>
      <c r="BH8">
        <v>36443.623441441101</v>
      </c>
      <c r="BI8">
        <v>7221.3294815315603</v>
      </c>
      <c r="BJ8">
        <v>662.36246097695596</v>
      </c>
      <c r="BK8">
        <v>1996.0571292766399</v>
      </c>
      <c r="BL8">
        <v>36323.447742182201</v>
      </c>
      <c r="BM8">
        <v>913.39393093929095</v>
      </c>
      <c r="BN8">
        <v>24801.1577837357</v>
      </c>
      <c r="BO8">
        <v>6658.5408466990002</v>
      </c>
      <c r="BP8">
        <v>2287.9357153063002</v>
      </c>
      <c r="BQ8">
        <v>453.40351845416302</v>
      </c>
      <c r="BR8">
        <v>430.004252419306</v>
      </c>
      <c r="BS8">
        <v>3188.6389809945499</v>
      </c>
      <c r="BT8">
        <v>792.82592581104905</v>
      </c>
      <c r="BU8">
        <v>1430.0570515417601</v>
      </c>
      <c r="BV8">
        <v>11475.822705709301</v>
      </c>
      <c r="BW8">
        <v>56673.602467987497</v>
      </c>
      <c r="BX8">
        <v>806.75328062879896</v>
      </c>
      <c r="BY8">
        <v>1589.8014886614201</v>
      </c>
      <c r="BZ8">
        <v>3774.3578414999101</v>
      </c>
      <c r="CA8">
        <v>2373.2147846439102</v>
      </c>
      <c r="CB8">
        <v>54306.429316689697</v>
      </c>
      <c r="CC8">
        <v>21837.378485196899</v>
      </c>
      <c r="CD8">
        <v>33501.658167304398</v>
      </c>
      <c r="CE8">
        <v>4331.30306028832</v>
      </c>
      <c r="CF8">
        <v>35433.988963743002</v>
      </c>
      <c r="CG8">
        <v>2513.0316680228598</v>
      </c>
      <c r="CH8">
        <v>5291.5756501865199</v>
      </c>
      <c r="CI8">
        <v>685.95453224008202</v>
      </c>
      <c r="CJ8">
        <v>1168.4485309883701</v>
      </c>
      <c r="CK8">
        <v>42781.366495114897</v>
      </c>
      <c r="CL8">
        <v>543.11070240307197</v>
      </c>
      <c r="CM8">
        <v>590.63270735226001</v>
      </c>
      <c r="CN8">
        <v>9699.7216623406603</v>
      </c>
      <c r="CO8">
        <v>4626.8598079653102</v>
      </c>
      <c r="CP8">
        <v>904.60340221659305</v>
      </c>
      <c r="CQ8">
        <v>336.11567425434998</v>
      </c>
      <c r="CR8">
        <v>9336.3566699949606</v>
      </c>
      <c r="CS8">
        <v>9230.7079810252108</v>
      </c>
      <c r="CT8">
        <v>89739.711696130107</v>
      </c>
      <c r="CU8">
        <v>338.751126492786</v>
      </c>
      <c r="CV8">
        <v>308.16347571141</v>
      </c>
      <c r="CW8">
        <v>6209.12450825631</v>
      </c>
      <c r="CX8">
        <v>4809.9631149480701</v>
      </c>
      <c r="CY8">
        <v>523.03860310240805</v>
      </c>
      <c r="CZ8">
        <v>16723.884273535601</v>
      </c>
      <c r="DA8">
        <v>1288.1442973936801</v>
      </c>
      <c r="DB8">
        <v>5695.9693270492799</v>
      </c>
      <c r="DC8">
        <v>9068.2943870123509</v>
      </c>
      <c r="DD8">
        <v>2406.1829156029598</v>
      </c>
      <c r="DE8">
        <v>1334.21168135831</v>
      </c>
      <c r="DF8">
        <v>4425.6788730780299</v>
      </c>
      <c r="DG8">
        <v>2196.0121896701598</v>
      </c>
      <c r="DH8">
        <v>435.33402199623202</v>
      </c>
      <c r="DI8">
        <v>294.16318130811197</v>
      </c>
      <c r="DJ8">
        <v>3977.1066783985102</v>
      </c>
      <c r="DK8">
        <v>346.94525139372701</v>
      </c>
      <c r="DL8">
        <v>44863.350631428701</v>
      </c>
      <c r="DM8">
        <v>26671.329417717901</v>
      </c>
      <c r="DN8">
        <v>1226.6326523074799</v>
      </c>
      <c r="DO8">
        <v>336.28190272652103</v>
      </c>
      <c r="DP8">
        <v>1656.42475868056</v>
      </c>
      <c r="DQ8">
        <v>3325.6358088571001</v>
      </c>
      <c r="DR8">
        <v>74148.320075718701</v>
      </c>
      <c r="DS8">
        <v>14420.484080876</v>
      </c>
      <c r="DT8">
        <v>836.86052111604999</v>
      </c>
      <c r="DU8">
        <v>5348.8952921661503</v>
      </c>
      <c r="DV8">
        <v>1256.978891836</v>
      </c>
      <c r="DW8">
        <v>2271.0900376193299</v>
      </c>
      <c r="DX8">
        <v>3154.3312368941301</v>
      </c>
      <c r="DY8">
        <v>1452.43865554224</v>
      </c>
      <c r="DZ8">
        <v>9035.4104674493592</v>
      </c>
      <c r="EA8">
        <v>19822.846028733598</v>
      </c>
      <c r="EB8">
        <v>59530.153540093801</v>
      </c>
      <c r="EC8">
        <v>21743.477451425399</v>
      </c>
      <c r="ED8">
        <v>1183.3792111718501</v>
      </c>
      <c r="EE8">
        <v>5757.4964285718997</v>
      </c>
      <c r="EF8">
        <v>6920.1891248329102</v>
      </c>
      <c r="EG8">
        <v>367.03249029062698</v>
      </c>
      <c r="EH8">
        <v>7669.0743506520403</v>
      </c>
      <c r="EI8">
        <v>5625.3513902657996</v>
      </c>
      <c r="EJ8">
        <v>2796.57024604136</v>
      </c>
      <c r="EK8">
        <v>883.06973148308305</v>
      </c>
      <c r="EL8">
        <v>15384.7402421118</v>
      </c>
      <c r="EM8">
        <v>1040.9039942562099</v>
      </c>
      <c r="EN8">
        <v>4382.6172785169201</v>
      </c>
      <c r="EO8">
        <v>12014.3998729502</v>
      </c>
      <c r="EP8">
        <v>323.389184871498</v>
      </c>
      <c r="EQ8">
        <v>33769.154163350096</v>
      </c>
      <c r="ER8">
        <v>13159.7594413964</v>
      </c>
      <c r="ES8">
        <v>19672.965555414601</v>
      </c>
      <c r="ET8">
        <v>1119.71191636602</v>
      </c>
      <c r="EU8">
        <v>0</v>
      </c>
      <c r="EV8">
        <v>5602.0110438045804</v>
      </c>
      <c r="EW8">
        <v>0</v>
      </c>
      <c r="EX8">
        <v>28365.313489634598</v>
      </c>
      <c r="EY8">
        <v>1435.8171774712</v>
      </c>
      <c r="EZ8">
        <v>905.309744891891</v>
      </c>
      <c r="FA8">
        <v>5197.7479065149901</v>
      </c>
      <c r="FB8">
        <v>46593.602164611097</v>
      </c>
      <c r="FC8">
        <v>57579.501953809202</v>
      </c>
      <c r="FD8">
        <v>1748.9056801046499</v>
      </c>
      <c r="FE8">
        <v>408.83859069925802</v>
      </c>
      <c r="FF8">
        <v>3369.5434028698801</v>
      </c>
      <c r="FG8">
        <v>446.45977300990103</v>
      </c>
      <c r="FH8">
        <v>407.69469789241703</v>
      </c>
      <c r="FI8">
        <v>2873.3027212257098</v>
      </c>
      <c r="FJ8">
        <v>14102.4958480936</v>
      </c>
      <c r="FK8">
        <v>3370.03392588511</v>
      </c>
      <c r="FL8">
        <v>8102.1214888942995</v>
      </c>
      <c r="FM8">
        <v>2136.4743220779601</v>
      </c>
      <c r="FN8">
        <v>349.21710008669601</v>
      </c>
      <c r="FO8">
        <v>2300.76970925872</v>
      </c>
      <c r="FP8">
        <v>41907.405655968003</v>
      </c>
      <c r="FQ8">
        <v>44599.697568569703</v>
      </c>
      <c r="FR8">
        <v>485.49748740451503</v>
      </c>
      <c r="FS8">
        <v>46298.7314440927</v>
      </c>
      <c r="FT8">
        <v>5887.8487029848202</v>
      </c>
      <c r="FU8">
        <v>654.28383728328504</v>
      </c>
      <c r="FV8">
        <v>2049.6188556889601</v>
      </c>
      <c r="FW8">
        <v>6833.3778938019504</v>
      </c>
      <c r="FX8">
        <v>784.37242227845002</v>
      </c>
      <c r="FY8">
        <v>921.41844394126599</v>
      </c>
      <c r="FZ8">
        <v>1047.9191874491801</v>
      </c>
      <c r="GA8">
        <v>447.85492416554803</v>
      </c>
    </row>
    <row r="9" spans="1:183" x14ac:dyDescent="0.35">
      <c r="A9">
        <v>2007</v>
      </c>
      <c r="B9">
        <v>359.693237501395</v>
      </c>
      <c r="C9">
        <v>3595.03716321514</v>
      </c>
      <c r="D9">
        <v>3946.6644517916998</v>
      </c>
      <c r="E9">
        <v>3121.9956372623601</v>
      </c>
      <c r="F9">
        <v>15623.250651694199</v>
      </c>
      <c r="G9">
        <v>7245.4483172894497</v>
      </c>
      <c r="H9">
        <v>3139.2774989433301</v>
      </c>
      <c r="I9">
        <v>40960.054494819902</v>
      </c>
      <c r="J9">
        <v>46855.771745209502</v>
      </c>
      <c r="K9">
        <v>3851.4378687117201</v>
      </c>
      <c r="L9">
        <v>31472.098971809999</v>
      </c>
      <c r="M9">
        <v>20976.5435328438</v>
      </c>
      <c r="N9">
        <v>558.05186026670799</v>
      </c>
      <c r="O9">
        <v>16770.721205597401</v>
      </c>
      <c r="P9">
        <v>4735.6576079399902</v>
      </c>
      <c r="Q9">
        <v>44262.896000995403</v>
      </c>
      <c r="R9">
        <v>4252.4872502299104</v>
      </c>
      <c r="S9">
        <v>964.92694401556798</v>
      </c>
      <c r="T9">
        <v>1757.18256732535</v>
      </c>
      <c r="U9">
        <v>1372.6282248299001</v>
      </c>
      <c r="V9">
        <v>4193.3736517833004</v>
      </c>
      <c r="W9">
        <v>5832.7339416530003</v>
      </c>
      <c r="X9">
        <v>7348.0307935554802</v>
      </c>
      <c r="Y9">
        <v>32663.5665921613</v>
      </c>
      <c r="Z9">
        <v>5885.1043478183701</v>
      </c>
      <c r="AA9">
        <v>535.06257979478096</v>
      </c>
      <c r="AB9">
        <v>172.495859926837</v>
      </c>
      <c r="AC9">
        <v>3186.82689181153</v>
      </c>
      <c r="AD9">
        <v>631.52484211438195</v>
      </c>
      <c r="AE9">
        <v>1194.0698503984099</v>
      </c>
      <c r="AF9">
        <v>44543.041035900402</v>
      </c>
      <c r="AG9">
        <v>404.37396496274101</v>
      </c>
      <c r="AH9">
        <v>799.60425939446998</v>
      </c>
      <c r="AI9">
        <v>10502.3545202737</v>
      </c>
      <c r="AJ9">
        <v>2693.9700634052601</v>
      </c>
      <c r="AK9">
        <v>4714.0730553050298</v>
      </c>
      <c r="AL9">
        <v>1240.1002594767001</v>
      </c>
      <c r="AM9">
        <v>2265.8498789622899</v>
      </c>
      <c r="AN9">
        <v>6071.7891645155196</v>
      </c>
      <c r="AO9">
        <v>1062.55763894147</v>
      </c>
      <c r="AP9">
        <v>13937.448387519</v>
      </c>
      <c r="AQ9">
        <v>5208.7160729392099</v>
      </c>
      <c r="AR9">
        <v>31244.926223972201</v>
      </c>
      <c r="AS9">
        <v>18466.547929921599</v>
      </c>
      <c r="AT9">
        <v>286.33049206463198</v>
      </c>
      <c r="AU9">
        <v>58487.054967769604</v>
      </c>
      <c r="AV9">
        <v>1052.7256519738401</v>
      </c>
      <c r="AW9">
        <v>4707.7925317757199</v>
      </c>
      <c r="AX9">
        <v>3567.8364378220599</v>
      </c>
      <c r="AY9">
        <v>1667.3179554302101</v>
      </c>
      <c r="AZ9">
        <v>2786.1579217171802</v>
      </c>
      <c r="BA9">
        <v>15908.3918313632</v>
      </c>
      <c r="BB9">
        <v>439.832690498933</v>
      </c>
      <c r="BC9">
        <v>16741.939226659601</v>
      </c>
      <c r="BD9">
        <v>3327.4418745642201</v>
      </c>
      <c r="BE9">
        <v>244.286037152722</v>
      </c>
      <c r="BF9">
        <v>4072.1015698432898</v>
      </c>
      <c r="BG9">
        <v>48414.845092972202</v>
      </c>
      <c r="BH9">
        <v>41508.4339850416</v>
      </c>
      <c r="BI9">
        <v>8458.2517398083401</v>
      </c>
      <c r="BJ9">
        <v>780.38009914809697</v>
      </c>
      <c r="BK9">
        <v>2635.3538820296299</v>
      </c>
      <c r="BL9">
        <v>41587.212898426398</v>
      </c>
      <c r="BM9">
        <v>1081.1663182626901</v>
      </c>
      <c r="BN9">
        <v>28827.326392687799</v>
      </c>
      <c r="BO9">
        <v>7212.5068218708302</v>
      </c>
      <c r="BP9">
        <v>2531.2060801226999</v>
      </c>
      <c r="BQ9">
        <v>659.99272295454602</v>
      </c>
      <c r="BR9">
        <v>493.722692768596</v>
      </c>
      <c r="BS9">
        <v>3658.4916738566999</v>
      </c>
      <c r="BT9">
        <v>981.11134119492397</v>
      </c>
      <c r="BU9">
        <v>1583.0478562721701</v>
      </c>
      <c r="BV9">
        <v>13918.960191013701</v>
      </c>
      <c r="BW9">
        <v>69054.270806506698</v>
      </c>
      <c r="BX9">
        <v>1028.33477107667</v>
      </c>
      <c r="BY9">
        <v>1860.0027631068201</v>
      </c>
      <c r="BZ9">
        <v>4904.6662518516696</v>
      </c>
      <c r="CA9">
        <v>3182.94798201412</v>
      </c>
      <c r="CB9">
        <v>61359.741225674399</v>
      </c>
      <c r="CC9">
        <v>24924.330953055</v>
      </c>
      <c r="CD9">
        <v>37822.665237742702</v>
      </c>
      <c r="CE9">
        <v>4623.7512377814701</v>
      </c>
      <c r="CF9">
        <v>35275.228431266703</v>
      </c>
      <c r="CG9">
        <v>2735.3831398608199</v>
      </c>
      <c r="CH9">
        <v>6771.4147968188499</v>
      </c>
      <c r="CI9">
        <v>825.66659762231302</v>
      </c>
      <c r="CJ9">
        <v>1374.4521527694901</v>
      </c>
      <c r="CK9">
        <v>45782.2765557698</v>
      </c>
      <c r="CL9">
        <v>721.76869083885697</v>
      </c>
      <c r="CM9">
        <v>710.34481504944904</v>
      </c>
      <c r="CN9">
        <v>14091.0476501135</v>
      </c>
      <c r="CO9">
        <v>5207.79600017537</v>
      </c>
      <c r="CP9">
        <v>863.77963151143297</v>
      </c>
      <c r="CQ9">
        <v>396.60176128155803</v>
      </c>
      <c r="CR9">
        <v>11300.191343677299</v>
      </c>
      <c r="CS9">
        <v>12285.4470537014</v>
      </c>
      <c r="CT9">
        <v>106018.492790674</v>
      </c>
      <c r="CU9">
        <v>438.65529007034399</v>
      </c>
      <c r="CV9">
        <v>332.25914436163799</v>
      </c>
      <c r="CW9">
        <v>7243.4559874470297</v>
      </c>
      <c r="CX9">
        <v>5574.45187632955</v>
      </c>
      <c r="CY9">
        <v>596.69018882396301</v>
      </c>
      <c r="CZ9">
        <v>19485.871152932399</v>
      </c>
      <c r="DA9">
        <v>1351.4568419575101</v>
      </c>
      <c r="DB9">
        <v>6574.6543381149304</v>
      </c>
      <c r="DC9">
        <v>9642.6806050491105</v>
      </c>
      <c r="DD9">
        <v>2458.6113132396299</v>
      </c>
      <c r="DE9">
        <v>1632.72695225898</v>
      </c>
      <c r="DF9">
        <v>5976.3941445459604</v>
      </c>
      <c r="DG9">
        <v>2499.2599375718701</v>
      </c>
      <c r="DH9">
        <v>482.198630393847</v>
      </c>
      <c r="DI9">
        <v>406.728689152252</v>
      </c>
      <c r="DJ9">
        <v>4350.6868171757196</v>
      </c>
      <c r="DK9">
        <v>391.38013135936097</v>
      </c>
      <c r="DL9">
        <v>51733.442131796503</v>
      </c>
      <c r="DM9">
        <v>32511.126663931998</v>
      </c>
      <c r="DN9">
        <v>1327.95969869275</v>
      </c>
      <c r="DO9">
        <v>390.284613127292</v>
      </c>
      <c r="DP9">
        <v>1883.46131124932</v>
      </c>
      <c r="DQ9">
        <v>4036.2027698347601</v>
      </c>
      <c r="DR9">
        <v>85139.960446954501</v>
      </c>
      <c r="DS9">
        <v>15838.4934162928</v>
      </c>
      <c r="DT9">
        <v>908.09509059122297</v>
      </c>
      <c r="DU9">
        <v>6166.1807205368204</v>
      </c>
      <c r="DV9">
        <v>1401.94718037909</v>
      </c>
      <c r="DW9">
        <v>2976.8255032782699</v>
      </c>
      <c r="DX9">
        <v>3606.0704347747501</v>
      </c>
      <c r="DY9">
        <v>1744.6403126873499</v>
      </c>
      <c r="DZ9">
        <v>11254.5173881254</v>
      </c>
      <c r="EA9">
        <v>22782.094622462901</v>
      </c>
      <c r="EB9">
        <v>65421.752767969301</v>
      </c>
      <c r="EC9">
        <v>24086.410439167699</v>
      </c>
      <c r="ED9">
        <v>1531.6854761821401</v>
      </c>
      <c r="EE9">
        <v>8360.1663213248503</v>
      </c>
      <c r="EF9">
        <v>9101.2550490567191</v>
      </c>
      <c r="EG9">
        <v>438.83362932140699</v>
      </c>
      <c r="EH9">
        <v>7970.03570061152</v>
      </c>
      <c r="EI9">
        <v>6307.2140959035296</v>
      </c>
      <c r="EJ9">
        <v>3133.6541130671999</v>
      </c>
      <c r="EK9">
        <v>896.85161204895996</v>
      </c>
      <c r="EL9">
        <v>16516.626534036099</v>
      </c>
      <c r="EM9">
        <v>1222.3729182258</v>
      </c>
      <c r="EN9">
        <v>5848.4764054510497</v>
      </c>
      <c r="EO9">
        <v>12154.8299372808</v>
      </c>
      <c r="EP9">
        <v>360.37214180868199</v>
      </c>
      <c r="EQ9">
        <v>39432.938349376098</v>
      </c>
      <c r="ER9">
        <v>16085.611523338001</v>
      </c>
      <c r="ES9">
        <v>23787.646556668798</v>
      </c>
      <c r="ET9">
        <v>1260.2919648130801</v>
      </c>
      <c r="EU9">
        <v>0</v>
      </c>
      <c r="EV9">
        <v>6095.6224388702303</v>
      </c>
      <c r="EW9">
        <v>0</v>
      </c>
      <c r="EX9">
        <v>32549.970978551301</v>
      </c>
      <c r="EY9">
        <v>1630.38890604323</v>
      </c>
      <c r="EZ9">
        <v>1128.4103496544201</v>
      </c>
      <c r="FA9">
        <v>5744.7597267072197</v>
      </c>
      <c r="FB9">
        <v>53700.005336306298</v>
      </c>
      <c r="FC9">
        <v>63555.2374554216</v>
      </c>
      <c r="FD9">
        <v>2032.62348932701</v>
      </c>
      <c r="FE9">
        <v>526.64291543476804</v>
      </c>
      <c r="FF9">
        <v>3973.01699148237</v>
      </c>
      <c r="FG9">
        <v>523.73551706304204</v>
      </c>
      <c r="FH9">
        <v>449.14423282443897</v>
      </c>
      <c r="FI9">
        <v>2910.0316448385702</v>
      </c>
      <c r="FJ9">
        <v>16539.878107728298</v>
      </c>
      <c r="FK9">
        <v>3775.7500101607702</v>
      </c>
      <c r="FL9">
        <v>9791.6515735272405</v>
      </c>
      <c r="FM9">
        <v>2600.36929181095</v>
      </c>
      <c r="FN9">
        <v>403.66370355395901</v>
      </c>
      <c r="FO9">
        <v>3065.6112939084201</v>
      </c>
      <c r="FP9">
        <v>41809.516382841997</v>
      </c>
      <c r="FQ9">
        <v>50566.826595682804</v>
      </c>
      <c r="FR9">
        <v>552.83952960034105</v>
      </c>
      <c r="FS9">
        <v>47975.967695803804</v>
      </c>
      <c r="FT9">
        <v>7026.5114908980804</v>
      </c>
      <c r="FU9">
        <v>830.40769420432196</v>
      </c>
      <c r="FV9">
        <v>2398.6126245948799</v>
      </c>
      <c r="FW9">
        <v>8454.4667431634207</v>
      </c>
      <c r="FX9">
        <v>906.28419810913397</v>
      </c>
      <c r="FY9">
        <v>1017.29200069786</v>
      </c>
      <c r="FZ9">
        <v>1124.2905859769201</v>
      </c>
      <c r="GA9">
        <v>431.78718826702698</v>
      </c>
    </row>
    <row r="10" spans="1:183" x14ac:dyDescent="0.35">
      <c r="A10">
        <v>2008</v>
      </c>
      <c r="B10">
        <v>364.66074479849999</v>
      </c>
      <c r="C10">
        <v>4370.5401269901404</v>
      </c>
      <c r="D10">
        <v>4923.8431850419101</v>
      </c>
      <c r="E10">
        <v>4080.94140992346</v>
      </c>
      <c r="F10">
        <v>16043.5421662397</v>
      </c>
      <c r="G10">
        <v>9020.8730980719392</v>
      </c>
      <c r="H10">
        <v>4010.8572425522598</v>
      </c>
      <c r="I10">
        <v>49601.656708217801</v>
      </c>
      <c r="J10">
        <v>51708.765754175802</v>
      </c>
      <c r="K10">
        <v>5574.6038021861305</v>
      </c>
      <c r="L10">
        <v>30627.238631172499</v>
      </c>
      <c r="M10">
        <v>23066.5337586893</v>
      </c>
      <c r="N10">
        <v>634.98705646749397</v>
      </c>
      <c r="O10">
        <v>17092.582140841401</v>
      </c>
      <c r="P10">
        <v>6377.3697320123201</v>
      </c>
      <c r="Q10">
        <v>48106.892915787997</v>
      </c>
      <c r="R10">
        <v>4404.3308356935404</v>
      </c>
      <c r="S10">
        <v>1120.88827324575</v>
      </c>
      <c r="T10">
        <v>1828.1492327773601</v>
      </c>
      <c r="U10">
        <v>1715.2089218585299</v>
      </c>
      <c r="V10">
        <v>5090.9323446468698</v>
      </c>
      <c r="W10">
        <v>5713.5349833284099</v>
      </c>
      <c r="X10">
        <v>8831.0231169756607</v>
      </c>
      <c r="Y10">
        <v>37934.376506798399</v>
      </c>
      <c r="Z10">
        <v>7265.7354968299696</v>
      </c>
      <c r="AA10">
        <v>643.40458102303603</v>
      </c>
      <c r="AB10">
        <v>198.352900555063</v>
      </c>
      <c r="AC10">
        <v>3721.2509487105999</v>
      </c>
      <c r="AD10">
        <v>745.60918066092802</v>
      </c>
      <c r="AE10">
        <v>1371.7467084914001</v>
      </c>
      <c r="AF10">
        <v>46594.450953528903</v>
      </c>
      <c r="AG10">
        <v>464.56142211668401</v>
      </c>
      <c r="AH10">
        <v>929.38283499463796</v>
      </c>
      <c r="AI10">
        <v>10751.479674217</v>
      </c>
      <c r="AJ10">
        <v>3468.30460207434</v>
      </c>
      <c r="AK10">
        <v>5472.5365299242503</v>
      </c>
      <c r="AL10">
        <v>1393.2117919707</v>
      </c>
      <c r="AM10">
        <v>2904.1254897548201</v>
      </c>
      <c r="AN10">
        <v>6859.0790217833301</v>
      </c>
      <c r="AO10">
        <v>1240.6148294525699</v>
      </c>
      <c r="AP10">
        <v>16296.805923849801</v>
      </c>
      <c r="AQ10">
        <v>5411.2714182496302</v>
      </c>
      <c r="AR10">
        <v>35397.363683790099</v>
      </c>
      <c r="AS10">
        <v>22804.577677450699</v>
      </c>
      <c r="AT10">
        <v>327.56372182166302</v>
      </c>
      <c r="AU10">
        <v>64322.063502084202</v>
      </c>
      <c r="AV10">
        <v>1223.8568609209799</v>
      </c>
      <c r="AW10">
        <v>5087.9853645516896</v>
      </c>
      <c r="AX10">
        <v>4249.0192621097603</v>
      </c>
      <c r="AY10">
        <v>2044.52785549853</v>
      </c>
      <c r="AZ10">
        <v>2933.3956753717198</v>
      </c>
      <c r="BA10">
        <v>22942.583449096699</v>
      </c>
      <c r="BB10">
        <v>450.63284030614</v>
      </c>
      <c r="BC10">
        <v>18227.119530447599</v>
      </c>
      <c r="BD10">
        <v>3137.3961151871499</v>
      </c>
      <c r="BE10">
        <v>326.43682669893099</v>
      </c>
      <c r="BF10">
        <v>4167.6702847165398</v>
      </c>
      <c r="BG10">
        <v>53554.038922467298</v>
      </c>
      <c r="BH10">
        <v>45334.114435824602</v>
      </c>
      <c r="BI10">
        <v>10254.158452055801</v>
      </c>
      <c r="BJ10">
        <v>924.51151643002697</v>
      </c>
      <c r="BK10">
        <v>3324.7358790541098</v>
      </c>
      <c r="BL10">
        <v>45427.151677488997</v>
      </c>
      <c r="BM10">
        <v>1217.06479703935</v>
      </c>
      <c r="BN10">
        <v>31997.282024103901</v>
      </c>
      <c r="BO10">
        <v>7832.4233522704899</v>
      </c>
      <c r="BP10">
        <v>2848.5031597140901</v>
      </c>
      <c r="BQ10">
        <v>715.09682041100996</v>
      </c>
      <c r="BR10">
        <v>599.99523719098795</v>
      </c>
      <c r="BS10">
        <v>4050.7773648404</v>
      </c>
      <c r="BT10">
        <v>1076.70133123339</v>
      </c>
      <c r="BU10">
        <v>1739.3533773407601</v>
      </c>
      <c r="BV10">
        <v>15753.473284019499</v>
      </c>
      <c r="BW10">
        <v>56409.773113016498</v>
      </c>
      <c r="BX10">
        <v>998.52233901926797</v>
      </c>
      <c r="BY10">
        <v>2166.8541670002501</v>
      </c>
      <c r="BZ10">
        <v>5717.3144646271903</v>
      </c>
      <c r="CA10">
        <v>4636.6109775827099</v>
      </c>
      <c r="CB10">
        <v>61262.100463151699</v>
      </c>
      <c r="CC10">
        <v>29567.803879491301</v>
      </c>
      <c r="CD10">
        <v>40778.342736720901</v>
      </c>
      <c r="CE10">
        <v>4928.1140084319204</v>
      </c>
      <c r="CF10">
        <v>39339.297573182601</v>
      </c>
      <c r="CG10">
        <v>3455.7673182088502</v>
      </c>
      <c r="CH10">
        <v>8513.5646450681397</v>
      </c>
      <c r="CI10">
        <v>902.07002581373604</v>
      </c>
      <c r="CJ10">
        <v>1428.1205161985499</v>
      </c>
      <c r="CK10">
        <v>55494.950990645797</v>
      </c>
      <c r="CL10">
        <v>966.393627185372</v>
      </c>
      <c r="CM10">
        <v>900.32367182127302</v>
      </c>
      <c r="CN10">
        <v>16422.111978842499</v>
      </c>
      <c r="CO10">
        <v>6111.3324114795096</v>
      </c>
      <c r="CP10">
        <v>884.96267475135903</v>
      </c>
      <c r="CQ10">
        <v>478.39993791333399</v>
      </c>
      <c r="CR10">
        <v>14382.5762948433</v>
      </c>
      <c r="CS10">
        <v>14944.996652174999</v>
      </c>
      <c r="CT10">
        <v>114293.84332087</v>
      </c>
      <c r="CU10">
        <v>536.35145947985495</v>
      </c>
      <c r="CV10">
        <v>387.60597530546801</v>
      </c>
      <c r="CW10">
        <v>8474.5868287622798</v>
      </c>
      <c r="CX10">
        <v>6614.1591474208899</v>
      </c>
      <c r="CY10">
        <v>694.277650085098</v>
      </c>
      <c r="CZ10">
        <v>22205.356770930401</v>
      </c>
      <c r="DA10">
        <v>1558.8897434487401</v>
      </c>
      <c r="DB10">
        <v>8030.0630053730401</v>
      </c>
      <c r="DC10">
        <v>10016.571304388401</v>
      </c>
      <c r="DD10">
        <v>2541.4088832658899</v>
      </c>
      <c r="DE10">
        <v>2136.5632136460099</v>
      </c>
      <c r="DF10">
        <v>7367.7519091088197</v>
      </c>
      <c r="DG10">
        <v>2890.3600832273901</v>
      </c>
      <c r="DH10">
        <v>563.64963428865701</v>
      </c>
      <c r="DI10">
        <v>638.14905986984297</v>
      </c>
      <c r="DJ10">
        <v>4158.0294805877402</v>
      </c>
      <c r="DK10">
        <v>470.45554725120599</v>
      </c>
      <c r="DL10">
        <v>57644.479974935297</v>
      </c>
      <c r="DM10">
        <v>31290.253724534701</v>
      </c>
      <c r="DN10">
        <v>1499.25867804528</v>
      </c>
      <c r="DO10">
        <v>478.502715829181</v>
      </c>
      <c r="DP10">
        <v>2242.8718855369402</v>
      </c>
      <c r="DQ10">
        <v>4793.4436685820901</v>
      </c>
      <c r="DR10">
        <v>96944.095606487303</v>
      </c>
      <c r="DS10">
        <v>22139.6843425113</v>
      </c>
      <c r="DT10">
        <v>990.84659961990599</v>
      </c>
      <c r="DU10">
        <v>7154.2744960190003</v>
      </c>
      <c r="DV10">
        <v>1672.9507828314399</v>
      </c>
      <c r="DW10">
        <v>4041.5838764302498</v>
      </c>
      <c r="DX10">
        <v>4220.6169693950696</v>
      </c>
      <c r="DY10">
        <v>1991.2315416735901</v>
      </c>
      <c r="DZ10">
        <v>13996.025150683499</v>
      </c>
      <c r="EA10">
        <v>24847.545135091001</v>
      </c>
      <c r="EB10">
        <v>80234.470071349206</v>
      </c>
      <c r="EC10">
        <v>21350.427979823002</v>
      </c>
      <c r="ED10">
        <v>2111.2014950419698</v>
      </c>
      <c r="EE10">
        <v>10435.0439841037</v>
      </c>
      <c r="EF10">
        <v>11635.272933788799</v>
      </c>
      <c r="EG10">
        <v>543.76507621923895</v>
      </c>
      <c r="EH10">
        <v>8456.6946321773903</v>
      </c>
      <c r="EI10">
        <v>6415.8096173355498</v>
      </c>
      <c r="EJ10">
        <v>3379.0820928354601</v>
      </c>
      <c r="EK10">
        <v>1098.7680609680101</v>
      </c>
      <c r="EL10">
        <v>20078.255419304201</v>
      </c>
      <c r="EM10">
        <v>1411.92933206154</v>
      </c>
      <c r="EN10">
        <v>7101.0401411686198</v>
      </c>
      <c r="EO10">
        <v>11122.862067714201</v>
      </c>
      <c r="EP10">
        <v>408.48074207499002</v>
      </c>
      <c r="EQ10">
        <v>40007.469261213999</v>
      </c>
      <c r="ER10">
        <v>18677.292710931801</v>
      </c>
      <c r="ES10">
        <v>27483.337169856899</v>
      </c>
      <c r="ET10">
        <v>1388.9804334487901</v>
      </c>
      <c r="EU10">
        <v>0</v>
      </c>
      <c r="EV10">
        <v>5760.8052872383196</v>
      </c>
      <c r="EW10">
        <v>1669.49241411244</v>
      </c>
      <c r="EX10">
        <v>35366.259601198297</v>
      </c>
      <c r="EY10">
        <v>2037.32210302668</v>
      </c>
      <c r="EZ10">
        <v>1304.5330505516999</v>
      </c>
      <c r="FA10">
        <v>6831.9836220628404</v>
      </c>
      <c r="FB10">
        <v>56152.552340314003</v>
      </c>
      <c r="FC10">
        <v>72487.845941757507</v>
      </c>
      <c r="FD10">
        <v>0</v>
      </c>
      <c r="FE10">
        <v>715.86511053556001</v>
      </c>
      <c r="FF10">
        <v>4379.6585238796097</v>
      </c>
      <c r="FG10">
        <v>614.43400847615806</v>
      </c>
      <c r="FH10">
        <v>544.14752336514198</v>
      </c>
      <c r="FI10">
        <v>3331.70768731303</v>
      </c>
      <c r="FJ10">
        <v>21204.104970349599</v>
      </c>
      <c r="FK10">
        <v>4307.1558783897099</v>
      </c>
      <c r="FL10">
        <v>10940.991249959299</v>
      </c>
      <c r="FM10">
        <v>3904.4637193789599</v>
      </c>
      <c r="FN10">
        <v>474.51791844829802</v>
      </c>
      <c r="FO10">
        <v>3887.24233680525</v>
      </c>
      <c r="FP10">
        <v>44498.934230163301</v>
      </c>
      <c r="FQ10">
        <v>47286.998492836698</v>
      </c>
      <c r="FR10">
        <v>687.39044554034797</v>
      </c>
      <c r="FS10">
        <v>48382.558449055199</v>
      </c>
      <c r="FT10">
        <v>9091.0790389041904</v>
      </c>
      <c r="FU10">
        <v>1082.2860250169899</v>
      </c>
      <c r="FV10">
        <v>2705.59765800081</v>
      </c>
      <c r="FW10">
        <v>11432.743856261601</v>
      </c>
      <c r="FX10">
        <v>1149.4246418462999</v>
      </c>
      <c r="FY10">
        <v>1229.2468432174501</v>
      </c>
      <c r="FZ10">
        <v>1394.0006084668701</v>
      </c>
      <c r="GA10">
        <v>356.69334965272202</v>
      </c>
    </row>
    <row r="11" spans="1:183" x14ac:dyDescent="0.35">
      <c r="A11">
        <v>2009</v>
      </c>
      <c r="B11">
        <v>438.07603440694101</v>
      </c>
      <c r="C11">
        <v>4114.1401140492198</v>
      </c>
      <c r="D11">
        <v>3883.1324252977402</v>
      </c>
      <c r="E11">
        <v>3122.78076649385</v>
      </c>
      <c r="F11">
        <v>14160.0722757203</v>
      </c>
      <c r="G11">
        <v>8225.1371762641193</v>
      </c>
      <c r="H11">
        <v>2994.34254448509</v>
      </c>
      <c r="I11">
        <v>42772.359166449802</v>
      </c>
      <c r="J11">
        <v>47963.179402321701</v>
      </c>
      <c r="K11">
        <v>4950.2947914237502</v>
      </c>
      <c r="L11">
        <v>28552.190478369801</v>
      </c>
      <c r="M11">
        <v>19355.904672026401</v>
      </c>
      <c r="N11">
        <v>702.26441001929595</v>
      </c>
      <c r="O11">
        <v>15885.579714269499</v>
      </c>
      <c r="P11">
        <v>5351.3553824327801</v>
      </c>
      <c r="Q11">
        <v>44583.544807081402</v>
      </c>
      <c r="R11">
        <v>4186.4899651999804</v>
      </c>
      <c r="S11">
        <v>1084.39390022006</v>
      </c>
      <c r="T11">
        <v>1819.2134010248999</v>
      </c>
      <c r="U11">
        <v>1754.21106094735</v>
      </c>
      <c r="V11">
        <v>4714.7024950515997</v>
      </c>
      <c r="W11">
        <v>5255.7684613618103</v>
      </c>
      <c r="X11">
        <v>8597.9153515162398</v>
      </c>
      <c r="Y11">
        <v>27955.7138629359</v>
      </c>
      <c r="Z11">
        <v>6988.2333246809403</v>
      </c>
      <c r="AA11">
        <v>624.175164544582</v>
      </c>
      <c r="AB11">
        <v>212.136880390025</v>
      </c>
      <c r="AC11">
        <v>3517.4012454608701</v>
      </c>
      <c r="AD11">
        <v>738.05478361750602</v>
      </c>
      <c r="AE11">
        <v>1314.70601531227</v>
      </c>
      <c r="AF11">
        <v>40773.061528974999</v>
      </c>
      <c r="AG11">
        <v>474.70540866492303</v>
      </c>
      <c r="AH11">
        <v>803.68604078799603</v>
      </c>
      <c r="AI11">
        <v>10208.9067622861</v>
      </c>
      <c r="AJ11">
        <v>3832.2364324670202</v>
      </c>
      <c r="AK11">
        <v>5193.2414579507804</v>
      </c>
      <c r="AL11">
        <v>1344.7284086346799</v>
      </c>
      <c r="AM11">
        <v>2345.5689441062</v>
      </c>
      <c r="AN11">
        <v>6760.4775154135496</v>
      </c>
      <c r="AO11">
        <v>1215.1667854037</v>
      </c>
      <c r="AP11">
        <v>14540.6416034433</v>
      </c>
      <c r="AQ11">
        <v>5529.6703602097496</v>
      </c>
      <c r="AR11">
        <v>32109.242514857899</v>
      </c>
      <c r="AS11">
        <v>19861.6974295256</v>
      </c>
      <c r="AT11">
        <v>298.61968205109201</v>
      </c>
      <c r="AU11">
        <v>58163.276876281503</v>
      </c>
      <c r="AV11">
        <v>1267.31280083416</v>
      </c>
      <c r="AW11">
        <v>5039.4025958215298</v>
      </c>
      <c r="AX11">
        <v>4231.6157976784698</v>
      </c>
      <c r="AY11">
        <v>2331.2685815110599</v>
      </c>
      <c r="AZ11">
        <v>2858.4796301727602</v>
      </c>
      <c r="BA11">
        <v>16667.9368247067</v>
      </c>
      <c r="BB11">
        <v>595.10998718541202</v>
      </c>
      <c r="BC11">
        <v>14794.971104954901</v>
      </c>
      <c r="BD11">
        <v>3385.8429259111499</v>
      </c>
      <c r="BE11">
        <v>380.56904786288499</v>
      </c>
      <c r="BF11">
        <v>3362.8165551403199</v>
      </c>
      <c r="BG11">
        <v>47293.992833504199</v>
      </c>
      <c r="BH11">
        <v>41575.418748373697</v>
      </c>
      <c r="BI11">
        <v>7721.0041892807703</v>
      </c>
      <c r="BJ11">
        <v>833.28040272409601</v>
      </c>
      <c r="BK11">
        <v>2822.66743023352</v>
      </c>
      <c r="BL11">
        <v>41485.9016495139</v>
      </c>
      <c r="BM11">
        <v>1077.6621920808</v>
      </c>
      <c r="BN11">
        <v>29710.970232488002</v>
      </c>
      <c r="BO11">
        <v>7290.6971004126699</v>
      </c>
      <c r="BP11">
        <v>2695.2212644719898</v>
      </c>
      <c r="BQ11">
        <v>674.08555024505699</v>
      </c>
      <c r="BR11">
        <v>559.41419387326403</v>
      </c>
      <c r="BS11">
        <v>4233.7644201058602</v>
      </c>
      <c r="BT11">
        <v>1150.2110889227299</v>
      </c>
      <c r="BU11">
        <v>1789.70665110755</v>
      </c>
      <c r="BV11">
        <v>13046.481008184801</v>
      </c>
      <c r="BW11">
        <v>41333.418536415797</v>
      </c>
      <c r="BX11">
        <v>1101.9608400223899</v>
      </c>
      <c r="BY11">
        <v>2261.24722374577</v>
      </c>
      <c r="BZ11">
        <v>5709.9479801286498</v>
      </c>
      <c r="CA11">
        <v>3853.9409348118502</v>
      </c>
      <c r="CB11">
        <v>52105.152483773898</v>
      </c>
      <c r="CC11">
        <v>27715.636794730101</v>
      </c>
      <c r="CD11">
        <v>37079.758670454597</v>
      </c>
      <c r="CE11">
        <v>4335.1815119409102</v>
      </c>
      <c r="CF11">
        <v>40855.1756354596</v>
      </c>
      <c r="CG11">
        <v>3559.6910784865299</v>
      </c>
      <c r="CH11">
        <v>7165.2231748370295</v>
      </c>
      <c r="CI11">
        <v>905.13178612848606</v>
      </c>
      <c r="CJ11">
        <v>1311.9990020125299</v>
      </c>
      <c r="CK11">
        <v>37561.67266643</v>
      </c>
      <c r="CL11">
        <v>871.22438933785395</v>
      </c>
      <c r="CM11">
        <v>948.65393228517701</v>
      </c>
      <c r="CN11">
        <v>12288.2138312435</v>
      </c>
      <c r="CO11">
        <v>7354.9536047849197</v>
      </c>
      <c r="CP11">
        <v>890.99638326858997</v>
      </c>
      <c r="CQ11">
        <v>470.94761959685502</v>
      </c>
      <c r="CR11">
        <v>10275.266564444</v>
      </c>
      <c r="CS11">
        <v>11820.776159135899</v>
      </c>
      <c r="CT11">
        <v>103198.669312625</v>
      </c>
      <c r="CU11">
        <v>467.53975489114799</v>
      </c>
      <c r="CV11">
        <v>438.21204291687798</v>
      </c>
      <c r="CW11">
        <v>7292.4944472790803</v>
      </c>
      <c r="CX11">
        <v>6636.4124160295196</v>
      </c>
      <c r="CY11">
        <v>698.89892186143197</v>
      </c>
      <c r="CZ11">
        <v>21083.2770528363</v>
      </c>
      <c r="DA11">
        <v>1392.46414374343</v>
      </c>
      <c r="DB11">
        <v>7318.1264097242201</v>
      </c>
      <c r="DC11">
        <v>8002.9721064980704</v>
      </c>
      <c r="DD11">
        <v>2721.87035688274</v>
      </c>
      <c r="DE11">
        <v>1714.36054504148</v>
      </c>
      <c r="DF11">
        <v>6727.10776676969</v>
      </c>
      <c r="DG11">
        <v>2866.92419864666</v>
      </c>
      <c r="DH11">
        <v>520.40281345119297</v>
      </c>
      <c r="DI11">
        <v>734.44600674881997</v>
      </c>
      <c r="DJ11">
        <v>4240.6865151955999</v>
      </c>
      <c r="DK11">
        <v>478.17318161753798</v>
      </c>
      <c r="DL11">
        <v>52514.027116532299</v>
      </c>
      <c r="DM11">
        <v>28205.732843582999</v>
      </c>
      <c r="DN11">
        <v>1444.3810843375099</v>
      </c>
      <c r="DO11">
        <v>464.05794038932203</v>
      </c>
      <c r="DP11">
        <v>1891.33537046421</v>
      </c>
      <c r="DQ11">
        <v>4544.0088348825802</v>
      </c>
      <c r="DR11">
        <v>79977.697081749197</v>
      </c>
      <c r="DS11">
        <v>16823.794954994999</v>
      </c>
      <c r="DT11">
        <v>957.99568075010404</v>
      </c>
      <c r="DU11">
        <v>7576.1404665548198</v>
      </c>
      <c r="DV11">
        <v>1626.3124016736999</v>
      </c>
      <c r="DW11">
        <v>3624.57105807169</v>
      </c>
      <c r="DX11">
        <v>4196.3127930188903</v>
      </c>
      <c r="DY11">
        <v>1905.8947105326299</v>
      </c>
      <c r="DZ11">
        <v>11526.0558884824</v>
      </c>
      <c r="EA11">
        <v>23059.7974457294</v>
      </c>
      <c r="EB11">
        <v>59094.444936917498</v>
      </c>
      <c r="EC11">
        <v>19143.851605302501</v>
      </c>
      <c r="ED11">
        <v>1899.01011658378</v>
      </c>
      <c r="EE11">
        <v>8548.1186721863905</v>
      </c>
      <c r="EF11">
        <v>8562.8132771651508</v>
      </c>
      <c r="EG11">
        <v>579.93904936244599</v>
      </c>
      <c r="EH11">
        <v>8137.8454943873803</v>
      </c>
      <c r="EI11">
        <v>6232.7193613405298</v>
      </c>
      <c r="EJ11">
        <v>3168.17670633226</v>
      </c>
      <c r="EK11">
        <v>1067.91412455968</v>
      </c>
      <c r="EL11">
        <v>16113.143709968799</v>
      </c>
      <c r="EM11">
        <v>1317.2356874274501</v>
      </c>
      <c r="EN11">
        <v>6169.1141947782298</v>
      </c>
      <c r="EO11">
        <v>9706.9560596395895</v>
      </c>
      <c r="EP11">
        <v>391.20100531652798</v>
      </c>
      <c r="EQ11">
        <v>38927.206881771497</v>
      </c>
      <c r="ER11">
        <v>16531.6705140706</v>
      </c>
      <c r="ES11">
        <v>24694.230487670698</v>
      </c>
      <c r="ET11">
        <v>1428.5084459314801</v>
      </c>
      <c r="EU11">
        <v>0</v>
      </c>
      <c r="EV11">
        <v>5862.7973402116704</v>
      </c>
      <c r="EW11">
        <v>1337.88208418369</v>
      </c>
      <c r="EX11">
        <v>32042.4740786617</v>
      </c>
      <c r="EY11">
        <v>2090.4018261396</v>
      </c>
      <c r="EZ11">
        <v>1163.79695168321</v>
      </c>
      <c r="FA11">
        <v>7408.3607864181804</v>
      </c>
      <c r="FB11">
        <v>46946.960271995398</v>
      </c>
      <c r="FC11">
        <v>69927.468758249204</v>
      </c>
      <c r="FD11">
        <v>0</v>
      </c>
      <c r="FE11">
        <v>676.12341925805003</v>
      </c>
      <c r="FF11">
        <v>4213.0063387218297</v>
      </c>
      <c r="FG11">
        <v>676.62399921063195</v>
      </c>
      <c r="FH11">
        <v>538.44195157640002</v>
      </c>
      <c r="FI11">
        <v>3006.80892575915</v>
      </c>
      <c r="FJ11">
        <v>14514.1417224997</v>
      </c>
      <c r="FK11">
        <v>4128.4627826119104</v>
      </c>
      <c r="FL11">
        <v>9103.7098785913495</v>
      </c>
      <c r="FM11">
        <v>4036.4559987796001</v>
      </c>
      <c r="FN11">
        <v>796.53092444372896</v>
      </c>
      <c r="FO11">
        <v>2542.9954241752198</v>
      </c>
      <c r="FP11">
        <v>32024.181603118701</v>
      </c>
      <c r="FQ11">
        <v>38713.1374283353</v>
      </c>
      <c r="FR11">
        <v>695.21677681204505</v>
      </c>
      <c r="FS11">
        <v>47099.980471134302</v>
      </c>
      <c r="FT11">
        <v>9451.9324491570696</v>
      </c>
      <c r="FU11">
        <v>1213.26532816388</v>
      </c>
      <c r="FV11">
        <v>2649.6181435287299</v>
      </c>
      <c r="FW11">
        <v>11765.100176325101</v>
      </c>
      <c r="FX11">
        <v>1217.2685553041199</v>
      </c>
      <c r="FY11">
        <v>1116.0845943035699</v>
      </c>
      <c r="FZ11">
        <v>1159.9077621474501</v>
      </c>
      <c r="GA11">
        <v>771.59878591531503</v>
      </c>
    </row>
    <row r="12" spans="1:183" x14ac:dyDescent="0.35">
      <c r="A12">
        <v>2010</v>
      </c>
      <c r="B12">
        <v>543.30304186393096</v>
      </c>
      <c r="C12">
        <v>4094.3503344201999</v>
      </c>
      <c r="D12">
        <v>4479.3417195800503</v>
      </c>
      <c r="E12">
        <v>3587.88379824396</v>
      </c>
      <c r="F12">
        <v>13049.2570545735</v>
      </c>
      <c r="G12">
        <v>10385.964431955499</v>
      </c>
      <c r="H12">
        <v>3218.3727066056299</v>
      </c>
      <c r="I12">
        <v>52022.125596187601</v>
      </c>
      <c r="J12">
        <v>46858.043273371703</v>
      </c>
      <c r="K12">
        <v>5842.8057835857599</v>
      </c>
      <c r="L12">
        <v>28443.407655335199</v>
      </c>
      <c r="M12">
        <v>20722.137289134698</v>
      </c>
      <c r="N12">
        <v>781.15359355704697</v>
      </c>
      <c r="O12">
        <v>16056.370976603101</v>
      </c>
      <c r="P12">
        <v>6029.3967998293001</v>
      </c>
      <c r="Q12">
        <v>44141.878141573397</v>
      </c>
      <c r="R12">
        <v>4270.8643445469897</v>
      </c>
      <c r="S12">
        <v>1036.53395164469</v>
      </c>
      <c r="T12">
        <v>2258.1831411559501</v>
      </c>
      <c r="U12">
        <v>1955.4615437636701</v>
      </c>
      <c r="V12">
        <v>4635.51777931783</v>
      </c>
      <c r="W12">
        <v>6434.8157235533099</v>
      </c>
      <c r="X12">
        <v>11286.2430162457</v>
      </c>
      <c r="Y12">
        <v>35269.553107644802</v>
      </c>
      <c r="Z12">
        <v>6812.4063384540204</v>
      </c>
      <c r="AA12">
        <v>647.83584645344899</v>
      </c>
      <c r="AB12">
        <v>234.23564687499899</v>
      </c>
      <c r="AC12">
        <v>3378.25485950035</v>
      </c>
      <c r="AD12">
        <v>785.50228287411301</v>
      </c>
      <c r="AE12">
        <v>1286.51557161767</v>
      </c>
      <c r="AF12">
        <v>47448.0132198383</v>
      </c>
      <c r="AG12">
        <v>488.42140178156899</v>
      </c>
      <c r="AH12">
        <v>892.56872033695402</v>
      </c>
      <c r="AI12">
        <v>12808.034586422</v>
      </c>
      <c r="AJ12">
        <v>4550.4531077571</v>
      </c>
      <c r="AK12">
        <v>6336.7094739846598</v>
      </c>
      <c r="AL12">
        <v>1316.49884810552</v>
      </c>
      <c r="AM12">
        <v>3076.5612533414201</v>
      </c>
      <c r="AN12">
        <v>8141.9131267546099</v>
      </c>
      <c r="AO12">
        <v>1213.1126450644299</v>
      </c>
      <c r="AP12">
        <v>13949.326497497699</v>
      </c>
      <c r="AQ12">
        <v>5730.3547745948799</v>
      </c>
      <c r="AR12">
        <v>31023.638330979102</v>
      </c>
      <c r="AS12">
        <v>19960.0684872157</v>
      </c>
      <c r="AT12">
        <v>334.02157257315201</v>
      </c>
      <c r="AU12">
        <v>58041.398436338503</v>
      </c>
      <c r="AV12">
        <v>1343.2687299443701</v>
      </c>
      <c r="AW12">
        <v>5555.3897219561104</v>
      </c>
      <c r="AX12">
        <v>4633.5903583990403</v>
      </c>
      <c r="AY12">
        <v>2645.9690465192498</v>
      </c>
      <c r="AZ12">
        <v>2983.22977097694</v>
      </c>
      <c r="BA12">
        <v>17288.8595992193</v>
      </c>
      <c r="BB12">
        <v>501.355633266246</v>
      </c>
      <c r="BC12">
        <v>14790.820923470101</v>
      </c>
      <c r="BD12">
        <v>4168.5051770671898</v>
      </c>
      <c r="BE12">
        <v>341.55411490517901</v>
      </c>
      <c r="BF12">
        <v>3652.52743714193</v>
      </c>
      <c r="BG12">
        <v>46459.973254854303</v>
      </c>
      <c r="BH12">
        <v>40638.334004260003</v>
      </c>
      <c r="BI12">
        <v>8849.3552997150691</v>
      </c>
      <c r="BJ12">
        <v>860.63787368812496</v>
      </c>
      <c r="BK12">
        <v>3233.2959434742102</v>
      </c>
      <c r="BL12">
        <v>41531.934197868897</v>
      </c>
      <c r="BM12">
        <v>1299.3449494603899</v>
      </c>
      <c r="BN12">
        <v>26917.758954907698</v>
      </c>
      <c r="BO12">
        <v>7257.7566223231897</v>
      </c>
      <c r="BP12">
        <v>2898.9422147044802</v>
      </c>
      <c r="BQ12">
        <v>672.42440256244299</v>
      </c>
      <c r="BR12">
        <v>558.17613450815804</v>
      </c>
      <c r="BS12">
        <v>4580.6624623757498</v>
      </c>
      <c r="BT12">
        <v>1172.0985433206599</v>
      </c>
      <c r="BU12">
        <v>1904.3464649688101</v>
      </c>
      <c r="BV12">
        <v>13191.621264469601</v>
      </c>
      <c r="BW12">
        <v>43024.923493066301</v>
      </c>
      <c r="BX12">
        <v>1357.56371913262</v>
      </c>
      <c r="BY12">
        <v>3122.3628152164902</v>
      </c>
      <c r="BZ12">
        <v>6599.66093791004</v>
      </c>
      <c r="CA12">
        <v>4655.4249946788505</v>
      </c>
      <c r="CB12">
        <v>48715.1769134801</v>
      </c>
      <c r="CC12">
        <v>30693.5930646542</v>
      </c>
      <c r="CD12">
        <v>36000.5201179254</v>
      </c>
      <c r="CE12">
        <v>4704.05445468166</v>
      </c>
      <c r="CF12">
        <v>44507.676385917199</v>
      </c>
      <c r="CG12">
        <v>3736.64649385852</v>
      </c>
      <c r="CH12">
        <v>9070.4882528574708</v>
      </c>
      <c r="CI12">
        <v>951.68796111687902</v>
      </c>
      <c r="CJ12">
        <v>1516.8118690778699</v>
      </c>
      <c r="CK12">
        <v>38577.4982788212</v>
      </c>
      <c r="CL12">
        <v>880.03777511910903</v>
      </c>
      <c r="CM12">
        <v>1140.59920478703</v>
      </c>
      <c r="CN12">
        <v>11383.522413472099</v>
      </c>
      <c r="CO12">
        <v>7761.6461905721999</v>
      </c>
      <c r="CP12">
        <v>1137.27570035638</v>
      </c>
      <c r="CQ12">
        <v>513.44569862022399</v>
      </c>
      <c r="CR12">
        <v>12064.7806924218</v>
      </c>
      <c r="CS12">
        <v>11990.6630177633</v>
      </c>
      <c r="CT12">
        <v>104965.30607826701</v>
      </c>
      <c r="CU12">
        <v>471.95919702982297</v>
      </c>
      <c r="CV12">
        <v>478.668589704525</v>
      </c>
      <c r="CW12">
        <v>9040.5662511717201</v>
      </c>
      <c r="CX12">
        <v>7076.6624232023796</v>
      </c>
      <c r="CY12">
        <v>710.27420217583699</v>
      </c>
      <c r="CZ12">
        <v>21799.174389347401</v>
      </c>
      <c r="DA12">
        <v>1610.92390847611</v>
      </c>
      <c r="DB12">
        <v>8000.3764318215399</v>
      </c>
      <c r="DC12">
        <v>9271.3982332463893</v>
      </c>
      <c r="DD12">
        <v>2885.4456763611302</v>
      </c>
      <c r="DE12">
        <v>2643.29291416763</v>
      </c>
      <c r="DF12">
        <v>6688.31859841187</v>
      </c>
      <c r="DG12">
        <v>2839.9251680593302</v>
      </c>
      <c r="DH12">
        <v>471.90420296583397</v>
      </c>
      <c r="DI12">
        <v>979.05163000494201</v>
      </c>
      <c r="DJ12">
        <v>5318.00693967195</v>
      </c>
      <c r="DK12">
        <v>592.401097450929</v>
      </c>
      <c r="DL12">
        <v>50950.034343518098</v>
      </c>
      <c r="DM12">
        <v>33700.126039246003</v>
      </c>
      <c r="DN12">
        <v>1503.8704232313601</v>
      </c>
      <c r="DO12">
        <v>476.86953216730399</v>
      </c>
      <c r="DP12">
        <v>2280.4374237052202</v>
      </c>
      <c r="DQ12">
        <v>4542.8997167831703</v>
      </c>
      <c r="DR12">
        <v>87693.790065809895</v>
      </c>
      <c r="DS12">
        <v>18712.5762976474</v>
      </c>
      <c r="DT12">
        <v>987.40972304392301</v>
      </c>
      <c r="DU12">
        <v>8082.0284586625203</v>
      </c>
      <c r="DV12">
        <v>1949.35251706997</v>
      </c>
      <c r="DW12">
        <v>4355.9349386773401</v>
      </c>
      <c r="DX12">
        <v>5082.3547566635098</v>
      </c>
      <c r="DY12">
        <v>2217.4740085723101</v>
      </c>
      <c r="DZ12">
        <v>12613.010995468099</v>
      </c>
      <c r="EA12">
        <v>22498.6908586557</v>
      </c>
      <c r="EB12">
        <v>67403.160297810595</v>
      </c>
      <c r="EC12">
        <v>23087.2256438476</v>
      </c>
      <c r="ED12">
        <v>2437.5299784242302</v>
      </c>
      <c r="EE12">
        <v>8214.0768928981106</v>
      </c>
      <c r="EF12">
        <v>10674.995782567499</v>
      </c>
      <c r="EG12">
        <v>610.01240056067297</v>
      </c>
      <c r="EH12">
        <v>8540.4143782464707</v>
      </c>
      <c r="EI12">
        <v>6292.7894870992204</v>
      </c>
      <c r="EJ12">
        <v>3566.3623781257602</v>
      </c>
      <c r="EK12">
        <v>1090.26487782667</v>
      </c>
      <c r="EL12">
        <v>19262.552518610701</v>
      </c>
      <c r="EM12">
        <v>1280.2254697215501</v>
      </c>
      <c r="EN12">
        <v>5735.4228565984904</v>
      </c>
      <c r="EO12">
        <v>10804.6844747547</v>
      </c>
      <c r="EP12">
        <v>401.83500136683699</v>
      </c>
      <c r="EQ12">
        <v>47236.960234542101</v>
      </c>
      <c r="ER12">
        <v>16750.797441608302</v>
      </c>
      <c r="ES12">
        <v>23509.543135546301</v>
      </c>
      <c r="ET12">
        <v>1604.2058299351299</v>
      </c>
      <c r="EU12">
        <v>0</v>
      </c>
      <c r="EV12">
        <v>7328.6156289396604</v>
      </c>
      <c r="EW12">
        <v>1535.7081839684099</v>
      </c>
      <c r="EX12">
        <v>30502.719708077599</v>
      </c>
      <c r="EY12">
        <v>2799.6488761997198</v>
      </c>
      <c r="EZ12">
        <v>1401.4774741677099</v>
      </c>
      <c r="FA12">
        <v>8255.8748722295495</v>
      </c>
      <c r="FB12">
        <v>52869.044289158701</v>
      </c>
      <c r="FC12">
        <v>74605.7210819748</v>
      </c>
      <c r="FD12">
        <v>0</v>
      </c>
      <c r="FE12">
        <v>749.55271101584196</v>
      </c>
      <c r="FF12">
        <v>5076.34017438708</v>
      </c>
      <c r="FG12">
        <v>806.40910159182704</v>
      </c>
      <c r="FH12">
        <v>534.04436681019797</v>
      </c>
      <c r="FI12">
        <v>3527.7827057712102</v>
      </c>
      <c r="FJ12">
        <v>16683.3553787376</v>
      </c>
      <c r="FK12">
        <v>4141.9763533645901</v>
      </c>
      <c r="FL12">
        <v>10742.430072676099</v>
      </c>
      <c r="FM12">
        <v>4439.2003823580499</v>
      </c>
      <c r="FN12">
        <v>819.00731588597705</v>
      </c>
      <c r="FO12">
        <v>2965.13971520617</v>
      </c>
      <c r="FP12">
        <v>33893.303514038998</v>
      </c>
      <c r="FQ12">
        <v>39435.839901850501</v>
      </c>
      <c r="FR12">
        <v>743.40378472600401</v>
      </c>
      <c r="FS12">
        <v>48467.515776925902</v>
      </c>
      <c r="FT12">
        <v>11992.0166266335</v>
      </c>
      <c r="FU12">
        <v>1634.31209539718</v>
      </c>
      <c r="FV12">
        <v>2966.8571159867802</v>
      </c>
      <c r="FW12">
        <v>13825.358088331201</v>
      </c>
      <c r="FX12">
        <v>1317.89070617836</v>
      </c>
      <c r="FY12">
        <v>1334.7848446134101</v>
      </c>
      <c r="FZ12">
        <v>1489.4593058359301</v>
      </c>
      <c r="GA12">
        <v>948.33185445925994</v>
      </c>
    </row>
    <row r="13" spans="1:183" x14ac:dyDescent="0.35">
      <c r="A13">
        <v>2011</v>
      </c>
      <c r="B13">
        <v>591.162759035926</v>
      </c>
      <c r="C13">
        <v>4437.1428851507699</v>
      </c>
      <c r="D13">
        <v>5462.2608972318303</v>
      </c>
      <c r="E13">
        <v>4615.4680280790599</v>
      </c>
      <c r="F13">
        <v>12746.205024335701</v>
      </c>
      <c r="G13">
        <v>12848.8641969705</v>
      </c>
      <c r="H13">
        <v>3525.8047467115298</v>
      </c>
      <c r="I13">
        <v>62517.833747150296</v>
      </c>
      <c r="J13">
        <v>51374.958406693397</v>
      </c>
      <c r="K13">
        <v>7189.6912292076504</v>
      </c>
      <c r="L13">
        <v>28006.379718391301</v>
      </c>
      <c r="M13">
        <v>22514.237945814599</v>
      </c>
      <c r="N13">
        <v>861.75844434905105</v>
      </c>
      <c r="O13">
        <v>16458.353210571498</v>
      </c>
      <c r="P13">
        <v>6519.2301949889197</v>
      </c>
      <c r="Q13">
        <v>47348.525020201603</v>
      </c>
      <c r="R13">
        <v>4423.4897967217503</v>
      </c>
      <c r="S13">
        <v>1130.2731318114299</v>
      </c>
      <c r="T13">
        <v>2563.2575266012</v>
      </c>
      <c r="U13">
        <v>2346.3371548129298</v>
      </c>
      <c r="V13">
        <v>5092.5519432889496</v>
      </c>
      <c r="W13">
        <v>7617.3251595203701</v>
      </c>
      <c r="X13">
        <v>13245.612499544801</v>
      </c>
      <c r="Y13">
        <v>47055.841117180797</v>
      </c>
      <c r="Z13">
        <v>7809.4250624547103</v>
      </c>
      <c r="AA13">
        <v>751.17295724769895</v>
      </c>
      <c r="AB13">
        <v>249.577979366801</v>
      </c>
      <c r="AC13">
        <v>3740.3890985062899</v>
      </c>
      <c r="AD13">
        <v>882.27549264007303</v>
      </c>
      <c r="AE13">
        <v>1405.09439231907</v>
      </c>
      <c r="AF13">
        <v>52087.446383568</v>
      </c>
      <c r="AG13">
        <v>551.75009655258305</v>
      </c>
      <c r="AH13">
        <v>984.73589149032898</v>
      </c>
      <c r="AI13">
        <v>14637.240235540299</v>
      </c>
      <c r="AJ13">
        <v>5618.1322671195203</v>
      </c>
      <c r="AK13">
        <v>7335.1669344760503</v>
      </c>
      <c r="AL13">
        <v>1447.96358713476</v>
      </c>
      <c r="AM13">
        <v>3562.2161879692198</v>
      </c>
      <c r="AN13">
        <v>9121.9325176318707</v>
      </c>
      <c r="AO13">
        <v>1208.5830264978199</v>
      </c>
      <c r="AP13">
        <v>14609.5243524166</v>
      </c>
      <c r="AQ13">
        <v>6139.7193296590503</v>
      </c>
      <c r="AR13">
        <v>32396.385743712101</v>
      </c>
      <c r="AS13">
        <v>21871.266075412801</v>
      </c>
      <c r="AT13">
        <v>387.082465361488</v>
      </c>
      <c r="AU13">
        <v>61753.647131976999</v>
      </c>
      <c r="AV13">
        <v>1451.54297984389</v>
      </c>
      <c r="AW13">
        <v>5913.4320721130898</v>
      </c>
      <c r="AX13">
        <v>5200.55579014874</v>
      </c>
      <c r="AY13">
        <v>2791.8107989556802</v>
      </c>
      <c r="AZ13">
        <v>3266.0120620207399</v>
      </c>
      <c r="BA13">
        <v>21641.870519212702</v>
      </c>
      <c r="BB13">
        <v>642.50765906369395</v>
      </c>
      <c r="BC13">
        <v>17621.547962894401</v>
      </c>
      <c r="BD13">
        <v>4496.60037883323</v>
      </c>
      <c r="BE13">
        <v>354.47957584134701</v>
      </c>
      <c r="BF13">
        <v>4371.4575101241098</v>
      </c>
      <c r="BG13">
        <v>51081.997670312703</v>
      </c>
      <c r="BH13">
        <v>43790.732048201899</v>
      </c>
      <c r="BI13">
        <v>10809.646450590901</v>
      </c>
      <c r="BJ13">
        <v>762.76105413115897</v>
      </c>
      <c r="BK13">
        <v>4021.7433061728598</v>
      </c>
      <c r="BL13">
        <v>46644.776027968001</v>
      </c>
      <c r="BM13">
        <v>1549.46290192946</v>
      </c>
      <c r="BN13">
        <v>25916.2934913805</v>
      </c>
      <c r="BO13">
        <v>7291.0588966433797</v>
      </c>
      <c r="BP13">
        <v>3281.6675017603302</v>
      </c>
      <c r="BQ13">
        <v>651.13536353304698</v>
      </c>
      <c r="BR13">
        <v>703.66371867053499</v>
      </c>
      <c r="BS13">
        <v>4908.5735417639198</v>
      </c>
      <c r="BT13">
        <v>1287.9540580570699</v>
      </c>
      <c r="BU13">
        <v>2088.3153002869499</v>
      </c>
      <c r="BV13">
        <v>14216.1656114334</v>
      </c>
      <c r="BW13">
        <v>47516.874691306002</v>
      </c>
      <c r="BX13">
        <v>1458.10352686177</v>
      </c>
      <c r="BY13">
        <v>3643.0439361610202</v>
      </c>
      <c r="BZ13">
        <v>7781.4061137443296</v>
      </c>
      <c r="CA13">
        <v>6036.3962425130303</v>
      </c>
      <c r="CB13">
        <v>51848.9096998104</v>
      </c>
      <c r="CC13">
        <v>33669.246476485998</v>
      </c>
      <c r="CD13">
        <v>38599.062207032199</v>
      </c>
      <c r="CE13">
        <v>5111.4714134280002</v>
      </c>
      <c r="CF13">
        <v>48167.997268496503</v>
      </c>
      <c r="CG13">
        <v>3852.7527670999498</v>
      </c>
      <c r="CH13">
        <v>11634.0019047654</v>
      </c>
      <c r="CI13">
        <v>971.63332904823005</v>
      </c>
      <c r="CJ13">
        <v>1735.01835782836</v>
      </c>
      <c r="CK13">
        <v>48631.691300678998</v>
      </c>
      <c r="CL13">
        <v>1123.8831680627</v>
      </c>
      <c r="CM13">
        <v>1378.36136494331</v>
      </c>
      <c r="CN13">
        <v>13895.162565073901</v>
      </c>
      <c r="CO13">
        <v>7674.8353503784801</v>
      </c>
      <c r="CP13">
        <v>1308.6900692941999</v>
      </c>
      <c r="CQ13">
        <v>596.89708105379498</v>
      </c>
      <c r="CR13">
        <v>5554.1791642315002</v>
      </c>
      <c r="CS13">
        <v>14392.534256332499</v>
      </c>
      <c r="CT13">
        <v>115761.507705096</v>
      </c>
      <c r="CU13">
        <v>531.26557184038302</v>
      </c>
      <c r="CV13">
        <v>534.95126472166305</v>
      </c>
      <c r="CW13">
        <v>10399.372753345</v>
      </c>
      <c r="CX13">
        <v>7291.4276403970398</v>
      </c>
      <c r="CY13">
        <v>837.60344059737099</v>
      </c>
      <c r="CZ13">
        <v>23155.5547679706</v>
      </c>
      <c r="DA13">
        <v>1879.77142715638</v>
      </c>
      <c r="DB13">
        <v>9197.0269715206105</v>
      </c>
      <c r="DC13">
        <v>10203.4208543113</v>
      </c>
      <c r="DD13">
        <v>3009.1986466892199</v>
      </c>
      <c r="DE13">
        <v>3757.5586328813001</v>
      </c>
      <c r="DF13">
        <v>7329.0260627846701</v>
      </c>
      <c r="DG13">
        <v>3046.9491364495698</v>
      </c>
      <c r="DH13">
        <v>594.58646666970401</v>
      </c>
      <c r="DI13">
        <v>1176.2424533610899</v>
      </c>
      <c r="DJ13">
        <v>5723.3254902831604</v>
      </c>
      <c r="DK13">
        <v>699.42933767758097</v>
      </c>
      <c r="DL13">
        <v>54159.346612614201</v>
      </c>
      <c r="DM13">
        <v>38437.543157275002</v>
      </c>
      <c r="DN13">
        <v>1655.80182373144</v>
      </c>
      <c r="DO13">
        <v>512.59560456719601</v>
      </c>
      <c r="DP13">
        <v>2487.5981543202802</v>
      </c>
      <c r="DQ13">
        <v>5063.7869860635801</v>
      </c>
      <c r="DR13">
        <v>100600.56240758899</v>
      </c>
      <c r="DS13">
        <v>20876.788031109299</v>
      </c>
      <c r="DT13">
        <v>1164.97612914872</v>
      </c>
      <c r="DU13">
        <v>9358.2514745110093</v>
      </c>
      <c r="DV13">
        <v>2406.9096779698102</v>
      </c>
      <c r="DW13">
        <v>5322.9637598767104</v>
      </c>
      <c r="DX13">
        <v>5869.32307961474</v>
      </c>
      <c r="DY13">
        <v>2450.7336561623101</v>
      </c>
      <c r="DZ13">
        <v>13879.5609852546</v>
      </c>
      <c r="EA13">
        <v>23186.9131283278</v>
      </c>
      <c r="EB13">
        <v>82409.577332766698</v>
      </c>
      <c r="EC13">
        <v>25096.2638838239</v>
      </c>
      <c r="ED13">
        <v>2942.25594861529</v>
      </c>
      <c r="EE13">
        <v>9099.2175388969008</v>
      </c>
      <c r="EF13">
        <v>14311.0843159612</v>
      </c>
      <c r="EG13">
        <v>668.86896336516395</v>
      </c>
      <c r="EH13">
        <v>8983.4366734687992</v>
      </c>
      <c r="EI13">
        <v>6242.1953324497699</v>
      </c>
      <c r="EJ13">
        <v>3933.4593571069099</v>
      </c>
      <c r="EK13">
        <v>1254.51792297417</v>
      </c>
      <c r="EL13">
        <v>23745.801614395699</v>
      </c>
      <c r="EM13">
        <v>1373.52078902067</v>
      </c>
      <c r="EN13">
        <v>6809.1598040014596</v>
      </c>
      <c r="EO13">
        <v>12189.095160135699</v>
      </c>
      <c r="EP13">
        <v>448.33752552786098</v>
      </c>
      <c r="EQ13">
        <v>53890.428727050399</v>
      </c>
      <c r="ER13">
        <v>18361.569476008299</v>
      </c>
      <c r="ES13">
        <v>25095.132289619702</v>
      </c>
      <c r="ET13">
        <v>1938.8947672550801</v>
      </c>
      <c r="EU13">
        <v>0</v>
      </c>
      <c r="EV13">
        <v>8007.4128463444104</v>
      </c>
      <c r="EW13">
        <v>1516.4039148342699</v>
      </c>
      <c r="EX13">
        <v>31636.446314255802</v>
      </c>
      <c r="EY13">
        <v>3200.8338291401601</v>
      </c>
      <c r="EZ13">
        <v>1437.7732945887999</v>
      </c>
      <c r="FA13">
        <v>8263.2038032034798</v>
      </c>
      <c r="FB13">
        <v>60755.759550846502</v>
      </c>
      <c r="FC13">
        <v>88415.6280324892</v>
      </c>
      <c r="FD13">
        <v>0</v>
      </c>
      <c r="FE13">
        <v>847.38210181051795</v>
      </c>
      <c r="FF13">
        <v>5492.1212559055803</v>
      </c>
      <c r="FG13">
        <v>947.51332029526998</v>
      </c>
      <c r="FH13">
        <v>587.09713679246704</v>
      </c>
      <c r="FI13">
        <v>4002.6591651506201</v>
      </c>
      <c r="FJ13">
        <v>19034.149196665199</v>
      </c>
      <c r="FK13">
        <v>4264.6749460473702</v>
      </c>
      <c r="FL13">
        <v>11420.7732646112</v>
      </c>
      <c r="FM13">
        <v>5649.9522781966898</v>
      </c>
      <c r="FN13">
        <v>829.010344932875</v>
      </c>
      <c r="FO13">
        <v>3569.7581208389802</v>
      </c>
      <c r="FP13">
        <v>39194.676620845603</v>
      </c>
      <c r="FQ13">
        <v>42038.572250192999</v>
      </c>
      <c r="FR13">
        <v>781.43701432427599</v>
      </c>
      <c r="FS13">
        <v>49886.818109492298</v>
      </c>
      <c r="FT13">
        <v>14236.6811883717</v>
      </c>
      <c r="FU13">
        <v>1926.2929967340101</v>
      </c>
      <c r="FV13">
        <v>3264.5370165590998</v>
      </c>
      <c r="FW13">
        <v>10955.3499126366</v>
      </c>
      <c r="FX13">
        <v>1525.11598800104</v>
      </c>
      <c r="FY13">
        <v>1374.62128512758</v>
      </c>
      <c r="FZ13">
        <v>1672.9082510365199</v>
      </c>
      <c r="GA13">
        <v>1093.6540022751101</v>
      </c>
    </row>
    <row r="14" spans="1:183" x14ac:dyDescent="0.35">
      <c r="A14">
        <v>2012</v>
      </c>
      <c r="B14">
        <v>641.87147915753803</v>
      </c>
      <c r="C14">
        <v>4247.6299837425204</v>
      </c>
      <c r="D14">
        <v>5591.2123532240403</v>
      </c>
      <c r="E14">
        <v>5100.0958080976698</v>
      </c>
      <c r="F14">
        <v>13272.4413293826</v>
      </c>
      <c r="G14">
        <v>13082.664325571999</v>
      </c>
      <c r="H14">
        <v>3681.8574560430998</v>
      </c>
      <c r="I14">
        <v>68012.147900593394</v>
      </c>
      <c r="J14">
        <v>48567.695286419999</v>
      </c>
      <c r="K14">
        <v>7496.2946476826301</v>
      </c>
      <c r="L14">
        <v>29485.620929413799</v>
      </c>
      <c r="M14">
        <v>23654.351391282798</v>
      </c>
      <c r="N14">
        <v>883.10500054131296</v>
      </c>
      <c r="O14">
        <v>16249.5593937258</v>
      </c>
      <c r="P14">
        <v>6940.1592535973496</v>
      </c>
      <c r="Q14">
        <v>44673.115875590098</v>
      </c>
      <c r="R14">
        <v>4505.6213017751497</v>
      </c>
      <c r="S14">
        <v>1145.14081099947</v>
      </c>
      <c r="T14">
        <v>2538.9459003127599</v>
      </c>
      <c r="U14">
        <v>2609.8808136678799</v>
      </c>
      <c r="V14">
        <v>4778.6360884550604</v>
      </c>
      <c r="W14">
        <v>7050.57347186681</v>
      </c>
      <c r="X14">
        <v>12370.024200714901</v>
      </c>
      <c r="Y14">
        <v>47740.514903659699</v>
      </c>
      <c r="Z14">
        <v>7395.8498034072099</v>
      </c>
      <c r="AA14">
        <v>758.00070142385698</v>
      </c>
      <c r="AB14">
        <v>252.35897985834399</v>
      </c>
      <c r="AC14">
        <v>3447.5240412172998</v>
      </c>
      <c r="AD14">
        <v>950.88034599369701</v>
      </c>
      <c r="AE14">
        <v>1354.54561274707</v>
      </c>
      <c r="AF14">
        <v>52678.390123477198</v>
      </c>
      <c r="AG14">
        <v>565.80069697121701</v>
      </c>
      <c r="AH14">
        <v>967.35279748292896</v>
      </c>
      <c r="AI14">
        <v>15351.5513257697</v>
      </c>
      <c r="AJ14">
        <v>6316.9183176021597</v>
      </c>
      <c r="AK14">
        <v>8050.2553716704997</v>
      </c>
      <c r="AL14">
        <v>1403.3486198370599</v>
      </c>
      <c r="AM14">
        <v>3922.8682672386699</v>
      </c>
      <c r="AN14">
        <v>9913.2099585236592</v>
      </c>
      <c r="AO14">
        <v>1243.2734867583999</v>
      </c>
      <c r="AP14">
        <v>13258.3598451041</v>
      </c>
      <c r="AQ14">
        <v>6497.3211131356102</v>
      </c>
      <c r="AR14">
        <v>28912.156939040298</v>
      </c>
      <c r="AS14">
        <v>19870.801212340299</v>
      </c>
      <c r="AT14">
        <v>424.60038611851797</v>
      </c>
      <c r="AU14">
        <v>58507.508051785197</v>
      </c>
      <c r="AV14">
        <v>1559.2406506822599</v>
      </c>
      <c r="AW14">
        <v>6110.3696523619601</v>
      </c>
      <c r="AX14">
        <v>5682.0450065535297</v>
      </c>
      <c r="AY14">
        <v>3229.6856303037998</v>
      </c>
      <c r="AZ14">
        <v>3428.4071797616002</v>
      </c>
      <c r="BA14">
        <v>21711.153229854201</v>
      </c>
      <c r="BB14">
        <v>0</v>
      </c>
      <c r="BC14">
        <v>17534.421349912998</v>
      </c>
      <c r="BD14">
        <v>4527.6689876416103</v>
      </c>
      <c r="BE14">
        <v>467.07792724171799</v>
      </c>
      <c r="BF14">
        <v>4591.5557840295596</v>
      </c>
      <c r="BG14">
        <v>47710.790216941503</v>
      </c>
      <c r="BH14">
        <v>40874.7035053457</v>
      </c>
      <c r="BI14">
        <v>9813.4777028244007</v>
      </c>
      <c r="BJ14">
        <v>742.78113779662704</v>
      </c>
      <c r="BK14">
        <v>4421.8182422801301</v>
      </c>
      <c r="BL14">
        <v>43858.363055107598</v>
      </c>
      <c r="BM14">
        <v>1587.56123719997</v>
      </c>
      <c r="BN14">
        <v>22242.681946404002</v>
      </c>
      <c r="BO14">
        <v>7444.5047675973001</v>
      </c>
      <c r="BP14">
        <v>3408.7849164023601</v>
      </c>
      <c r="BQ14">
        <v>717.050737885584</v>
      </c>
      <c r="BR14">
        <v>616.37643211354305</v>
      </c>
      <c r="BS14">
        <v>5378.7336439658002</v>
      </c>
      <c r="BT14">
        <v>1337.3354310085399</v>
      </c>
      <c r="BU14">
        <v>2144.3426111782001</v>
      </c>
      <c r="BV14">
        <v>12950.6865153085</v>
      </c>
      <c r="BW14">
        <v>45910.020542526101</v>
      </c>
      <c r="BX14">
        <v>1443.87952939042</v>
      </c>
      <c r="BY14">
        <v>3694.3489460323699</v>
      </c>
      <c r="BZ14">
        <v>7927.8469017172201</v>
      </c>
      <c r="CA14">
        <v>6829.96395380594</v>
      </c>
      <c r="CB14">
        <v>48917.897613045898</v>
      </c>
      <c r="CC14">
        <v>32511.237852492501</v>
      </c>
      <c r="CD14">
        <v>35053.526244257198</v>
      </c>
      <c r="CE14">
        <v>5209.8519313001298</v>
      </c>
      <c r="CF14">
        <v>48603.476649774901</v>
      </c>
      <c r="CG14">
        <v>3909.9075687312402</v>
      </c>
      <c r="CH14">
        <v>12386.7000029472</v>
      </c>
      <c r="CI14">
        <v>1136.8714057177599</v>
      </c>
      <c r="CJ14">
        <v>1788.5054206888699</v>
      </c>
      <c r="CK14">
        <v>51979.105168063703</v>
      </c>
      <c r="CL14">
        <v>1177.9747348784799</v>
      </c>
      <c r="CM14">
        <v>1581.3954034942501</v>
      </c>
      <c r="CN14">
        <v>13926.347307652301</v>
      </c>
      <c r="CO14">
        <v>7950.6953782596302</v>
      </c>
      <c r="CP14">
        <v>1253.6962040379301</v>
      </c>
      <c r="CQ14">
        <v>657.93625634995499</v>
      </c>
      <c r="CR14">
        <v>13025.281393441301</v>
      </c>
      <c r="CS14">
        <v>14373.060522928001</v>
      </c>
      <c r="CT14">
        <v>106749.013622989</v>
      </c>
      <c r="CU14">
        <v>518.15295430211995</v>
      </c>
      <c r="CV14">
        <v>391.561832360636</v>
      </c>
      <c r="CW14">
        <v>10817.4428742856</v>
      </c>
      <c r="CX14">
        <v>7265.6136555666899</v>
      </c>
      <c r="CY14">
        <v>778.61928577371305</v>
      </c>
      <c r="CZ14">
        <v>22527.636864634002</v>
      </c>
      <c r="DA14">
        <v>1815.21942921145</v>
      </c>
      <c r="DB14">
        <v>9291.2276186189902</v>
      </c>
      <c r="DC14">
        <v>10241.7279153745</v>
      </c>
      <c r="DD14">
        <v>3131.38671463839</v>
      </c>
      <c r="DE14">
        <v>4351.8869200565096</v>
      </c>
      <c r="DF14">
        <v>6586.4567564544104</v>
      </c>
      <c r="DG14">
        <v>2912.6582749402901</v>
      </c>
      <c r="DH14">
        <v>657.64533781966804</v>
      </c>
      <c r="DI14">
        <v>1165.7943289613099</v>
      </c>
      <c r="DJ14">
        <v>5942.2186039643102</v>
      </c>
      <c r="DK14">
        <v>698.46647941608603</v>
      </c>
      <c r="DL14">
        <v>50073.0056559308</v>
      </c>
      <c r="DM14">
        <v>39982.7543013783</v>
      </c>
      <c r="DN14">
        <v>1760.4685841634</v>
      </c>
      <c r="DO14">
        <v>529.744993983104</v>
      </c>
      <c r="DP14">
        <v>2723.8227773066001</v>
      </c>
      <c r="DQ14">
        <v>4698.1412935059398</v>
      </c>
      <c r="DR14">
        <v>101524.141851985</v>
      </c>
      <c r="DS14">
        <v>21872.620248699899</v>
      </c>
      <c r="DT14">
        <v>1198.10900052752</v>
      </c>
      <c r="DU14">
        <v>10722.2836326295</v>
      </c>
      <c r="DV14">
        <v>2790.6766698848101</v>
      </c>
      <c r="DW14">
        <v>5183.0828769131504</v>
      </c>
      <c r="DX14">
        <v>6528.9722178531201</v>
      </c>
      <c r="DY14">
        <v>2694.30547298686</v>
      </c>
      <c r="DZ14">
        <v>13097.2708482174</v>
      </c>
      <c r="EA14">
        <v>20564.889861796899</v>
      </c>
      <c r="EB14">
        <v>85076.141497111807</v>
      </c>
      <c r="EC14">
        <v>25466.7605170594</v>
      </c>
      <c r="ED14">
        <v>3045.7398742241699</v>
      </c>
      <c r="EE14">
        <v>8507.1047745643591</v>
      </c>
      <c r="EF14">
        <v>15420.874541327301</v>
      </c>
      <c r="EG14">
        <v>725.62768128503399</v>
      </c>
      <c r="EH14">
        <v>9086.7994620754398</v>
      </c>
      <c r="EI14">
        <v>6390.3106315611503</v>
      </c>
      <c r="EJ14">
        <v>4022.1991196481399</v>
      </c>
      <c r="EK14">
        <v>1330.5474042425601</v>
      </c>
      <c r="EL14">
        <v>25243.358698013599</v>
      </c>
      <c r="EM14">
        <v>1329.9813788030301</v>
      </c>
      <c r="EN14">
        <v>6015.9452275696904</v>
      </c>
      <c r="EO14">
        <v>12006.68296237</v>
      </c>
      <c r="EP14">
        <v>566.37865693749404</v>
      </c>
      <c r="EQ14">
        <v>55546.488538692101</v>
      </c>
      <c r="ER14">
        <v>17481.895443525202</v>
      </c>
      <c r="ES14">
        <v>22643.100251500699</v>
      </c>
      <c r="ET14">
        <v>2141.82922578032</v>
      </c>
      <c r="EU14">
        <v>0</v>
      </c>
      <c r="EV14">
        <v>7501.4699839525001</v>
      </c>
      <c r="EW14">
        <v>1179.7398277289601</v>
      </c>
      <c r="EX14">
        <v>28324.4293363918</v>
      </c>
      <c r="EY14">
        <v>3350.52187589289</v>
      </c>
      <c r="EZ14">
        <v>1457.89458202637</v>
      </c>
      <c r="FA14">
        <v>9200.9747860034295</v>
      </c>
      <c r="FB14">
        <v>58037.821319217299</v>
      </c>
      <c r="FC14">
        <v>83538.230025041994</v>
      </c>
      <c r="FD14">
        <v>0</v>
      </c>
      <c r="FE14">
        <v>969.29647314428905</v>
      </c>
      <c r="FF14">
        <v>5860.5825072559901</v>
      </c>
      <c r="FG14">
        <v>1013.05002497807</v>
      </c>
      <c r="FH14">
        <v>571.80672394416695</v>
      </c>
      <c r="FI14">
        <v>4581.7386474858204</v>
      </c>
      <c r="FJ14">
        <v>19157.417036671199</v>
      </c>
      <c r="FK14">
        <v>4152.6785870758304</v>
      </c>
      <c r="FL14">
        <v>11795.316711752001</v>
      </c>
      <c r="FM14">
        <v>6675.1856577223898</v>
      </c>
      <c r="FN14">
        <v>786.72805279066699</v>
      </c>
      <c r="FO14">
        <v>3855.41772856732</v>
      </c>
      <c r="FP14">
        <v>40976.499711245502</v>
      </c>
      <c r="FQ14">
        <v>42462.771568144999</v>
      </c>
      <c r="FR14">
        <v>867.86768056322796</v>
      </c>
      <c r="FS14">
        <v>51610.605278337898</v>
      </c>
      <c r="FT14">
        <v>15171.584662749799</v>
      </c>
      <c r="FU14">
        <v>2137.0251221180001</v>
      </c>
      <c r="FV14">
        <v>3133.0902092034798</v>
      </c>
      <c r="FW14">
        <v>12985.5053251065</v>
      </c>
      <c r="FX14">
        <v>1735.14127643805</v>
      </c>
      <c r="FY14">
        <v>1446.53635351496</v>
      </c>
      <c r="FZ14">
        <v>1763.0727333719501</v>
      </c>
      <c r="GA14">
        <v>1304.9698016741099</v>
      </c>
    </row>
    <row r="15" spans="1:183" x14ac:dyDescent="0.35">
      <c r="A15">
        <v>2013</v>
      </c>
      <c r="B15">
        <v>637.16552318702395</v>
      </c>
      <c r="C15">
        <v>4413.0608612067599</v>
      </c>
      <c r="D15">
        <v>5498.7840949782303</v>
      </c>
      <c r="E15">
        <v>5254.8823379961595</v>
      </c>
      <c r="F15">
        <v>12909.744177500599</v>
      </c>
      <c r="G15">
        <v>13080.2547323367</v>
      </c>
      <c r="H15">
        <v>3838.1858014838199</v>
      </c>
      <c r="I15">
        <v>68150.107041321506</v>
      </c>
      <c r="J15">
        <v>50716.708706286401</v>
      </c>
      <c r="K15">
        <v>7875.7569525428798</v>
      </c>
      <c r="L15">
        <v>28783.554122363599</v>
      </c>
      <c r="M15">
        <v>24744.296958551</v>
      </c>
      <c r="N15">
        <v>981.83987915039904</v>
      </c>
      <c r="O15">
        <v>16451.163575991199</v>
      </c>
      <c r="P15">
        <v>7978.87261471076</v>
      </c>
      <c r="Q15">
        <v>46744.662544151601</v>
      </c>
      <c r="R15">
        <v>4568.5029576385195</v>
      </c>
      <c r="S15">
        <v>1251.21051783537</v>
      </c>
      <c r="T15">
        <v>2472.7143085743501</v>
      </c>
      <c r="U15">
        <v>2908.2000945876498</v>
      </c>
      <c r="V15">
        <v>5131.3945064293202</v>
      </c>
      <c r="W15">
        <v>7224.9652811884198</v>
      </c>
      <c r="X15">
        <v>12300.3248822758</v>
      </c>
      <c r="Y15">
        <v>44740.085018516998</v>
      </c>
      <c r="Z15">
        <v>7655.1297075931898</v>
      </c>
      <c r="AA15">
        <v>787.47017629754998</v>
      </c>
      <c r="AB15">
        <v>256.97600279675402</v>
      </c>
      <c r="AC15">
        <v>3615.9790413109899</v>
      </c>
      <c r="AD15">
        <v>1013.4204006154</v>
      </c>
      <c r="AE15">
        <v>1465.6388431676901</v>
      </c>
      <c r="AF15">
        <v>52652.593682827799</v>
      </c>
      <c r="AG15">
        <v>380.29816764301802</v>
      </c>
      <c r="AH15">
        <v>979.81240963815605</v>
      </c>
      <c r="AI15">
        <v>15842.9408052125</v>
      </c>
      <c r="AJ15">
        <v>7050.6462712428702</v>
      </c>
      <c r="AK15">
        <v>8218.3478443147706</v>
      </c>
      <c r="AL15">
        <v>1505.34947313614</v>
      </c>
      <c r="AM15">
        <v>3884.8475125044602</v>
      </c>
      <c r="AN15">
        <v>10490.081331293301</v>
      </c>
      <c r="AO15">
        <v>1415.8717577063401</v>
      </c>
      <c r="AP15">
        <v>13674.417804999901</v>
      </c>
      <c r="AQ15">
        <v>6837.7128919267698</v>
      </c>
      <c r="AR15">
        <v>27729.192699073501</v>
      </c>
      <c r="AS15">
        <v>20133.169143135299</v>
      </c>
      <c r="AT15">
        <v>457.96372825635001</v>
      </c>
      <c r="AU15">
        <v>61191.1937042028</v>
      </c>
      <c r="AV15">
        <v>2312.7288033035302</v>
      </c>
      <c r="AW15">
        <v>6238.1336082527696</v>
      </c>
      <c r="AX15">
        <v>6056.3308269681002</v>
      </c>
      <c r="AY15">
        <v>3262.6580293424799</v>
      </c>
      <c r="AZ15">
        <v>3509.5314926261599</v>
      </c>
      <c r="BA15">
        <v>20390.7193153023</v>
      </c>
      <c r="BB15">
        <v>0</v>
      </c>
      <c r="BC15">
        <v>19174.100326150899</v>
      </c>
      <c r="BD15">
        <v>4230.3440556778996</v>
      </c>
      <c r="BE15">
        <v>499.53157205990698</v>
      </c>
      <c r="BF15">
        <v>4840.6937161580199</v>
      </c>
      <c r="BG15">
        <v>49878.043244453598</v>
      </c>
      <c r="BH15">
        <v>42592.934094334203</v>
      </c>
      <c r="BI15">
        <v>9683.5762902867391</v>
      </c>
      <c r="BJ15">
        <v>700.51497196066805</v>
      </c>
      <c r="BK15">
        <v>4623.7457247341899</v>
      </c>
      <c r="BL15">
        <v>46285.764068840697</v>
      </c>
      <c r="BM15">
        <v>2345.3929057488499</v>
      </c>
      <c r="BN15">
        <v>21874.819467840702</v>
      </c>
      <c r="BO15">
        <v>7789.7763807997699</v>
      </c>
      <c r="BP15">
        <v>3522.77369775434</v>
      </c>
      <c r="BQ15">
        <v>769.003943268326</v>
      </c>
      <c r="BR15">
        <v>634.66280923979605</v>
      </c>
      <c r="BS15">
        <v>5489.1138407614299</v>
      </c>
      <c r="BT15">
        <v>1393.9559509881501</v>
      </c>
      <c r="BU15">
        <v>2102.59316626494</v>
      </c>
      <c r="BV15">
        <v>13687.5140593304</v>
      </c>
      <c r="BW15">
        <v>49522.236577279</v>
      </c>
      <c r="BX15">
        <v>1449.6059123386999</v>
      </c>
      <c r="BY15">
        <v>3623.9115823513398</v>
      </c>
      <c r="BZ15">
        <v>6018.3244733247102</v>
      </c>
      <c r="CA15">
        <v>7076.8771798886501</v>
      </c>
      <c r="CB15">
        <v>51590.1885889392</v>
      </c>
      <c r="CC15">
        <v>36309.468832561201</v>
      </c>
      <c r="CD15">
        <v>35549.974697295402</v>
      </c>
      <c r="CE15">
        <v>4989.1713909115397</v>
      </c>
      <c r="CF15">
        <v>40454.447457890303</v>
      </c>
      <c r="CG15">
        <v>4043.7490382701999</v>
      </c>
      <c r="CH15">
        <v>13890.6317716835</v>
      </c>
      <c r="CI15">
        <v>1210.3880140819499</v>
      </c>
      <c r="CJ15">
        <v>1715.76533141614</v>
      </c>
      <c r="CK15">
        <v>49388.1374119381</v>
      </c>
      <c r="CL15">
        <v>1282.43716202467</v>
      </c>
      <c r="CM15">
        <v>1825.6651133067601</v>
      </c>
      <c r="CN15">
        <v>15120.781888579701</v>
      </c>
      <c r="CO15">
        <v>7931.0804758452596</v>
      </c>
      <c r="CP15">
        <v>1193.71325496081</v>
      </c>
      <c r="CQ15">
        <v>721.93005540524803</v>
      </c>
      <c r="CR15">
        <v>10363.789489455099</v>
      </c>
      <c r="CS15">
        <v>15726.626829911</v>
      </c>
      <c r="CT15">
        <v>113625.13289956001</v>
      </c>
      <c r="CU15">
        <v>541.06619995512301</v>
      </c>
      <c r="CV15">
        <v>348.43026964057202</v>
      </c>
      <c r="CW15">
        <v>10970.1232849014</v>
      </c>
      <c r="CX15">
        <v>7928.4573651482397</v>
      </c>
      <c r="CY15">
        <v>805.03283824085599</v>
      </c>
      <c r="CZ15">
        <v>24771.0766800739</v>
      </c>
      <c r="DA15">
        <v>1892.09548717758</v>
      </c>
      <c r="DB15">
        <v>9637.0026500095792</v>
      </c>
      <c r="DC15">
        <v>10725.183316603599</v>
      </c>
      <c r="DD15">
        <v>2994.6793044200699</v>
      </c>
      <c r="DE15">
        <v>4366.0759014502501</v>
      </c>
      <c r="DF15">
        <v>7186.8192624269795</v>
      </c>
      <c r="DG15">
        <v>3121.6811755049798</v>
      </c>
      <c r="DH15">
        <v>664.07821182776695</v>
      </c>
      <c r="DI15">
        <v>1162.33144011893</v>
      </c>
      <c r="DJ15">
        <v>5377.7273177460902</v>
      </c>
      <c r="DK15">
        <v>715.92374304606096</v>
      </c>
      <c r="DL15">
        <v>52184.061850493097</v>
      </c>
      <c r="DM15">
        <v>42962.988214980302</v>
      </c>
      <c r="DN15">
        <v>1811.6325213683001</v>
      </c>
      <c r="DO15">
        <v>552.57009453890203</v>
      </c>
      <c r="DP15">
        <v>2961.5502838490002</v>
      </c>
      <c r="DQ15">
        <v>5210.6758302815397</v>
      </c>
      <c r="DR15">
        <v>102913.450843674</v>
      </c>
      <c r="DS15">
        <v>20865.7918179638</v>
      </c>
      <c r="DT15">
        <v>1208.9043102964399</v>
      </c>
      <c r="DU15">
        <v>11889.1276274385</v>
      </c>
      <c r="DV15">
        <v>2729.8919036300399</v>
      </c>
      <c r="DW15">
        <v>5926.8328628434401</v>
      </c>
      <c r="DX15">
        <v>6756.7527692655603</v>
      </c>
      <c r="DY15">
        <v>2871.4309017935402</v>
      </c>
      <c r="DZ15">
        <v>13696.4663046143</v>
      </c>
      <c r="EA15">
        <v>21647.041811886898</v>
      </c>
      <c r="EB15">
        <v>85050.8663450405</v>
      </c>
      <c r="EC15">
        <v>27182.734310193599</v>
      </c>
      <c r="ED15">
        <v>3322.0384362615</v>
      </c>
      <c r="EE15">
        <v>9547.8521509661205</v>
      </c>
      <c r="EF15">
        <v>15974.644627051701</v>
      </c>
      <c r="EG15">
        <v>723.258312827439</v>
      </c>
      <c r="EH15">
        <v>9378.5623629860402</v>
      </c>
      <c r="EI15">
        <v>6639.60714595024</v>
      </c>
      <c r="EJ15">
        <v>4037.5093146798099</v>
      </c>
      <c r="EK15">
        <v>1564.6753035024101</v>
      </c>
      <c r="EL15">
        <v>24844.744370758501</v>
      </c>
      <c r="EM15">
        <v>1376.06981577192</v>
      </c>
      <c r="EN15">
        <v>6755.0736746162902</v>
      </c>
      <c r="EO15">
        <v>14765.6739800428</v>
      </c>
      <c r="EP15">
        <v>716.83530473477401</v>
      </c>
      <c r="EQ15">
        <v>56967.425794038303</v>
      </c>
      <c r="ER15">
        <v>18260.015771001901</v>
      </c>
      <c r="ES15">
        <v>23496.602499331999</v>
      </c>
      <c r="ET15">
        <v>2248.5913207275098</v>
      </c>
      <c r="EU15">
        <v>0</v>
      </c>
      <c r="EV15">
        <v>6832.4568909670097</v>
      </c>
      <c r="EW15">
        <v>1779.4693342398</v>
      </c>
      <c r="EX15">
        <v>29059.5479522321</v>
      </c>
      <c r="EY15">
        <v>3610.2893630489798</v>
      </c>
      <c r="EZ15">
        <v>1557.22831003842</v>
      </c>
      <c r="FA15">
        <v>9402.1644191113992</v>
      </c>
      <c r="FB15">
        <v>61126.9431963979</v>
      </c>
      <c r="FC15">
        <v>85112.4643984141</v>
      </c>
      <c r="FD15">
        <v>0</v>
      </c>
      <c r="FE15">
        <v>1048.2272925611501</v>
      </c>
      <c r="FF15">
        <v>6168.2629850121903</v>
      </c>
      <c r="FG15">
        <v>1210.03264559371</v>
      </c>
      <c r="FH15">
        <v>621.39885357468302</v>
      </c>
      <c r="FI15">
        <v>4428.1465213085503</v>
      </c>
      <c r="FJ15">
        <v>20143.6644489582</v>
      </c>
      <c r="FK15">
        <v>4222.70324540611</v>
      </c>
      <c r="FL15">
        <v>12614.480257597501</v>
      </c>
      <c r="FM15">
        <v>7304.2871323098198</v>
      </c>
      <c r="FN15">
        <v>806.59552140999904</v>
      </c>
      <c r="FO15">
        <v>4029.7112516254501</v>
      </c>
      <c r="FP15">
        <v>42412.630278036399</v>
      </c>
      <c r="FQ15">
        <v>43444.533001953998</v>
      </c>
      <c r="FR15">
        <v>970.41693842504606</v>
      </c>
      <c r="FS15">
        <v>53117.667849817801</v>
      </c>
      <c r="FT15">
        <v>16973.674213109902</v>
      </c>
      <c r="FU15">
        <v>2281.4109729684101</v>
      </c>
      <c r="FV15">
        <v>3124.2330775658802</v>
      </c>
      <c r="FW15">
        <v>12456.712453539099</v>
      </c>
      <c r="FX15">
        <v>1886.67189633671</v>
      </c>
      <c r="FY15">
        <v>1607.1523649890401</v>
      </c>
      <c r="FZ15">
        <v>1878.90969681416</v>
      </c>
      <c r="GA15">
        <v>1430.0008179557201</v>
      </c>
    </row>
    <row r="16" spans="1:183" x14ac:dyDescent="0.35">
      <c r="A16">
        <v>2014</v>
      </c>
      <c r="B16">
        <v>613.85668916762302</v>
      </c>
      <c r="C16">
        <v>4578.6319939824998</v>
      </c>
      <c r="D16">
        <v>5494.3523360422996</v>
      </c>
      <c r="E16">
        <v>5408.4104955543198</v>
      </c>
      <c r="F16">
        <v>13501.5809223367</v>
      </c>
      <c r="G16">
        <v>12334.7982453893</v>
      </c>
      <c r="H16">
        <v>3986.2316237671298</v>
      </c>
      <c r="I16">
        <v>62510.791170564102</v>
      </c>
      <c r="J16">
        <v>51717.495940551496</v>
      </c>
      <c r="K16">
        <v>7891.31314749986</v>
      </c>
      <c r="L16">
        <v>29980.061138646601</v>
      </c>
      <c r="M16">
        <v>24989.4001204704</v>
      </c>
      <c r="N16">
        <v>1118.8536634927</v>
      </c>
      <c r="O16">
        <v>16489.0722373387</v>
      </c>
      <c r="P16">
        <v>8318.5126899267507</v>
      </c>
      <c r="Q16">
        <v>47700.540360117797</v>
      </c>
      <c r="R16">
        <v>4705.6026895626601</v>
      </c>
      <c r="S16">
        <v>1291.4098081857701</v>
      </c>
      <c r="T16">
        <v>2652.21458893197</v>
      </c>
      <c r="U16">
        <v>3081.8788232141301</v>
      </c>
      <c r="V16">
        <v>5329.6350448876601</v>
      </c>
      <c r="W16">
        <v>7780.6533838506803</v>
      </c>
      <c r="X16">
        <v>12112.5882059697</v>
      </c>
      <c r="Y16">
        <v>41726.783972034202</v>
      </c>
      <c r="Z16">
        <v>7876.8664653999404</v>
      </c>
      <c r="AA16">
        <v>792.84677843207396</v>
      </c>
      <c r="AB16">
        <v>274.85794791384598</v>
      </c>
      <c r="AC16">
        <v>3588.6740539538</v>
      </c>
      <c r="AD16">
        <v>1093.4961905079599</v>
      </c>
      <c r="AE16">
        <v>1542.62026621531</v>
      </c>
      <c r="AF16">
        <v>50893.446713754704</v>
      </c>
      <c r="AG16">
        <v>424.44875134363099</v>
      </c>
      <c r="AH16">
        <v>1020.28820350586</v>
      </c>
      <c r="AI16">
        <v>14670.996760602</v>
      </c>
      <c r="AJ16">
        <v>7678.59948587483</v>
      </c>
      <c r="AK16">
        <v>8114.3439208516002</v>
      </c>
      <c r="AL16">
        <v>1513.8303792438001</v>
      </c>
      <c r="AM16">
        <v>3754.1954669562001</v>
      </c>
      <c r="AN16">
        <v>10547.151859355599</v>
      </c>
      <c r="AO16">
        <v>1561.4636546143399</v>
      </c>
      <c r="AP16">
        <v>13599.4097770608</v>
      </c>
      <c r="AQ16">
        <v>7133.3420949434203</v>
      </c>
      <c r="AR16">
        <v>27129.626121129801</v>
      </c>
      <c r="AS16">
        <v>19890.919905664799</v>
      </c>
      <c r="AT16">
        <v>486.78708192155199</v>
      </c>
      <c r="AU16">
        <v>62548.984733290803</v>
      </c>
      <c r="AV16">
        <v>2464.3278411936099</v>
      </c>
      <c r="AW16">
        <v>6608.8281018076896</v>
      </c>
      <c r="AX16">
        <v>6377.0915301421701</v>
      </c>
      <c r="AY16">
        <v>3379.5585095107499</v>
      </c>
      <c r="AZ16">
        <v>3589.04219262897</v>
      </c>
      <c r="BA16">
        <v>19394.029992997199</v>
      </c>
      <c r="BB16">
        <v>0</v>
      </c>
      <c r="BC16">
        <v>20367.103161316001</v>
      </c>
      <c r="BD16">
        <v>4038.5572283991801</v>
      </c>
      <c r="BE16">
        <v>566.92646646198398</v>
      </c>
      <c r="BF16">
        <v>5605.5703563548996</v>
      </c>
      <c r="BG16">
        <v>50260.2998588958</v>
      </c>
      <c r="BH16">
        <v>43011.263102841702</v>
      </c>
      <c r="BI16">
        <v>9663.4292397764093</v>
      </c>
      <c r="BJ16">
        <v>607.42840411500401</v>
      </c>
      <c r="BK16">
        <v>4739.1883384642097</v>
      </c>
      <c r="BL16">
        <v>47959.993273759901</v>
      </c>
      <c r="BM16">
        <v>1971.03334675411</v>
      </c>
      <c r="BN16">
        <v>21760.979750770399</v>
      </c>
      <c r="BO16">
        <v>8369.8867551322091</v>
      </c>
      <c r="BP16">
        <v>3779.6423192314301</v>
      </c>
      <c r="BQ16">
        <v>787.23807021997004</v>
      </c>
      <c r="BR16">
        <v>623.31088163091101</v>
      </c>
      <c r="BS16">
        <v>5407.0899628323004</v>
      </c>
      <c r="BT16">
        <v>1402.1001557233999</v>
      </c>
      <c r="BU16">
        <v>2206.05193412773</v>
      </c>
      <c r="BV16">
        <v>14267.012154768299</v>
      </c>
      <c r="BW16">
        <v>54241.934644555797</v>
      </c>
      <c r="BX16">
        <v>1573.88149211052</v>
      </c>
      <c r="BY16">
        <v>3491.6247908576702</v>
      </c>
      <c r="BZ16">
        <v>5585.5267575830303</v>
      </c>
      <c r="CA16">
        <v>6818.8046212783302</v>
      </c>
      <c r="CB16">
        <v>55492.982562275</v>
      </c>
      <c r="CC16">
        <v>37678.889770916299</v>
      </c>
      <c r="CD16">
        <v>35518.415291674901</v>
      </c>
      <c r="CE16">
        <v>4833.7903182140499</v>
      </c>
      <c r="CF16">
        <v>38109.4121125573</v>
      </c>
      <c r="CG16">
        <v>4130.8790553996196</v>
      </c>
      <c r="CH16">
        <v>12807.2606866152</v>
      </c>
      <c r="CI16">
        <v>1315.8045353723801</v>
      </c>
      <c r="CJ16">
        <v>1642.7625974960099</v>
      </c>
      <c r="CK16">
        <v>44062.317037520901</v>
      </c>
      <c r="CL16">
        <v>1279.7697826598601</v>
      </c>
      <c r="CM16">
        <v>1998.3352147169901</v>
      </c>
      <c r="CN16">
        <v>15713.536972819</v>
      </c>
      <c r="CO16">
        <v>7686.2560299645502</v>
      </c>
      <c r="CP16">
        <v>1223.3330336398799</v>
      </c>
      <c r="CQ16">
        <v>721.18279483565198</v>
      </c>
      <c r="CR16">
        <v>6466.9102701438396</v>
      </c>
      <c r="CS16">
        <v>16564.956549407601</v>
      </c>
      <c r="CT16">
        <v>118823.648368575</v>
      </c>
      <c r="CU16">
        <v>530.86134567874501</v>
      </c>
      <c r="CV16">
        <v>371.26974962571302</v>
      </c>
      <c r="CW16">
        <v>11319.0797572756</v>
      </c>
      <c r="CX16">
        <v>8499.3657557178194</v>
      </c>
      <c r="CY16">
        <v>848.27405371399698</v>
      </c>
      <c r="CZ16">
        <v>26754.268589212301</v>
      </c>
      <c r="DA16">
        <v>1677.1081661318899</v>
      </c>
      <c r="DB16">
        <v>10153.938218486701</v>
      </c>
      <c r="DC16">
        <v>10928.9168262489</v>
      </c>
      <c r="DD16">
        <v>2971.4572901736701</v>
      </c>
      <c r="DE16">
        <v>4158.5257147309103</v>
      </c>
      <c r="DF16">
        <v>7378.0444044103397</v>
      </c>
      <c r="DG16">
        <v>3171.6991922737602</v>
      </c>
      <c r="DH16">
        <v>673.96995550810595</v>
      </c>
      <c r="DI16">
        <v>1251.82076450814</v>
      </c>
      <c r="DJ16">
        <v>5435.1719599320404</v>
      </c>
      <c r="DK16">
        <v>743.41338129621897</v>
      </c>
      <c r="DL16">
        <v>52830.174232805497</v>
      </c>
      <c r="DM16">
        <v>44553.282210838501</v>
      </c>
      <c r="DN16">
        <v>1934.0632371260699</v>
      </c>
      <c r="DO16">
        <v>564.59748241966599</v>
      </c>
      <c r="DP16">
        <v>3098.9863000956798</v>
      </c>
      <c r="DQ16">
        <v>5468.4808691421204</v>
      </c>
      <c r="DR16">
        <v>97019.182752746201</v>
      </c>
      <c r="DS16">
        <v>20035.173975012101</v>
      </c>
      <c r="DT16">
        <v>1251.16410422834</v>
      </c>
      <c r="DU16">
        <v>12796.0700430496</v>
      </c>
      <c r="DV16">
        <v>2920.7837206061099</v>
      </c>
      <c r="DW16">
        <v>6102.9432327232598</v>
      </c>
      <c r="DX16">
        <v>6672.8802554854001</v>
      </c>
      <c r="DY16">
        <v>2959.6484521223201</v>
      </c>
      <c r="DZ16">
        <v>14271.305853620201</v>
      </c>
      <c r="EA16">
        <v>22074.300763421601</v>
      </c>
      <c r="EB16">
        <v>83858.4768549031</v>
      </c>
      <c r="EC16">
        <v>29249.575220974199</v>
      </c>
      <c r="ED16">
        <v>3328.8014489212501</v>
      </c>
      <c r="EE16">
        <v>10043.677449761401</v>
      </c>
      <c r="EF16">
        <v>14095.648742953999</v>
      </c>
      <c r="EG16">
        <v>743.99475815978406</v>
      </c>
      <c r="EH16">
        <v>9843.9158187217599</v>
      </c>
      <c r="EI16">
        <v>6684.8073673291201</v>
      </c>
      <c r="EJ16">
        <v>3937.7587117641801</v>
      </c>
      <c r="EK16">
        <v>1770.4657495465899</v>
      </c>
      <c r="EL16">
        <v>24463.9031634311</v>
      </c>
      <c r="EM16">
        <v>1396.6582253392501</v>
      </c>
      <c r="EN16">
        <v>6600.0568085458899</v>
      </c>
      <c r="EO16">
        <v>14700.334340838601</v>
      </c>
      <c r="EP16">
        <v>714.70071238869605</v>
      </c>
      <c r="EQ16">
        <v>57562.530793767801</v>
      </c>
      <c r="ER16">
        <v>18674.344056862501</v>
      </c>
      <c r="ES16">
        <v>24214.922071727298</v>
      </c>
      <c r="ET16">
        <v>2274.88786574405</v>
      </c>
      <c r="EU16">
        <v>0</v>
      </c>
      <c r="EV16">
        <v>6433.1872766289398</v>
      </c>
      <c r="EW16">
        <v>1322.8202385054999</v>
      </c>
      <c r="EX16">
        <v>29461.550333738898</v>
      </c>
      <c r="EY16">
        <v>3819.25352972265</v>
      </c>
      <c r="EZ16">
        <v>1709.9996054196399</v>
      </c>
      <c r="FA16">
        <v>9471.9220005242605</v>
      </c>
      <c r="FB16">
        <v>60020.360457657203</v>
      </c>
      <c r="FC16">
        <v>86605.563376242106</v>
      </c>
      <c r="FD16">
        <v>0</v>
      </c>
      <c r="FE16">
        <v>1104.1716894137601</v>
      </c>
      <c r="FF16">
        <v>5951.8837023360402</v>
      </c>
      <c r="FG16">
        <v>1232.4560962794999</v>
      </c>
      <c r="FH16">
        <v>640.93421962882701</v>
      </c>
      <c r="FI16">
        <v>4354.0288633706296</v>
      </c>
      <c r="FJ16">
        <v>20270.859371651801</v>
      </c>
      <c r="FK16">
        <v>4305.4741650483502</v>
      </c>
      <c r="FL16">
        <v>12157.337960901499</v>
      </c>
      <c r="FM16">
        <v>7962.2390984067897</v>
      </c>
      <c r="FN16">
        <v>879.72023334655705</v>
      </c>
      <c r="FO16">
        <v>3104.6432060954098</v>
      </c>
      <c r="FP16">
        <v>43751.838886072102</v>
      </c>
      <c r="FQ16">
        <v>47425.607680519402</v>
      </c>
      <c r="FR16">
        <v>1030.0929174765299</v>
      </c>
      <c r="FS16">
        <v>55064.7445483427</v>
      </c>
      <c r="FT16">
        <v>16831.972944543599</v>
      </c>
      <c r="FU16">
        <v>2492.3366427746801</v>
      </c>
      <c r="FV16">
        <v>3088.2583026550401</v>
      </c>
      <c r="FW16">
        <v>16054.4905130962</v>
      </c>
      <c r="FX16">
        <v>2030.2619547331799</v>
      </c>
      <c r="FY16">
        <v>1673.1463536947799</v>
      </c>
      <c r="FZ16">
        <v>1763.06257144391</v>
      </c>
      <c r="GA16">
        <v>1434.8993400227801</v>
      </c>
    </row>
    <row r="17" spans="1:183" x14ac:dyDescent="0.35">
      <c r="A17">
        <v>2015</v>
      </c>
      <c r="B17">
        <v>578.46635294170801</v>
      </c>
      <c r="C17">
        <v>3952.8012152446499</v>
      </c>
      <c r="D17">
        <v>4187.5097274720401</v>
      </c>
      <c r="E17">
        <v>4166.97968386501</v>
      </c>
      <c r="F17">
        <v>14286.093159829299</v>
      </c>
      <c r="G17">
        <v>13789.060424772</v>
      </c>
      <c r="H17">
        <v>3607.2966967227098</v>
      </c>
      <c r="I17">
        <v>56755.7217124249</v>
      </c>
      <c r="J17">
        <v>44178.047377743198</v>
      </c>
      <c r="K17">
        <v>5500.3103824440796</v>
      </c>
      <c r="L17">
        <v>31295.062078106701</v>
      </c>
      <c r="M17">
        <v>22634.118645445</v>
      </c>
      <c r="N17">
        <v>1248.45339778371</v>
      </c>
      <c r="O17">
        <v>16525.073250059599</v>
      </c>
      <c r="P17">
        <v>5949.1063069974798</v>
      </c>
      <c r="Q17">
        <v>40991.808138143198</v>
      </c>
      <c r="R17">
        <v>4775.95564827821</v>
      </c>
      <c r="S17">
        <v>1076.79771601166</v>
      </c>
      <c r="T17">
        <v>2752.6642079026601</v>
      </c>
      <c r="U17">
        <v>3035.9722135081702</v>
      </c>
      <c r="V17">
        <v>4727.2777115747904</v>
      </c>
      <c r="W17">
        <v>6799.8701778341301</v>
      </c>
      <c r="X17">
        <v>8814.0009868126108</v>
      </c>
      <c r="Y17">
        <v>31164.562029114099</v>
      </c>
      <c r="Z17">
        <v>7055.9356729124502</v>
      </c>
      <c r="AA17">
        <v>653.32697954543005</v>
      </c>
      <c r="AB17">
        <v>305.54977279744099</v>
      </c>
      <c r="AC17">
        <v>3043.0139843009802</v>
      </c>
      <c r="AD17">
        <v>1162.90491997151</v>
      </c>
      <c r="AE17">
        <v>1327.5030171149201</v>
      </c>
      <c r="AF17">
        <v>43585.511981775097</v>
      </c>
      <c r="AG17">
        <v>377.423001679447</v>
      </c>
      <c r="AH17">
        <v>776.01953230803701</v>
      </c>
      <c r="AI17">
        <v>13574.171830724001</v>
      </c>
      <c r="AJ17">
        <v>8066.9426349355699</v>
      </c>
      <c r="AK17">
        <v>6175.8760297025901</v>
      </c>
      <c r="AL17">
        <v>1242.6031895578999</v>
      </c>
      <c r="AM17">
        <v>2461.49416964392</v>
      </c>
      <c r="AN17">
        <v>11299.135542301099</v>
      </c>
      <c r="AO17">
        <v>1972.54610769746</v>
      </c>
      <c r="AP17">
        <v>11781.7347932429</v>
      </c>
      <c r="AQ17">
        <v>7694.0119195240904</v>
      </c>
      <c r="AR17">
        <v>23333.714911212901</v>
      </c>
      <c r="AS17">
        <v>17829.698322366799</v>
      </c>
      <c r="AT17">
        <v>497.31696080547601</v>
      </c>
      <c r="AU17">
        <v>53254.856370091598</v>
      </c>
      <c r="AV17">
        <v>2658.9787526018099</v>
      </c>
      <c r="AW17">
        <v>6921.51722848184</v>
      </c>
      <c r="AX17">
        <v>6124.4916426207201</v>
      </c>
      <c r="AY17">
        <v>3562.9327350684898</v>
      </c>
      <c r="AZ17">
        <v>3705.57794598177</v>
      </c>
      <c r="BA17">
        <v>11283.46560612</v>
      </c>
      <c r="BB17">
        <v>0</v>
      </c>
      <c r="BC17">
        <v>17522.230186252</v>
      </c>
      <c r="BD17">
        <v>3679.7997994888401</v>
      </c>
      <c r="BE17">
        <v>640.54189131368196</v>
      </c>
      <c r="BF17">
        <v>5390.7452579281198</v>
      </c>
      <c r="BG17">
        <v>42784.698361643197</v>
      </c>
      <c r="BH17">
        <v>36638.184929157003</v>
      </c>
      <c r="BI17">
        <v>7384.7158700318296</v>
      </c>
      <c r="BJ17">
        <v>660.72357124432199</v>
      </c>
      <c r="BK17">
        <v>4014.1859441932902</v>
      </c>
      <c r="BL17">
        <v>41086.729673725298</v>
      </c>
      <c r="BM17">
        <v>1743.8509964087</v>
      </c>
      <c r="BN17">
        <v>18167.773727165601</v>
      </c>
      <c r="BO17">
        <v>9096.8706459541208</v>
      </c>
      <c r="BP17">
        <v>3994.63691288475</v>
      </c>
      <c r="BQ17">
        <v>769.25601374601604</v>
      </c>
      <c r="BR17">
        <v>603.40111824669304</v>
      </c>
      <c r="BS17">
        <v>5576.8333373423902</v>
      </c>
      <c r="BT17">
        <v>1389.11951950807</v>
      </c>
      <c r="BU17">
        <v>2302.2013793620399</v>
      </c>
      <c r="BV17">
        <v>12706.891214892399</v>
      </c>
      <c r="BW17">
        <v>52564.429179455801</v>
      </c>
      <c r="BX17">
        <v>1605.6054335548799</v>
      </c>
      <c r="BY17">
        <v>3331.6951275862798</v>
      </c>
      <c r="BZ17">
        <v>4904.3268774797598</v>
      </c>
      <c r="CA17">
        <v>4989.8030747307103</v>
      </c>
      <c r="CB17">
        <v>61995.4228025802</v>
      </c>
      <c r="CC17">
        <v>35776.795161806796</v>
      </c>
      <c r="CD17">
        <v>30230.226302129598</v>
      </c>
      <c r="CE17">
        <v>4907.5037197431602</v>
      </c>
      <c r="CF17">
        <v>34524.469860933699</v>
      </c>
      <c r="CG17">
        <v>4164.1078763550904</v>
      </c>
      <c r="CH17">
        <v>10510.7718884149</v>
      </c>
      <c r="CI17">
        <v>1336.8833488560299</v>
      </c>
      <c r="CJ17">
        <v>1542.5752495838001</v>
      </c>
      <c r="CK17">
        <v>29869.529390824799</v>
      </c>
      <c r="CL17">
        <v>1121.0828351073901</v>
      </c>
      <c r="CM17">
        <v>2134.7117956779598</v>
      </c>
      <c r="CN17">
        <v>13774.6052739114</v>
      </c>
      <c r="CO17">
        <v>7644.5486571821202</v>
      </c>
      <c r="CP17">
        <v>1152.13982883937</v>
      </c>
      <c r="CQ17">
        <v>710.38385771751496</v>
      </c>
      <c r="CR17">
        <v>4337.9191391934801</v>
      </c>
      <c r="CS17">
        <v>14258.2293345128</v>
      </c>
      <c r="CT17">
        <v>101376.49657433901</v>
      </c>
      <c r="CU17">
        <v>467.23539943280798</v>
      </c>
      <c r="CV17">
        <v>380.59703314093798</v>
      </c>
      <c r="CW17">
        <v>9955.2437082893794</v>
      </c>
      <c r="CX17">
        <v>9033.4398668038793</v>
      </c>
      <c r="CY17">
        <v>751.47478889885804</v>
      </c>
      <c r="CZ17">
        <v>24921.603573584602</v>
      </c>
      <c r="DA17">
        <v>1524.0728825221199</v>
      </c>
      <c r="DB17">
        <v>9260.4473025063508</v>
      </c>
      <c r="DC17">
        <v>9616.6450056895192</v>
      </c>
      <c r="DD17">
        <v>2906.3767849763499</v>
      </c>
      <c r="DE17">
        <v>3918.5791738955299</v>
      </c>
      <c r="DF17">
        <v>6514.5691880182203</v>
      </c>
      <c r="DG17">
        <v>2875.2579851678101</v>
      </c>
      <c r="DH17">
        <v>589.85902814983103</v>
      </c>
      <c r="DI17">
        <v>1287.4304865711899</v>
      </c>
      <c r="DJ17">
        <v>4869.3783727637901</v>
      </c>
      <c r="DK17">
        <v>792.55289059338099</v>
      </c>
      <c r="DL17">
        <v>45175.231893379801</v>
      </c>
      <c r="DM17">
        <v>38615.995184909298</v>
      </c>
      <c r="DN17">
        <v>2049.84968976149</v>
      </c>
      <c r="DO17">
        <v>484.23863260929602</v>
      </c>
      <c r="DP17">
        <v>2687.4801454522499</v>
      </c>
      <c r="DQ17">
        <v>4840.2731228678304</v>
      </c>
      <c r="DR17">
        <v>74355.5158575643</v>
      </c>
      <c r="DS17">
        <v>16028.6115221739</v>
      </c>
      <c r="DT17">
        <v>1356.6677558264901</v>
      </c>
      <c r="DU17">
        <v>13630.307973794501</v>
      </c>
      <c r="DV17">
        <v>2679.3455889114898</v>
      </c>
      <c r="DW17">
        <v>5406.7038570833802</v>
      </c>
      <c r="DX17">
        <v>6229.1016961259602</v>
      </c>
      <c r="DY17">
        <v>3001.0403710761602</v>
      </c>
      <c r="DZ17">
        <v>12578.4954734362</v>
      </c>
      <c r="EA17">
        <v>19242.366471098099</v>
      </c>
      <c r="EB17">
        <v>63039.063486421997</v>
      </c>
      <c r="EC17">
        <v>28732.231076259901</v>
      </c>
      <c r="ED17">
        <v>2732.4571129373298</v>
      </c>
      <c r="EE17">
        <v>8969.1489214619305</v>
      </c>
      <c r="EF17">
        <v>9313.0136248499603</v>
      </c>
      <c r="EG17">
        <v>751.63936974845205</v>
      </c>
      <c r="EH17">
        <v>10093.899762674801</v>
      </c>
      <c r="EI17">
        <v>6920.8780738080404</v>
      </c>
      <c r="EJ17">
        <v>4073.6660098064199</v>
      </c>
      <c r="EK17">
        <v>1584.8277602642499</v>
      </c>
      <c r="EL17">
        <v>20627.932782342199</v>
      </c>
      <c r="EM17">
        <v>1219.2486624303699</v>
      </c>
      <c r="EN17">
        <v>5588.9807276855599</v>
      </c>
      <c r="EO17">
        <v>14745.3414620288</v>
      </c>
      <c r="EP17">
        <v>588.22845270284904</v>
      </c>
      <c r="EQ17">
        <v>55646.618746950502</v>
      </c>
      <c r="ER17">
        <v>16310.9884090005</v>
      </c>
      <c r="ES17">
        <v>20881.766929932899</v>
      </c>
      <c r="ET17">
        <v>2167.1738261995301</v>
      </c>
      <c r="EU17">
        <v>0</v>
      </c>
      <c r="EV17">
        <v>5734.6336291533098</v>
      </c>
      <c r="EW17">
        <v>1119.6513326782299</v>
      </c>
      <c r="EX17">
        <v>25732.0183647454</v>
      </c>
      <c r="EY17">
        <v>3843.7806718444199</v>
      </c>
      <c r="EZ17">
        <v>1909.7387545020699</v>
      </c>
      <c r="FA17">
        <v>8562.0813686075908</v>
      </c>
      <c r="FB17">
        <v>51545.483609532203</v>
      </c>
      <c r="FC17">
        <v>82081.597161616504</v>
      </c>
      <c r="FD17">
        <v>0</v>
      </c>
      <c r="FE17">
        <v>929.09585722374595</v>
      </c>
      <c r="FF17">
        <v>5840.0465229432602</v>
      </c>
      <c r="FG17">
        <v>1332.7828591776999</v>
      </c>
      <c r="FH17">
        <v>570.91027901343398</v>
      </c>
      <c r="FI17">
        <v>4336.1965763663902</v>
      </c>
      <c r="FJ17">
        <v>18289.704340369</v>
      </c>
      <c r="FK17">
        <v>3861.6885311349702</v>
      </c>
      <c r="FL17">
        <v>11006.2497363978</v>
      </c>
      <c r="FM17">
        <v>6432.6807019501903</v>
      </c>
      <c r="FN17">
        <v>843.62941581572102</v>
      </c>
      <c r="FO17">
        <v>2124.6623187837999</v>
      </c>
      <c r="FP17">
        <v>38663.383806636302</v>
      </c>
      <c r="FQ17">
        <v>44974.8318771782</v>
      </c>
      <c r="FR17">
        <v>947.93344648790298</v>
      </c>
      <c r="FS17">
        <v>56839.381774231697</v>
      </c>
      <c r="FT17">
        <v>15613.764272656599</v>
      </c>
      <c r="FU17">
        <v>2615.0251344869998</v>
      </c>
      <c r="FV17">
        <v>2801.9398477885802</v>
      </c>
      <c r="FW17">
        <v>0</v>
      </c>
      <c r="FX17">
        <v>2085.10148409879</v>
      </c>
      <c r="FY17">
        <v>1602.03784066157</v>
      </c>
      <c r="FZ17">
        <v>1337.79558561814</v>
      </c>
      <c r="GA17">
        <v>1445.0710619879801</v>
      </c>
    </row>
    <row r="18" spans="1:183" x14ac:dyDescent="0.35">
      <c r="A18">
        <v>2016</v>
      </c>
      <c r="B18">
        <v>509.21866133212598</v>
      </c>
      <c r="C18">
        <v>4124.0557259535199</v>
      </c>
      <c r="D18">
        <v>3945.48208133854</v>
      </c>
      <c r="E18">
        <v>3506.0728850696601</v>
      </c>
      <c r="F18">
        <v>15197.6174551735</v>
      </c>
      <c r="G18">
        <v>12790.2424732447</v>
      </c>
      <c r="H18">
        <v>3591.82927553023</v>
      </c>
      <c r="I18">
        <v>49971.131456128998</v>
      </c>
      <c r="J18">
        <v>45276.831435169297</v>
      </c>
      <c r="K18">
        <v>3880.7387308955599</v>
      </c>
      <c r="L18">
        <v>31562.6397411168</v>
      </c>
      <c r="M18">
        <v>22608.484275924999</v>
      </c>
      <c r="N18">
        <v>1401.62062821515</v>
      </c>
      <c r="O18">
        <v>16900.166552366001</v>
      </c>
      <c r="P18">
        <v>5022.6266433049104</v>
      </c>
      <c r="Q18">
        <v>41984.103033560903</v>
      </c>
      <c r="R18">
        <v>4818.4039087947904</v>
      </c>
      <c r="S18">
        <v>1087.2878315225601</v>
      </c>
      <c r="T18">
        <v>2930.5629889183801</v>
      </c>
      <c r="U18">
        <v>3076.6589498988601</v>
      </c>
      <c r="V18">
        <v>4994.6831404509103</v>
      </c>
      <c r="W18">
        <v>7243.87025286676</v>
      </c>
      <c r="X18">
        <v>8710.0966895412093</v>
      </c>
      <c r="Y18">
        <v>27157.823410478399</v>
      </c>
      <c r="Z18">
        <v>7548.8550073753404</v>
      </c>
      <c r="AA18">
        <v>688.24966275884901</v>
      </c>
      <c r="AB18">
        <v>282.19313040481399</v>
      </c>
      <c r="AC18">
        <v>3130.9633855238098</v>
      </c>
      <c r="AD18">
        <v>1269.5912573754199</v>
      </c>
      <c r="AE18">
        <v>1364.33011041997</v>
      </c>
      <c r="AF18">
        <v>42322.484780303799</v>
      </c>
      <c r="AG18">
        <v>402.19129059600402</v>
      </c>
      <c r="AH18">
        <v>693.44938647577396</v>
      </c>
      <c r="AI18">
        <v>13753.5944374598</v>
      </c>
      <c r="AJ18">
        <v>8147.9377054883898</v>
      </c>
      <c r="AK18">
        <v>5870.7779572416403</v>
      </c>
      <c r="AL18">
        <v>1273.05895265459</v>
      </c>
      <c r="AM18">
        <v>2074.9701592854399</v>
      </c>
      <c r="AN18">
        <v>11666.4559107759</v>
      </c>
      <c r="AO18">
        <v>2013.3824617989101</v>
      </c>
      <c r="AP18">
        <v>12361.4838303671</v>
      </c>
      <c r="AQ18">
        <v>8060.7958864797902</v>
      </c>
      <c r="AR18">
        <v>24532.5190588269</v>
      </c>
      <c r="AS18">
        <v>18575.232027191501</v>
      </c>
      <c r="AT18">
        <v>471.31884040957198</v>
      </c>
      <c r="AU18">
        <v>54663.998371919501</v>
      </c>
      <c r="AV18">
        <v>2802.1970511570698</v>
      </c>
      <c r="AW18">
        <v>7280.8801092333597</v>
      </c>
      <c r="AX18">
        <v>6060.0933290441599</v>
      </c>
      <c r="AY18">
        <v>3519.8732025425902</v>
      </c>
      <c r="AZ18">
        <v>3805.9936662847299</v>
      </c>
      <c r="BA18">
        <v>9250.3319530822591</v>
      </c>
      <c r="BB18">
        <v>0</v>
      </c>
      <c r="BC18">
        <v>18437.252820717302</v>
      </c>
      <c r="BD18">
        <v>3425.5595094068799</v>
      </c>
      <c r="BE18">
        <v>717.12459293328504</v>
      </c>
      <c r="BF18">
        <v>5651.3180548270202</v>
      </c>
      <c r="BG18">
        <v>43784.283962209804</v>
      </c>
      <c r="BH18">
        <v>37037.374186121902</v>
      </c>
      <c r="BI18">
        <v>6984.4510187339501</v>
      </c>
      <c r="BJ18">
        <v>690.77888604293798</v>
      </c>
      <c r="BK18">
        <v>4062.1698875737902</v>
      </c>
      <c r="BL18">
        <v>42107.517270307399</v>
      </c>
      <c r="BM18">
        <v>1931.38947036943</v>
      </c>
      <c r="BN18">
        <v>18116.459653128499</v>
      </c>
      <c r="BO18">
        <v>9628.3474866201304</v>
      </c>
      <c r="BP18">
        <v>4173.3016661947404</v>
      </c>
      <c r="BQ18">
        <v>732.291075213299</v>
      </c>
      <c r="BR18">
        <v>661.45672538723102</v>
      </c>
      <c r="BS18">
        <v>5811.3753219116998</v>
      </c>
      <c r="BT18">
        <v>1265.98763288491</v>
      </c>
      <c r="BU18">
        <v>2342.5846511956802</v>
      </c>
      <c r="BV18">
        <v>13090.5067287853</v>
      </c>
      <c r="BW18">
        <v>61466.803954289499</v>
      </c>
      <c r="BX18">
        <v>1732.56426178428</v>
      </c>
      <c r="BY18">
        <v>3562.8457564197101</v>
      </c>
      <c r="BZ18">
        <v>5253.4249096418198</v>
      </c>
      <c r="CA18">
        <v>4777.1976187177597</v>
      </c>
      <c r="CB18">
        <v>63197.082397680802</v>
      </c>
      <c r="CC18">
        <v>37321.624039731301</v>
      </c>
      <c r="CD18">
        <v>30939.7142462298</v>
      </c>
      <c r="CE18">
        <v>4843.3384741086402</v>
      </c>
      <c r="CF18">
        <v>38761.818150192499</v>
      </c>
      <c r="CG18">
        <v>4176.5889102511801</v>
      </c>
      <c r="CH18">
        <v>7714.8418437602404</v>
      </c>
      <c r="CI18">
        <v>1410.52756809011</v>
      </c>
      <c r="CJ18">
        <v>1584.80744578963</v>
      </c>
      <c r="CK18">
        <v>27653.0667677649</v>
      </c>
      <c r="CL18">
        <v>1120.66651300848</v>
      </c>
      <c r="CM18">
        <v>2308.8004822007902</v>
      </c>
      <c r="CN18">
        <v>14315.7928949778</v>
      </c>
      <c r="CO18">
        <v>7629.8911171195195</v>
      </c>
      <c r="CP18">
        <v>1043.56979064916</v>
      </c>
      <c r="CQ18">
        <v>714.62339223003096</v>
      </c>
      <c r="CR18">
        <v>4035.1943155047002</v>
      </c>
      <c r="CS18">
        <v>14998.125059513701</v>
      </c>
      <c r="CT18">
        <v>104278.390971905</v>
      </c>
      <c r="CU18">
        <v>475.95541718306498</v>
      </c>
      <c r="CV18">
        <v>315.77732637257498</v>
      </c>
      <c r="CW18">
        <v>9817.7384569983806</v>
      </c>
      <c r="CX18">
        <v>9209.2447269150907</v>
      </c>
      <c r="CY18">
        <v>780.71859850264798</v>
      </c>
      <c r="CZ18">
        <v>25617.826914097699</v>
      </c>
      <c r="DA18">
        <v>1536.85414964338</v>
      </c>
      <c r="DB18">
        <v>9681.6185668967391</v>
      </c>
      <c r="DC18">
        <v>8744.5157718322207</v>
      </c>
      <c r="DD18">
        <v>3014.7003583904202</v>
      </c>
      <c r="DE18">
        <v>3660.1507461606102</v>
      </c>
      <c r="DF18">
        <v>7028.66345418521</v>
      </c>
      <c r="DG18">
        <v>2896.7200026811702</v>
      </c>
      <c r="DH18">
        <v>428.92648799552398</v>
      </c>
      <c r="DI18">
        <v>1266.54633814868</v>
      </c>
      <c r="DJ18">
        <v>4523.0912813126997</v>
      </c>
      <c r="DK18">
        <v>777.14759551216503</v>
      </c>
      <c r="DL18">
        <v>46007.852920654703</v>
      </c>
      <c r="DM18">
        <v>40105.613386713499</v>
      </c>
      <c r="DN18">
        <v>2107.5727223614999</v>
      </c>
      <c r="DO18">
        <v>498.10416388358999</v>
      </c>
      <c r="DP18">
        <v>2176.0022454504401</v>
      </c>
      <c r="DQ18">
        <v>5129.1589602370304</v>
      </c>
      <c r="DR18">
        <v>70459.182504102893</v>
      </c>
      <c r="DS18">
        <v>14618.733125302801</v>
      </c>
      <c r="DT18">
        <v>1368.45432627629</v>
      </c>
      <c r="DU18">
        <v>14343.9636291397</v>
      </c>
      <c r="DV18">
        <v>2509.63145745887</v>
      </c>
      <c r="DW18">
        <v>5319.4102178970297</v>
      </c>
      <c r="DX18">
        <v>6204.9972600392703</v>
      </c>
      <c r="DY18">
        <v>3073.653614975</v>
      </c>
      <c r="DZ18">
        <v>12447.4395912808</v>
      </c>
      <c r="EA18">
        <v>19978.401214967998</v>
      </c>
      <c r="EB18">
        <v>57163.075684554402</v>
      </c>
      <c r="EC18">
        <v>29288.8704389833</v>
      </c>
      <c r="ED18">
        <v>2880.43928129296</v>
      </c>
      <c r="EE18">
        <v>9548.5874029826791</v>
      </c>
      <c r="EF18">
        <v>8704.8984132959395</v>
      </c>
      <c r="EG18">
        <v>745.34275159395202</v>
      </c>
      <c r="EH18">
        <v>10361.814103798501</v>
      </c>
      <c r="EI18">
        <v>7075.0658203494404</v>
      </c>
      <c r="EJ18">
        <v>4109.1651349637204</v>
      </c>
      <c r="EK18">
        <v>1700.0465409434701</v>
      </c>
      <c r="EL18">
        <v>19879.297530616699</v>
      </c>
      <c r="EM18">
        <v>1269.9021081051601</v>
      </c>
      <c r="EN18">
        <v>5765.2007620271097</v>
      </c>
      <c r="EO18">
        <v>15068.620349418399</v>
      </c>
      <c r="EP18">
        <v>501.41571285783198</v>
      </c>
      <c r="EQ18">
        <v>56828.295347160099</v>
      </c>
      <c r="ER18">
        <v>16508.670360493201</v>
      </c>
      <c r="ES18">
        <v>21663.643413767</v>
      </c>
      <c r="ET18">
        <v>2225.49043485009</v>
      </c>
      <c r="EU18">
        <v>0</v>
      </c>
      <c r="EV18">
        <v>5272.9184247541898</v>
      </c>
      <c r="EW18">
        <v>0</v>
      </c>
      <c r="EX18">
        <v>26505.343215520399</v>
      </c>
      <c r="EY18">
        <v>3886.2915016523898</v>
      </c>
      <c r="EZ18">
        <v>1299.26119456743</v>
      </c>
      <c r="FA18">
        <v>5539.1179003623402</v>
      </c>
      <c r="FB18">
        <v>51965.157153198503</v>
      </c>
      <c r="FC18">
        <v>80172.232086914795</v>
      </c>
      <c r="FD18">
        <v>0</v>
      </c>
      <c r="FE18">
        <v>802.51800405282404</v>
      </c>
      <c r="FF18">
        <v>5994.2314754715599</v>
      </c>
      <c r="FG18">
        <v>1353.7479250185399</v>
      </c>
      <c r="FH18">
        <v>597.47108880410894</v>
      </c>
      <c r="FI18">
        <v>4158.2883783871603</v>
      </c>
      <c r="FJ18">
        <v>16176.9473700573</v>
      </c>
      <c r="FK18">
        <v>3697.9308312606399</v>
      </c>
      <c r="FL18">
        <v>10895.318692471899</v>
      </c>
      <c r="FM18">
        <v>6389.5484083348802</v>
      </c>
      <c r="FN18">
        <v>733.43125123680204</v>
      </c>
      <c r="FO18">
        <v>2187.73050991433</v>
      </c>
      <c r="FP18">
        <v>38141.846758549204</v>
      </c>
      <c r="FQ18">
        <v>41064.1334316223</v>
      </c>
      <c r="FR18">
        <v>966.47462235437899</v>
      </c>
      <c r="FS18">
        <v>57951.584082099696</v>
      </c>
      <c r="FT18">
        <v>15387.144030130001</v>
      </c>
      <c r="FU18">
        <v>2567.79920656883</v>
      </c>
      <c r="FV18">
        <v>2889.8530362340298</v>
      </c>
      <c r="FW18">
        <v>0</v>
      </c>
      <c r="FX18">
        <v>2192.2145386656598</v>
      </c>
      <c r="FY18">
        <v>1138.6829947107301</v>
      </c>
      <c r="FZ18">
        <v>1280.57844679257</v>
      </c>
      <c r="GA18">
        <v>1464.58352903946</v>
      </c>
    </row>
    <row r="19" spans="1:183" x14ac:dyDescent="0.35">
      <c r="A19">
        <v>2017</v>
      </c>
      <c r="B19">
        <v>519.88477308933898</v>
      </c>
      <c r="C19">
        <v>4531.0208055598596</v>
      </c>
      <c r="D19">
        <v>4111.2941101326896</v>
      </c>
      <c r="E19">
        <v>4095.8129415585699</v>
      </c>
      <c r="F19">
        <v>15383.415188499799</v>
      </c>
      <c r="G19">
        <v>14613.041824669601</v>
      </c>
      <c r="H19">
        <v>3914.5012684128001</v>
      </c>
      <c r="I19">
        <v>54027.9668184568</v>
      </c>
      <c r="J19">
        <v>47426.511959777301</v>
      </c>
      <c r="K19">
        <v>4147.0897156917099</v>
      </c>
      <c r="L19">
        <v>32718.638100801301</v>
      </c>
      <c r="M19">
        <v>23742.985016635499</v>
      </c>
      <c r="N19">
        <v>1563.91369862485</v>
      </c>
      <c r="O19">
        <v>17391.425866339701</v>
      </c>
      <c r="P19">
        <v>5761.7471202300703</v>
      </c>
      <c r="Q19">
        <v>44192.623027033304</v>
      </c>
      <c r="R19">
        <v>4887.5772083380998</v>
      </c>
      <c r="S19">
        <v>1136.59284704681</v>
      </c>
      <c r="T19">
        <v>3286.5747028748801</v>
      </c>
      <c r="U19">
        <v>3351.1240444426999</v>
      </c>
      <c r="V19">
        <v>5394.5912201767696</v>
      </c>
      <c r="W19">
        <v>7893.2325336366603</v>
      </c>
      <c r="X19">
        <v>9925.3862377004098</v>
      </c>
      <c r="Y19">
        <v>28572.146777650902</v>
      </c>
      <c r="Z19">
        <v>8334.0817277533206</v>
      </c>
      <c r="AA19">
        <v>734.99442982689504</v>
      </c>
      <c r="AB19">
        <v>292.99763068441501</v>
      </c>
      <c r="AC19">
        <v>3292.6457545737198</v>
      </c>
      <c r="AD19">
        <v>1385.2599796333</v>
      </c>
      <c r="AE19">
        <v>1425.10781805333</v>
      </c>
      <c r="AF19">
        <v>45148.552706165501</v>
      </c>
      <c r="AG19">
        <v>450.90024497905802</v>
      </c>
      <c r="AH19">
        <v>665.94835269505995</v>
      </c>
      <c r="AI19">
        <v>14999.370088551201</v>
      </c>
      <c r="AJ19">
        <v>8879.4386671134598</v>
      </c>
      <c r="AK19">
        <v>6376.7067155260102</v>
      </c>
      <c r="AL19">
        <v>1323.8115899650099</v>
      </c>
      <c r="AM19">
        <v>2191.2204378931901</v>
      </c>
      <c r="AN19">
        <v>11814.6265687665</v>
      </c>
      <c r="AO19">
        <v>2111.02707557541</v>
      </c>
      <c r="AP19">
        <v>13451.624947915199</v>
      </c>
      <c r="AQ19">
        <v>8541.2106734663994</v>
      </c>
      <c r="AR19">
        <v>26338.694344313601</v>
      </c>
      <c r="AS19">
        <v>20636.199952434999</v>
      </c>
      <c r="AT19">
        <v>467.07423746489002</v>
      </c>
      <c r="AU19">
        <v>57610.0981801136</v>
      </c>
      <c r="AV19">
        <v>2914.38385631251</v>
      </c>
      <c r="AW19">
        <v>7609.3387995222702</v>
      </c>
      <c r="AX19">
        <v>6213.5012764992098</v>
      </c>
      <c r="AY19">
        <v>2444.2903111509399</v>
      </c>
      <c r="AZ19">
        <v>3910.2571929590599</v>
      </c>
      <c r="BA19">
        <v>9667.9122517304604</v>
      </c>
      <c r="BB19">
        <v>0</v>
      </c>
      <c r="BC19">
        <v>20458.4607286705</v>
      </c>
      <c r="BD19">
        <v>3914.6132524517502</v>
      </c>
      <c r="BE19">
        <v>768.52230757938605</v>
      </c>
      <c r="BF19">
        <v>6101.0308386649804</v>
      </c>
      <c r="BG19">
        <v>46336.663253012703</v>
      </c>
      <c r="BH19">
        <v>38812.161034168203</v>
      </c>
      <c r="BI19">
        <v>7230.3963926842598</v>
      </c>
      <c r="BJ19">
        <v>679.75691396582795</v>
      </c>
      <c r="BK19">
        <v>4357.0009355462798</v>
      </c>
      <c r="BL19">
        <v>44552.819371907797</v>
      </c>
      <c r="BM19">
        <v>2025.9324238675099</v>
      </c>
      <c r="BN19">
        <v>18930.218627659699</v>
      </c>
      <c r="BO19">
        <v>10152.8328118872</v>
      </c>
      <c r="BP19">
        <v>4451.45098144235</v>
      </c>
      <c r="BQ19">
        <v>855.57363987736699</v>
      </c>
      <c r="BR19">
        <v>738.54994489078194</v>
      </c>
      <c r="BS19">
        <v>6124.9299672486104</v>
      </c>
      <c r="BT19">
        <v>1294.2397460432301</v>
      </c>
      <c r="BU19">
        <v>2453.7278959745699</v>
      </c>
      <c r="BV19">
        <v>14605.8543453283</v>
      </c>
      <c r="BW19">
        <v>71310.939256234196</v>
      </c>
      <c r="BX19">
        <v>1981.6510498992</v>
      </c>
      <c r="BY19">
        <v>3837.65173121117</v>
      </c>
      <c r="BZ19">
        <v>5520.3104712090499</v>
      </c>
      <c r="CA19">
        <v>5205.2882547659101</v>
      </c>
      <c r="CB19">
        <v>69822.347084914101</v>
      </c>
      <c r="CC19">
        <v>40541.862093896802</v>
      </c>
      <c r="CD19">
        <v>32406.720315013401</v>
      </c>
      <c r="CE19">
        <v>5069.1838381072603</v>
      </c>
      <c r="CF19">
        <v>38386.511145705699</v>
      </c>
      <c r="CG19">
        <v>4234.4031327396297</v>
      </c>
      <c r="CH19">
        <v>9247.58133129626</v>
      </c>
      <c r="CI19">
        <v>1572.33549593781</v>
      </c>
      <c r="CJ19">
        <v>1640.5001043601801</v>
      </c>
      <c r="CK19">
        <v>29759.436486557501</v>
      </c>
      <c r="CL19">
        <v>1242.76964282023</v>
      </c>
      <c r="CM19">
        <v>2423.8462031920999</v>
      </c>
      <c r="CN19">
        <v>15682.2214493267</v>
      </c>
      <c r="CO19">
        <v>7801.1786580755497</v>
      </c>
      <c r="CP19">
        <v>1150.07917350089</v>
      </c>
      <c r="CQ19">
        <v>698.70176435510996</v>
      </c>
      <c r="CR19">
        <v>5756.6984499656901</v>
      </c>
      <c r="CS19">
        <v>16885.407394837301</v>
      </c>
      <c r="CT19">
        <v>107627.151006695</v>
      </c>
      <c r="CU19">
        <v>515.29272487783999</v>
      </c>
      <c r="CV19">
        <v>356.71757315336902</v>
      </c>
      <c r="CW19">
        <v>10259.1817806895</v>
      </c>
      <c r="CX19">
        <v>9577.6251937147699</v>
      </c>
      <c r="CY19">
        <v>830.01836742922796</v>
      </c>
      <c r="CZ19">
        <v>28091.8616473935</v>
      </c>
      <c r="DA19">
        <v>1578.1141735594899</v>
      </c>
      <c r="DB19">
        <v>10484.9083620411</v>
      </c>
      <c r="DC19">
        <v>9287.8497361938207</v>
      </c>
      <c r="DD19">
        <v>3289.7011457127701</v>
      </c>
      <c r="DE19">
        <v>3669.4175404032999</v>
      </c>
      <c r="DF19">
        <v>7784.0879115390599</v>
      </c>
      <c r="DG19">
        <v>3036.3252548730102</v>
      </c>
      <c r="DH19">
        <v>461.415094120589</v>
      </c>
      <c r="DI19">
        <v>1291.54241301307</v>
      </c>
      <c r="DJ19">
        <v>5303.3091708714301</v>
      </c>
      <c r="DK19">
        <v>911.44426652125901</v>
      </c>
      <c r="DL19">
        <v>48675.222335021303</v>
      </c>
      <c r="DM19">
        <v>42849.426324701002</v>
      </c>
      <c r="DN19">
        <v>2159.1578675149999</v>
      </c>
      <c r="DO19">
        <v>517.97503005199906</v>
      </c>
      <c r="DP19">
        <v>1968.56473841262</v>
      </c>
      <c r="DQ19">
        <v>5430.8742102979704</v>
      </c>
      <c r="DR19">
        <v>75496.754058199804</v>
      </c>
      <c r="DS19">
        <v>15130.5207386726</v>
      </c>
      <c r="DT19">
        <v>1464.99330546855</v>
      </c>
      <c r="DU19">
        <v>15150.345612161</v>
      </c>
      <c r="DV19">
        <v>2695.2518828029201</v>
      </c>
      <c r="DW19">
        <v>5680.5807682635304</v>
      </c>
      <c r="DX19">
        <v>6710.5080289603802</v>
      </c>
      <c r="DY19">
        <v>3123.2342294446198</v>
      </c>
      <c r="DZ19">
        <v>13864.681757997299</v>
      </c>
      <c r="EA19">
        <v>21490.429863104</v>
      </c>
      <c r="EB19">
        <v>59124.932365739303</v>
      </c>
      <c r="EC19">
        <v>31616.8434004683</v>
      </c>
      <c r="ED19">
        <v>3509.6934502581398</v>
      </c>
      <c r="EE19">
        <v>10807.7953907179</v>
      </c>
      <c r="EF19">
        <v>10720.3325853448</v>
      </c>
      <c r="EG19">
        <v>772.31847177542795</v>
      </c>
      <c r="EH19">
        <v>11047.4449858109</v>
      </c>
      <c r="EI19">
        <v>7212.9601808096204</v>
      </c>
      <c r="EJ19">
        <v>4259.7650014189003</v>
      </c>
      <c r="EK19">
        <v>1813.7832351419599</v>
      </c>
      <c r="EL19">
        <v>20803.745917878499</v>
      </c>
      <c r="EM19">
        <v>1361.6995877849699</v>
      </c>
      <c r="EN19">
        <v>6292.5436292670702</v>
      </c>
      <c r="EO19">
        <v>15906.0839118192</v>
      </c>
      <c r="EP19">
        <v>499.38070781976</v>
      </c>
      <c r="EQ19">
        <v>60913.745333494</v>
      </c>
      <c r="ER19">
        <v>17556.6008176369</v>
      </c>
      <c r="ES19">
        <v>23512.817267471299</v>
      </c>
      <c r="ET19">
        <v>2332.8148736561998</v>
      </c>
      <c r="EU19">
        <v>0</v>
      </c>
      <c r="EV19">
        <v>6132.4798409720997</v>
      </c>
      <c r="EW19">
        <v>0</v>
      </c>
      <c r="EX19">
        <v>28170.1678643302</v>
      </c>
      <c r="EY19">
        <v>4077.0437212074698</v>
      </c>
      <c r="EZ19">
        <v>1111.8684489385801</v>
      </c>
      <c r="FA19">
        <v>5637.5149461838</v>
      </c>
      <c r="FB19">
        <v>53791.508729840301</v>
      </c>
      <c r="FC19">
        <v>80449.994512773905</v>
      </c>
      <c r="FD19">
        <v>0</v>
      </c>
      <c r="FE19">
        <v>806.04157309804395</v>
      </c>
      <c r="FF19">
        <v>6592.9149016986403</v>
      </c>
      <c r="FG19">
        <v>1286.40575068308</v>
      </c>
      <c r="FH19">
        <v>626.09152790140502</v>
      </c>
      <c r="FI19">
        <v>4513.6095314596496</v>
      </c>
      <c r="FJ19">
        <v>16238.1931916674</v>
      </c>
      <c r="FK19">
        <v>3481.22873876516</v>
      </c>
      <c r="FL19">
        <v>10591.474371202499</v>
      </c>
      <c r="FM19">
        <v>6587.0903162869799</v>
      </c>
      <c r="FN19">
        <v>747.19690737797896</v>
      </c>
      <c r="FO19">
        <v>2640.67567655839</v>
      </c>
      <c r="FP19">
        <v>40644.804043392003</v>
      </c>
      <c r="FQ19">
        <v>40361.417383215899</v>
      </c>
      <c r="FR19">
        <v>1004.84112066441</v>
      </c>
      <c r="FS19">
        <v>60062.2223132211</v>
      </c>
      <c r="FT19">
        <v>17322.147389440401</v>
      </c>
      <c r="FU19">
        <v>1826.5669192421601</v>
      </c>
      <c r="FV19">
        <v>3082.35632289041</v>
      </c>
      <c r="FW19">
        <v>0</v>
      </c>
      <c r="FX19">
        <v>2365.6216656737402</v>
      </c>
      <c r="FY19">
        <v>960.52853373851406</v>
      </c>
      <c r="FZ19">
        <v>1534.8667511121901</v>
      </c>
      <c r="GA19">
        <v>1548.1700557255199</v>
      </c>
    </row>
    <row r="20" spans="1:183" x14ac:dyDescent="0.35">
      <c r="A20">
        <v>2018</v>
      </c>
      <c r="B20">
        <v>493.75041811631201</v>
      </c>
      <c r="C20">
        <v>5284.38018438156</v>
      </c>
      <c r="D20">
        <v>4153.7339780591501</v>
      </c>
      <c r="E20">
        <v>3289.64666408633</v>
      </c>
      <c r="F20">
        <v>16672.744239576401</v>
      </c>
      <c r="G20">
        <v>11633.4980086465</v>
      </c>
      <c r="H20">
        <v>4220.4902767124904</v>
      </c>
      <c r="I20">
        <v>57354.964045589099</v>
      </c>
      <c r="J20">
        <v>51478.285261927696</v>
      </c>
      <c r="K20">
        <v>4739.8417102839303</v>
      </c>
      <c r="L20">
        <v>33767.5033710196</v>
      </c>
      <c r="M20">
        <v>23991.056676939999</v>
      </c>
      <c r="N20">
        <v>1698.3503942812199</v>
      </c>
      <c r="O20">
        <v>17745.1934649963</v>
      </c>
      <c r="P20">
        <v>6330.0752464186999</v>
      </c>
      <c r="Q20">
        <v>47583.074940506602</v>
      </c>
      <c r="R20">
        <v>4884.7341615523001</v>
      </c>
      <c r="S20">
        <v>1240.82946441954</v>
      </c>
      <c r="T20">
        <v>3243.48603638229</v>
      </c>
      <c r="U20">
        <v>3548.5901550844801</v>
      </c>
      <c r="V20">
        <v>6072.1846228530403</v>
      </c>
      <c r="W20">
        <v>8279.6017387757402</v>
      </c>
      <c r="X20">
        <v>9001.2342486349899</v>
      </c>
      <c r="Y20">
        <v>31628.328791434898</v>
      </c>
      <c r="Z20">
        <v>9427.7304303988094</v>
      </c>
      <c r="AA20">
        <v>813.09684896003796</v>
      </c>
      <c r="AB20">
        <v>271.75204437664797</v>
      </c>
      <c r="AC20">
        <v>3617.3274887318198</v>
      </c>
      <c r="AD20">
        <v>1512.1267097284699</v>
      </c>
      <c r="AE20">
        <v>1534.4937019346801</v>
      </c>
      <c r="AF20">
        <v>46313.171371296099</v>
      </c>
      <c r="AG20">
        <v>475.95360987194499</v>
      </c>
      <c r="AH20">
        <v>726.14988110944705</v>
      </c>
      <c r="AI20">
        <v>15924.7942393064</v>
      </c>
      <c r="AJ20">
        <v>9976.67713725865</v>
      </c>
      <c r="AK20">
        <v>6716.9115977813399</v>
      </c>
      <c r="AL20">
        <v>1415.9553126353501</v>
      </c>
      <c r="AM20">
        <v>2577.7017050415202</v>
      </c>
      <c r="AN20">
        <v>12112.134420645199</v>
      </c>
      <c r="AO20">
        <v>2314.0506814495302</v>
      </c>
      <c r="AP20">
        <v>15014.0850191716</v>
      </c>
      <c r="AQ20">
        <v>8821.8188912500409</v>
      </c>
      <c r="AR20">
        <v>28689.706722579202</v>
      </c>
      <c r="AS20">
        <v>23415.843627304101</v>
      </c>
      <c r="AT20">
        <v>557.06441832427595</v>
      </c>
      <c r="AU20">
        <v>61598.536704393598</v>
      </c>
      <c r="AV20">
        <v>3141.8892187389301</v>
      </c>
      <c r="AW20">
        <v>8050.63044036673</v>
      </c>
      <c r="AX20">
        <v>6295.9353986807901</v>
      </c>
      <c r="AY20">
        <v>2537.1253654903999</v>
      </c>
      <c r="AZ20">
        <v>4067.6594488115402</v>
      </c>
      <c r="BA20">
        <v>10144.1958108456</v>
      </c>
      <c r="BB20">
        <v>0</v>
      </c>
      <c r="BC20">
        <v>23170.7073775514</v>
      </c>
      <c r="BD20">
        <v>4106.1971526456</v>
      </c>
      <c r="BE20">
        <v>771.52381386447598</v>
      </c>
      <c r="BF20">
        <v>6317.4878527697001</v>
      </c>
      <c r="BG20">
        <v>50030.877310650103</v>
      </c>
      <c r="BH20">
        <v>41631.0907389044</v>
      </c>
      <c r="BI20">
        <v>7956.6278155868604</v>
      </c>
      <c r="BJ20">
        <v>732.717513775219</v>
      </c>
      <c r="BK20">
        <v>4722.78778321766</v>
      </c>
      <c r="BL20">
        <v>47810.507670634797</v>
      </c>
      <c r="BM20">
        <v>2202.31216442504</v>
      </c>
      <c r="BN20">
        <v>20324.304991781199</v>
      </c>
      <c r="BO20">
        <v>10485.907157179599</v>
      </c>
      <c r="BP20">
        <v>4472.8923708257698</v>
      </c>
      <c r="BQ20">
        <v>878.59961325050097</v>
      </c>
      <c r="BR20">
        <v>778.34991021004305</v>
      </c>
      <c r="BS20">
        <v>6145.8424106799002</v>
      </c>
      <c r="BT20">
        <v>1435.3517555107301</v>
      </c>
      <c r="BU20">
        <v>2505.7767518955998</v>
      </c>
      <c r="BV20">
        <v>16410.187263968299</v>
      </c>
      <c r="BW20">
        <v>72968.704228049901</v>
      </c>
      <c r="BX20">
        <v>2005.86300452403</v>
      </c>
      <c r="BY20">
        <v>3893.8464247557099</v>
      </c>
      <c r="BZ20">
        <v>5550.0609570148399</v>
      </c>
      <c r="CA20">
        <v>5834.1662106535196</v>
      </c>
      <c r="CB20">
        <v>78621.227931008601</v>
      </c>
      <c r="CC20">
        <v>41719.725438570298</v>
      </c>
      <c r="CD20">
        <v>34615.756891098703</v>
      </c>
      <c r="CE20">
        <v>5354.2368587703004</v>
      </c>
      <c r="CF20">
        <v>39159.423563395198</v>
      </c>
      <c r="CG20">
        <v>4312.1801167210797</v>
      </c>
      <c r="CH20">
        <v>9812.6014049892801</v>
      </c>
      <c r="CI20">
        <v>1707.9868052900299</v>
      </c>
      <c r="CJ20">
        <v>1698.2562862673899</v>
      </c>
      <c r="CK20">
        <v>33994.381917150698</v>
      </c>
      <c r="CL20">
        <v>1308.1401654961901</v>
      </c>
      <c r="CM20">
        <v>2542.4865281791999</v>
      </c>
      <c r="CN20">
        <v>17858.279978448601</v>
      </c>
      <c r="CO20">
        <v>8024.8032708138699</v>
      </c>
      <c r="CP20">
        <v>1221.8837632275599</v>
      </c>
      <c r="CQ20">
        <v>677.32217854536304</v>
      </c>
      <c r="CR20">
        <v>7877.1222506188396</v>
      </c>
      <c r="CS20">
        <v>19176.1765182085</v>
      </c>
      <c r="CT20">
        <v>116654.26106674</v>
      </c>
      <c r="CU20">
        <v>527.50132614180302</v>
      </c>
      <c r="CV20">
        <v>381.25898760108402</v>
      </c>
      <c r="CW20">
        <v>11377.4550023015</v>
      </c>
      <c r="CX20">
        <v>10276.932815238901</v>
      </c>
      <c r="CY20">
        <v>894.80218685800605</v>
      </c>
      <c r="CZ20">
        <v>30437.221505896199</v>
      </c>
      <c r="DA20">
        <v>1600.8764686056099</v>
      </c>
      <c r="DB20">
        <v>11208.3438184474</v>
      </c>
      <c r="DC20">
        <v>9686.5137832659802</v>
      </c>
      <c r="DD20">
        <v>3568.291015625</v>
      </c>
      <c r="DE20">
        <v>4134.9871982351096</v>
      </c>
      <c r="DF20">
        <v>8846.0565253174609</v>
      </c>
      <c r="DG20">
        <v>3222.20063433213</v>
      </c>
      <c r="DH20">
        <v>503.31872717727401</v>
      </c>
      <c r="DI20">
        <v>1418.17762347196</v>
      </c>
      <c r="DJ20">
        <v>5495.4289253345196</v>
      </c>
      <c r="DK20">
        <v>1038.6516470296799</v>
      </c>
      <c r="DL20">
        <v>53044.532435225301</v>
      </c>
      <c r="DM20">
        <v>42949.930584951202</v>
      </c>
      <c r="DN20">
        <v>2020.5519299638099</v>
      </c>
      <c r="DO20">
        <v>572.42715426002803</v>
      </c>
      <c r="DP20">
        <v>2027.77797925505</v>
      </c>
      <c r="DQ20">
        <v>6088.9724450087597</v>
      </c>
      <c r="DR20">
        <v>81734.465573610199</v>
      </c>
      <c r="DS20">
        <v>16521.182281612499</v>
      </c>
      <c r="DT20">
        <v>1482.3056668433801</v>
      </c>
      <c r="DU20">
        <v>15592.573678922001</v>
      </c>
      <c r="DV20">
        <v>2801.37399744404</v>
      </c>
      <c r="DW20">
        <v>5805.6756163886903</v>
      </c>
      <c r="DX20">
        <v>6941.2358476301197</v>
      </c>
      <c r="DY20">
        <v>3252.0923241334599</v>
      </c>
      <c r="DZ20">
        <v>15468.4822194105</v>
      </c>
      <c r="EA20">
        <v>23562.5545228191</v>
      </c>
      <c r="EB20">
        <v>65908.066901084807</v>
      </c>
      <c r="EC20">
        <v>33422.944210083602</v>
      </c>
      <c r="ED20">
        <v>4233.7434367411897</v>
      </c>
      <c r="EE20">
        <v>12399.889335731001</v>
      </c>
      <c r="EF20">
        <v>11370.8134559314</v>
      </c>
      <c r="EG20">
        <v>783.28718422298596</v>
      </c>
      <c r="EH20">
        <v>11357.8890096382</v>
      </c>
      <c r="EI20">
        <v>7361.4009618002001</v>
      </c>
      <c r="EJ20">
        <v>4188.5283461285098</v>
      </c>
      <c r="EK20">
        <v>1953.5882899358201</v>
      </c>
      <c r="EL20">
        <v>23338.963458071801</v>
      </c>
      <c r="EM20">
        <v>1465.5910064019099</v>
      </c>
      <c r="EN20">
        <v>7252.4018577399202</v>
      </c>
      <c r="EO20">
        <v>16390.824908005299</v>
      </c>
      <c r="EP20">
        <v>533.99118425893596</v>
      </c>
      <c r="EQ20">
        <v>66188.779396179802</v>
      </c>
      <c r="ER20">
        <v>19406.347533792399</v>
      </c>
      <c r="ES20">
        <v>26115.913366185399</v>
      </c>
      <c r="ET20">
        <v>2441.51739308263</v>
      </c>
      <c r="EU20">
        <v>0</v>
      </c>
      <c r="EV20">
        <v>6374.0281957594398</v>
      </c>
      <c r="EW20">
        <v>0</v>
      </c>
      <c r="EX20">
        <v>30389.360990289901</v>
      </c>
      <c r="EY20">
        <v>4080.5671246955199</v>
      </c>
      <c r="EZ20">
        <v>623.86725239407599</v>
      </c>
      <c r="FA20">
        <v>6015.1646068668397</v>
      </c>
      <c r="FB20">
        <v>54589.060386060599</v>
      </c>
      <c r="FC20">
        <v>82818.108161747106</v>
      </c>
      <c r="FD20">
        <v>0</v>
      </c>
      <c r="FE20">
        <v>826.62153053870395</v>
      </c>
      <c r="FF20">
        <v>7295.4756161209498</v>
      </c>
      <c r="FG20">
        <v>1230.2281911588</v>
      </c>
      <c r="FH20">
        <v>679.97276057805004</v>
      </c>
      <c r="FI20">
        <v>4740.7921489518803</v>
      </c>
      <c r="FJ20">
        <v>17129.913090257702</v>
      </c>
      <c r="FK20">
        <v>3438.7890891462698</v>
      </c>
      <c r="FL20">
        <v>9455.5936538482802</v>
      </c>
      <c r="FM20">
        <v>6966.6354106307699</v>
      </c>
      <c r="FN20">
        <v>770.452453254239</v>
      </c>
      <c r="FO20">
        <v>3096.8174022135199</v>
      </c>
      <c r="FP20">
        <v>43839.356349141301</v>
      </c>
      <c r="FQ20">
        <v>43043.227816455103</v>
      </c>
      <c r="FR20">
        <v>1060.9946148942099</v>
      </c>
      <c r="FS20">
        <v>62996.471285260501</v>
      </c>
      <c r="FT20">
        <v>17277.970110549599</v>
      </c>
      <c r="FU20">
        <v>1529.08286351335</v>
      </c>
      <c r="FV20">
        <v>3125.2579890064899</v>
      </c>
      <c r="FW20">
        <v>0</v>
      </c>
      <c r="FX20">
        <v>2566.59694958511</v>
      </c>
      <c r="FY20">
        <v>824.11762872909401</v>
      </c>
      <c r="FZ20">
        <v>1516.39066079862</v>
      </c>
      <c r="GA20">
        <v>1683.74057709465</v>
      </c>
    </row>
    <row r="21" spans="1:183" x14ac:dyDescent="0.35">
      <c r="A21">
        <v>2019</v>
      </c>
      <c r="B21">
        <v>507.10343187198703</v>
      </c>
      <c r="C21">
        <v>5353.2448564014003</v>
      </c>
      <c r="D21">
        <v>3973.96407191565</v>
      </c>
      <c r="E21">
        <v>2790.72661520665</v>
      </c>
      <c r="F21">
        <v>17112.8211347326</v>
      </c>
      <c r="G21">
        <v>9912.2818085980307</v>
      </c>
      <c r="H21">
        <v>4622.7334932867097</v>
      </c>
      <c r="I21">
        <v>55060.326100501297</v>
      </c>
      <c r="J21">
        <v>50137.662776247598</v>
      </c>
      <c r="K21">
        <v>4793.5870196698897</v>
      </c>
      <c r="L21">
        <v>34863.742098479503</v>
      </c>
      <c r="M21">
        <v>23503.977126672999</v>
      </c>
      <c r="N21">
        <v>1855.73982408046</v>
      </c>
      <c r="O21">
        <v>18148.244926400101</v>
      </c>
      <c r="P21">
        <v>6663.2952928258201</v>
      </c>
      <c r="Q21">
        <v>46420.663766806101</v>
      </c>
      <c r="R21">
        <v>4815.1637107951001</v>
      </c>
      <c r="S21">
        <v>1219.4326718587499</v>
      </c>
      <c r="T21">
        <v>3316.1757135008402</v>
      </c>
      <c r="U21">
        <v>3552.0687602631001</v>
      </c>
      <c r="V21">
        <v>6108.5106958133802</v>
      </c>
      <c r="W21">
        <v>7961.3251812388498</v>
      </c>
      <c r="X21">
        <v>8717.1862781081909</v>
      </c>
      <c r="Y21">
        <v>31086.7511188028</v>
      </c>
      <c r="Z21">
        <v>9828.1485147813892</v>
      </c>
      <c r="AA21">
        <v>786.89563129016801</v>
      </c>
      <c r="AB21">
        <v>261.247472515742</v>
      </c>
      <c r="AC21">
        <v>3603.7817930451401</v>
      </c>
      <c r="AD21">
        <v>1643.1213887653901</v>
      </c>
      <c r="AE21">
        <v>1507.4502059128799</v>
      </c>
      <c r="AF21">
        <v>46194.725225516697</v>
      </c>
      <c r="AG21">
        <v>467.90744063633502</v>
      </c>
      <c r="AH21">
        <v>709.54031013853296</v>
      </c>
      <c r="AI21">
        <v>14896.4538665789</v>
      </c>
      <c r="AJ21">
        <v>10216.6303341031</v>
      </c>
      <c r="AK21">
        <v>6428.6762056276802</v>
      </c>
      <c r="AL21">
        <v>1370.14820676715</v>
      </c>
      <c r="AM21">
        <v>2279.96913053355</v>
      </c>
      <c r="AN21">
        <v>12243.8114267607</v>
      </c>
      <c r="AO21">
        <v>2276.3332790644399</v>
      </c>
      <c r="AP21">
        <v>14936.100547343</v>
      </c>
      <c r="AQ21">
        <v>0</v>
      </c>
      <c r="AR21">
        <v>27858.370995832702</v>
      </c>
      <c r="AS21">
        <v>23494.5962002944</v>
      </c>
      <c r="AT21">
        <v>580.71686720774505</v>
      </c>
      <c r="AU21">
        <v>60170.342636506903</v>
      </c>
      <c r="AV21">
        <v>3414.9248696877899</v>
      </c>
      <c r="AW21">
        <v>8282.1163593532401</v>
      </c>
      <c r="AX21">
        <v>6183.8238248217303</v>
      </c>
      <c r="AY21">
        <v>3019.2058286175602</v>
      </c>
      <c r="AZ21">
        <v>4187.2500311068998</v>
      </c>
      <c r="BA21">
        <v>8131.9238881091196</v>
      </c>
      <c r="BB21">
        <v>0</v>
      </c>
      <c r="BC21">
        <v>23723.306112848</v>
      </c>
      <c r="BD21">
        <v>3894.6798068542698</v>
      </c>
      <c r="BE21">
        <v>855.76086228083796</v>
      </c>
      <c r="BF21">
        <v>6175.8887203210397</v>
      </c>
      <c r="BG21">
        <v>48782.7884755091</v>
      </c>
      <c r="BH21">
        <v>40493.928572045603</v>
      </c>
      <c r="BI21">
        <v>7767.0134044078804</v>
      </c>
      <c r="BJ21">
        <v>777.81193208400805</v>
      </c>
      <c r="BK21">
        <v>4697.7045759469001</v>
      </c>
      <c r="BL21">
        <v>46445.249101250804</v>
      </c>
      <c r="BM21">
        <v>2202.1155673806502</v>
      </c>
      <c r="BN21">
        <v>19582.535979493601</v>
      </c>
      <c r="BO21">
        <v>10808.6721222084</v>
      </c>
      <c r="BP21">
        <v>4619.98525821971</v>
      </c>
      <c r="BQ21">
        <v>962.83990858777804</v>
      </c>
      <c r="BR21">
        <v>697.29492685678599</v>
      </c>
      <c r="BS21">
        <v>6609.5864250337099</v>
      </c>
      <c r="BT21">
        <v>1272.4909246734001</v>
      </c>
      <c r="BU21">
        <v>2574.9121906744299</v>
      </c>
      <c r="BV21">
        <v>16731.821513905099</v>
      </c>
      <c r="BW21">
        <v>66944.833076982497</v>
      </c>
      <c r="BX21">
        <v>2099.5990481085501</v>
      </c>
      <c r="BY21">
        <v>4135.5692628155402</v>
      </c>
      <c r="BZ21">
        <v>0</v>
      </c>
      <c r="CA21">
        <v>5955.1090103681599</v>
      </c>
      <c r="CB21">
        <v>78660.956462960297</v>
      </c>
      <c r="CC21">
        <v>43592.083582323401</v>
      </c>
      <c r="CD21">
        <v>33228.236680370697</v>
      </c>
      <c r="CE21">
        <v>5582.2637775521098</v>
      </c>
      <c r="CF21">
        <v>40246.8801284164</v>
      </c>
      <c r="CG21">
        <v>4405.4884123082402</v>
      </c>
      <c r="CH21">
        <v>9812.3903761383499</v>
      </c>
      <c r="CI21">
        <v>1816.5469164389001</v>
      </c>
      <c r="CJ21">
        <v>1655.07883905984</v>
      </c>
      <c r="CK21">
        <v>32000.4484691578</v>
      </c>
      <c r="CL21">
        <v>1309.3929916551201</v>
      </c>
      <c r="CM21">
        <v>2534.89827991125</v>
      </c>
      <c r="CN21">
        <v>17828.894657185599</v>
      </c>
      <c r="CO21">
        <v>7583.6947217064799</v>
      </c>
      <c r="CP21">
        <v>1118.1312838019401</v>
      </c>
      <c r="CQ21">
        <v>621.89295362271503</v>
      </c>
      <c r="CR21">
        <v>7685.9492665300304</v>
      </c>
      <c r="CS21">
        <v>19601.890834388501</v>
      </c>
      <c r="CT21">
        <v>114704.594170863</v>
      </c>
      <c r="CU21">
        <v>523.35906446084698</v>
      </c>
      <c r="CV21">
        <v>411.552340423602</v>
      </c>
      <c r="CW21">
        <v>11414.2069765208</v>
      </c>
      <c r="CX21">
        <v>10626.513402238999</v>
      </c>
      <c r="CY21">
        <v>879.00801044665502</v>
      </c>
      <c r="CZ21">
        <v>29820.603247409901</v>
      </c>
      <c r="DA21">
        <v>1679.4448730040799</v>
      </c>
      <c r="DB21">
        <v>11099.240283568801</v>
      </c>
      <c r="DC21">
        <v>9946.0338287919803</v>
      </c>
      <c r="DD21">
        <v>0</v>
      </c>
      <c r="DE21">
        <v>4339.8432792502699</v>
      </c>
      <c r="DF21">
        <v>8908.9347924676695</v>
      </c>
      <c r="DG21">
        <v>3204.0950031329799</v>
      </c>
      <c r="DH21">
        <v>503.57077267520202</v>
      </c>
      <c r="DI21">
        <v>1407.81314341043</v>
      </c>
      <c r="DJ21">
        <v>4957.4582222640802</v>
      </c>
      <c r="DK21">
        <v>1071.0507605540399</v>
      </c>
      <c r="DL21">
        <v>52331.316727779697</v>
      </c>
      <c r="DM21">
        <v>42084.353374808801</v>
      </c>
      <c r="DN21">
        <v>1912.90374537869</v>
      </c>
      <c r="DO21">
        <v>553.89505038137997</v>
      </c>
      <c r="DP21">
        <v>2229.8586962446302</v>
      </c>
      <c r="DQ21">
        <v>6022.2161793957403</v>
      </c>
      <c r="DR21">
        <v>75419.634868808906</v>
      </c>
      <c r="DS21">
        <v>15343.062004310599</v>
      </c>
      <c r="DT21">
        <v>1284.7020409003901</v>
      </c>
      <c r="DU21">
        <v>15731.0160348471</v>
      </c>
      <c r="DV21">
        <v>2829.1703089683701</v>
      </c>
      <c r="DW21">
        <v>5414.7991379325804</v>
      </c>
      <c r="DX21">
        <v>6977.6957835538196</v>
      </c>
      <c r="DY21">
        <v>3485.0842183586101</v>
      </c>
      <c r="DZ21">
        <v>15692.507025556301</v>
      </c>
      <c r="EA21">
        <v>23252.058518121099</v>
      </c>
      <c r="EB21">
        <v>62088.061827698701</v>
      </c>
      <c r="EC21">
        <v>31846.218232425799</v>
      </c>
      <c r="ED21">
        <v>4503.5169853884699</v>
      </c>
      <c r="EE21">
        <v>12919.529644190799</v>
      </c>
      <c r="EF21">
        <v>11584.995382610399</v>
      </c>
      <c r="EG21">
        <v>820.02524165815896</v>
      </c>
      <c r="EH21">
        <v>11611.415447396599</v>
      </c>
      <c r="EI21">
        <v>7457.5095038251402</v>
      </c>
      <c r="EJ21">
        <v>4324.0140184045704</v>
      </c>
      <c r="EK21">
        <v>1946.64361370086</v>
      </c>
      <c r="EL21">
        <v>23139.798656121398</v>
      </c>
      <c r="EM21">
        <v>1446.83096499408</v>
      </c>
      <c r="EN21">
        <v>7411.8361163473401</v>
      </c>
      <c r="EO21">
        <v>17448.270292683101</v>
      </c>
      <c r="EP21">
        <v>527.53363439911095</v>
      </c>
      <c r="EQ21">
        <v>65233.282439230199</v>
      </c>
      <c r="ER21">
        <v>19266.2754990139</v>
      </c>
      <c r="ES21">
        <v>25946.1821852127</v>
      </c>
      <c r="ET21">
        <v>2373.6324704257599</v>
      </c>
      <c r="EU21">
        <v>0</v>
      </c>
      <c r="EV21">
        <v>6001.4008139488797</v>
      </c>
      <c r="EW21">
        <v>0</v>
      </c>
      <c r="EX21">
        <v>29600.378252660201</v>
      </c>
      <c r="EY21">
        <v>3853.08369288942</v>
      </c>
      <c r="EZ21">
        <v>441.505603374484</v>
      </c>
      <c r="FA21">
        <v>6359.8336144273699</v>
      </c>
      <c r="FB21">
        <v>51615.020651494597</v>
      </c>
      <c r="FC21">
        <v>81993.727125949998</v>
      </c>
      <c r="FD21">
        <v>0</v>
      </c>
      <c r="FE21">
        <v>870.78758932322296</v>
      </c>
      <c r="FF21">
        <v>7806.7422110553198</v>
      </c>
      <c r="FG21">
        <v>1560.50982160188</v>
      </c>
      <c r="FH21">
        <v>679.29024909129498</v>
      </c>
      <c r="FI21">
        <v>4903.1529027659899</v>
      </c>
      <c r="FJ21">
        <v>17397.9817601543</v>
      </c>
      <c r="FK21">
        <v>3317.4535932121998</v>
      </c>
      <c r="FL21">
        <v>9126.5613458501393</v>
      </c>
      <c r="FM21">
        <v>0</v>
      </c>
      <c r="FN21">
        <v>794.34107791710198</v>
      </c>
      <c r="FO21">
        <v>3659.0313122948701</v>
      </c>
      <c r="FP21">
        <v>43103.323058316499</v>
      </c>
      <c r="FQ21">
        <v>42330.117537004997</v>
      </c>
      <c r="FR21">
        <v>1122.1218104751499</v>
      </c>
      <c r="FS21">
        <v>65297.517508274002</v>
      </c>
      <c r="FT21">
        <v>16190.126957465</v>
      </c>
      <c r="FU21">
        <v>1724.8411344137</v>
      </c>
      <c r="FV21">
        <v>3115.3586204326102</v>
      </c>
      <c r="FW21">
        <v>0</v>
      </c>
      <c r="FX21">
        <v>2715.2760364072101</v>
      </c>
      <c r="FY21">
        <v>774.33448981672097</v>
      </c>
      <c r="FZ21">
        <v>1305.0632535054399</v>
      </c>
      <c r="GA21">
        <v>1463.98591018054</v>
      </c>
    </row>
    <row r="22" spans="1:183" x14ac:dyDescent="0.35">
      <c r="B22">
        <f>COUNTIF(Table2[Afghanistan],0)</f>
        <v>2</v>
      </c>
      <c r="C22">
        <f>COUNTIF(Table2[Albania],0)</f>
        <v>0</v>
      </c>
      <c r="D22">
        <f>COUNTIF(Table2[Algeria],0)</f>
        <v>0</v>
      </c>
      <c r="E22">
        <f>COUNTIF(Table2[Angola],0)</f>
        <v>0</v>
      </c>
      <c r="F22">
        <f>COUNTIF(Table2[Antigua and Barbuda],0)</f>
        <v>0</v>
      </c>
      <c r="G22">
        <f>COUNTIF(Table2[Argentina],0)</f>
        <v>0</v>
      </c>
      <c r="H22">
        <f>COUNTIF(Table2[Armenia],0)</f>
        <v>0</v>
      </c>
      <c r="I22">
        <f>COUNTIF(Table2[Australia],0)</f>
        <v>0</v>
      </c>
      <c r="J22">
        <f>COUNTIF(Table2[Austria],0)</f>
        <v>0</v>
      </c>
      <c r="K22">
        <f>COUNTIF(Table2[Azerbaijan],0)</f>
        <v>0</v>
      </c>
      <c r="L22">
        <f>COUNTIF(Table2[The Bahamas],0)</f>
        <v>0</v>
      </c>
      <c r="M22">
        <f>COUNTIF(Table2[Bahrain],0)</f>
        <v>0</v>
      </c>
      <c r="N22">
        <f>COUNTIF(Table2[Bangladesh],0)</f>
        <v>0</v>
      </c>
      <c r="O22">
        <f>COUNTIF(Table2[Barbados],0)</f>
        <v>0</v>
      </c>
      <c r="P22">
        <f>COUNTIF(Table2[Belarus],0)</f>
        <v>0</v>
      </c>
      <c r="Q22">
        <f>COUNTIF(Table2[Belgium],0)</f>
        <v>0</v>
      </c>
      <c r="R22">
        <f>COUNTIF(Table2[Belize],0)</f>
        <v>0</v>
      </c>
      <c r="S22">
        <f>COUNTIF(Table2[Benin],0)</f>
        <v>0</v>
      </c>
      <c r="T22">
        <f>COUNTIF(Table2[Bhutan],0)</f>
        <v>0</v>
      </c>
      <c r="U22">
        <f>COUNTIF(Table2[Bolivia],0)</f>
        <v>0</v>
      </c>
      <c r="V22">
        <f>COUNTIF(Table2[Bosnia and Herzegovina],0)</f>
        <v>0</v>
      </c>
      <c r="W22">
        <f>COUNTIF(Table2[Botswana],0)</f>
        <v>0</v>
      </c>
      <c r="X22">
        <f>COUNTIF(Table2[Brazil],0)</f>
        <v>0</v>
      </c>
      <c r="Y22">
        <f>COUNTIF(Table2[Brunei Darussalam],0)</f>
        <v>0</v>
      </c>
      <c r="Z22">
        <f>COUNTIF(Table2[Bulgaria],0)</f>
        <v>0</v>
      </c>
      <c r="AA22">
        <f>COUNTIF(Table2[Burkina Faso],0)</f>
        <v>0</v>
      </c>
      <c r="AB22">
        <f>COUNTIF(Table2[Burundi],0)</f>
        <v>0</v>
      </c>
      <c r="AC22">
        <f>COUNTIF(Table2[Cabo Verde],0)</f>
        <v>0</v>
      </c>
      <c r="AD22">
        <f>COUNTIF(Table2[Cambodia],0)</f>
        <v>0</v>
      </c>
      <c r="AE22">
        <f>COUNTIF(Table2[Cameroon],0)</f>
        <v>0</v>
      </c>
      <c r="AF22">
        <f>COUNTIF(Table2[Canada],0)</f>
        <v>0</v>
      </c>
      <c r="AG22">
        <f>COUNTIF(Table2[Central African Republic],0)</f>
        <v>0</v>
      </c>
      <c r="AH22">
        <f>COUNTIF(Table2[Chad],0)</f>
        <v>0</v>
      </c>
      <c r="AI22">
        <f>COUNTIF(Table2[Chile],0)</f>
        <v>0</v>
      </c>
      <c r="AJ22">
        <f>COUNTIF(Table2[China],0)</f>
        <v>0</v>
      </c>
      <c r="AK22">
        <f>COUNTIF(Table2[Colombia],0)</f>
        <v>0</v>
      </c>
      <c r="AL22">
        <f>COUNTIF(Table2[Comoros],0)</f>
        <v>0</v>
      </c>
      <c r="AM22">
        <f>COUNTIF(Table2[Congo],0)</f>
        <v>0</v>
      </c>
      <c r="AN22">
        <f>COUNTIF(Table2[Costa Rica],0)</f>
        <v>0</v>
      </c>
      <c r="AO22">
        <f>COUNTIF(Table2[Cote d''Ivoire],0)</f>
        <v>0</v>
      </c>
      <c r="AP22">
        <f>COUNTIF(Table2[Croatia],0)</f>
        <v>0</v>
      </c>
      <c r="AQ22">
        <f>COUNTIF(Table2[Cuba],0)</f>
        <v>1</v>
      </c>
      <c r="AR22">
        <f>COUNTIF(Table2[Cyprus],0)</f>
        <v>0</v>
      </c>
      <c r="AS22">
        <f>COUNTIF(Table2[Czech Republic],0)</f>
        <v>0</v>
      </c>
      <c r="AT22">
        <f>COUNTIF(Table2[Congo, Dem. Rep.],0)</f>
        <v>0</v>
      </c>
      <c r="AU22">
        <f>COUNTIF(Table2[Denmark],0)</f>
        <v>0</v>
      </c>
      <c r="AV22">
        <f>COUNTIF(Table2[Djibouti],0)</f>
        <v>0</v>
      </c>
      <c r="AW22">
        <f>COUNTIF(Table2[Dominican Republic],0)</f>
        <v>0</v>
      </c>
      <c r="AX22">
        <f>COUNTIF(Table2[Ecuador],0)</f>
        <v>0</v>
      </c>
      <c r="AY22">
        <f>COUNTIF(Table2[Egypt],0)</f>
        <v>0</v>
      </c>
      <c r="AZ22">
        <f>COUNTIF(Table2[El Salvador],0)</f>
        <v>0</v>
      </c>
      <c r="BA22">
        <f>COUNTIF(Table2[Equatorial Guinea],0)</f>
        <v>0</v>
      </c>
      <c r="BB22">
        <f>COUNTIF(Table2[Eritrea],0)</f>
        <v>8</v>
      </c>
      <c r="BC22">
        <f>COUNTIF(Table2[Estonia],0)</f>
        <v>0</v>
      </c>
      <c r="BD22">
        <f>COUNTIF(Table2[Eswatini],0)</f>
        <v>0</v>
      </c>
      <c r="BE22">
        <f>COUNTIF(Table2[Ethiopia],0)</f>
        <v>0</v>
      </c>
      <c r="BF22">
        <f>COUNTIF(Table2[Fiji],0)</f>
        <v>0</v>
      </c>
      <c r="BG22">
        <f>COUNTIF(Table2[Finland],0)</f>
        <v>0</v>
      </c>
      <c r="BH22">
        <f>COUNTIF(Table2[France],0)</f>
        <v>0</v>
      </c>
      <c r="BI22">
        <f>COUNTIF(Table2[Gabon],0)</f>
        <v>0</v>
      </c>
      <c r="BJ22">
        <f>COUNTIF(Table2[Gambia],0)</f>
        <v>0</v>
      </c>
      <c r="BK22">
        <f>COUNTIF(Table2[Georgia],0)</f>
        <v>0</v>
      </c>
      <c r="BL22">
        <f>COUNTIF(Table2[Germany],0)</f>
        <v>0</v>
      </c>
      <c r="BM22">
        <f>COUNTIF(Table2[Ghana],0)</f>
        <v>0</v>
      </c>
      <c r="BN22">
        <f>COUNTIF(Table2[Greece],0)</f>
        <v>0</v>
      </c>
      <c r="BO22">
        <f>COUNTIF(Table2[Grenada],0)</f>
        <v>0</v>
      </c>
      <c r="BP22">
        <f>COUNTIF(Table2[Guatemala],0)</f>
        <v>0</v>
      </c>
      <c r="BQ22">
        <f>COUNTIF(Table2[Guinea],0)</f>
        <v>0</v>
      </c>
      <c r="BR22">
        <f>COUNTIF(Table2[Guinea-Bissau],0)</f>
        <v>0</v>
      </c>
      <c r="BS22">
        <f>COUNTIF(Table2[Guyana],0)</f>
        <v>0</v>
      </c>
      <c r="BT22">
        <f>COUNTIF(Table2[Haiti],0)</f>
        <v>0</v>
      </c>
      <c r="BU22">
        <f>COUNTIF(Table2[Honduras],0)</f>
        <v>0</v>
      </c>
      <c r="BV22">
        <f>COUNTIF(Table2[Hungary],0)</f>
        <v>0</v>
      </c>
      <c r="BW22">
        <f>COUNTIF(Table2[Iceland],0)</f>
        <v>0</v>
      </c>
      <c r="BX22">
        <f>COUNTIF(Table2[India],0)</f>
        <v>0</v>
      </c>
      <c r="BY22">
        <f>COUNTIF(Table2[Indonesia],0)</f>
        <v>0</v>
      </c>
      <c r="BZ22">
        <f>COUNTIF(Table2[Iran],0)</f>
        <v>1</v>
      </c>
      <c r="CA22">
        <f>COUNTIF(Table2[Iraq],0)</f>
        <v>4</v>
      </c>
      <c r="CB22">
        <f>COUNTIF(Table2[Ireland],0)</f>
        <v>0</v>
      </c>
      <c r="CC22">
        <f>COUNTIF(Table2[Israel],0)</f>
        <v>0</v>
      </c>
      <c r="CD22">
        <f>COUNTIF(Table2[Italy],0)</f>
        <v>0</v>
      </c>
      <c r="CE22">
        <f>COUNTIF(Table2[Jamaica],0)</f>
        <v>0</v>
      </c>
      <c r="CF22">
        <f>COUNTIF(Table2[Japan],0)</f>
        <v>0</v>
      </c>
      <c r="CG22">
        <f>COUNTIF(Table2[Jordan],0)</f>
        <v>0</v>
      </c>
      <c r="CH22">
        <f>COUNTIF(Table2[Kazakhstan],0)</f>
        <v>0</v>
      </c>
      <c r="CI22">
        <f>COUNTIF(Table2[Kenya],0)</f>
        <v>0</v>
      </c>
      <c r="CJ22">
        <f>COUNTIF(Table2[Kiribati],0)</f>
        <v>0</v>
      </c>
      <c r="CK22">
        <f>COUNTIF(Table2[Kuwait],0)</f>
        <v>0</v>
      </c>
      <c r="CL22">
        <f>COUNTIF(Table2[Kyrgyzstan],0)</f>
        <v>0</v>
      </c>
      <c r="CM22">
        <f>COUNTIF(Table2[Lao PDR],0)</f>
        <v>0</v>
      </c>
      <c r="CN22">
        <f>COUNTIF(Table2[Latvia],0)</f>
        <v>0</v>
      </c>
      <c r="CO22">
        <f>COUNTIF(Table2[Lebanon],0)</f>
        <v>0</v>
      </c>
      <c r="CP22">
        <f>COUNTIF(Table2[Lesotho],0)</f>
        <v>0</v>
      </c>
      <c r="CQ22">
        <f>COUNTIF(Table2[Liberia],0)</f>
        <v>0</v>
      </c>
      <c r="CR22">
        <f>COUNTIF(Table2[Libya],0)</f>
        <v>0</v>
      </c>
      <c r="CS22">
        <f>COUNTIF(Table2[Lithuania],0)</f>
        <v>0</v>
      </c>
      <c r="CT22">
        <f>COUNTIF(Table2[Luxembourg],0)</f>
        <v>0</v>
      </c>
      <c r="CU22">
        <f>COUNTIF(Table2[Madagascar],0)</f>
        <v>0</v>
      </c>
      <c r="CV22">
        <f>COUNTIF(Table2[Malawi],0)</f>
        <v>0</v>
      </c>
      <c r="CW22">
        <f>COUNTIF(Table2[Malaysia],0)</f>
        <v>0</v>
      </c>
      <c r="CX22">
        <f>COUNTIF(Table2[Maldives],0)</f>
        <v>0</v>
      </c>
      <c r="CY22">
        <f>COUNTIF(Table2[Mali],0)</f>
        <v>0</v>
      </c>
      <c r="CZ22">
        <f>COUNTIF(Table2[Malta],0)</f>
        <v>0</v>
      </c>
      <c r="DA22">
        <f>COUNTIF(Table2[Mauritania],0)</f>
        <v>0</v>
      </c>
      <c r="DB22">
        <f>COUNTIF(Table2[Mauritius],0)</f>
        <v>0</v>
      </c>
      <c r="DC22">
        <f>COUNTIF(Table2[Mexico],0)</f>
        <v>0</v>
      </c>
      <c r="DD22">
        <f>COUNTIF(Table2[Micronesia, Fed. Sts.],0)</f>
        <v>1</v>
      </c>
      <c r="DE22">
        <f>COUNTIF(Table2[Mongolia],0)</f>
        <v>0</v>
      </c>
      <c r="DF22">
        <f>COUNTIF(Table2[Montenegro],0)</f>
        <v>0</v>
      </c>
      <c r="DG22">
        <f>COUNTIF(Table2[Morocco],0)</f>
        <v>0</v>
      </c>
      <c r="DH22">
        <f>COUNTIF(Table2[Mozambique],0)</f>
        <v>0</v>
      </c>
      <c r="DI22">
        <f>COUNTIF(Table2[Myanmar],0)</f>
        <v>0</v>
      </c>
      <c r="DJ22">
        <f>COUNTIF(Table2[Namibia],0)</f>
        <v>0</v>
      </c>
      <c r="DK22">
        <f>COUNTIF(Table2[Nepal],0)</f>
        <v>0</v>
      </c>
      <c r="DL22">
        <f>COUNTIF(Table2[Netherlands],0)</f>
        <v>0</v>
      </c>
      <c r="DM22">
        <f>COUNTIF(Table2[New Zealand],0)</f>
        <v>0</v>
      </c>
      <c r="DN22">
        <f>COUNTIF(Table2[Nicaragua],0)</f>
        <v>0</v>
      </c>
      <c r="DO22">
        <f>COUNTIF(Table2[Niger],0)</f>
        <v>0</v>
      </c>
      <c r="DP22">
        <f>COUNTIF(Table2[Nigeria],0)</f>
        <v>0</v>
      </c>
      <c r="DQ22">
        <f>COUNTIF(Table2[North Macedonia],0)</f>
        <v>0</v>
      </c>
      <c r="DR22">
        <f>COUNTIF(Table2[Norway],0)</f>
        <v>0</v>
      </c>
      <c r="DS22">
        <f>COUNTIF(Table2[Oman],0)</f>
        <v>0</v>
      </c>
      <c r="DT22">
        <f>COUNTIF(Table2[Pakistan],0)</f>
        <v>0</v>
      </c>
      <c r="DU22">
        <f>COUNTIF(Table2[Panama],0)</f>
        <v>0</v>
      </c>
      <c r="DV22">
        <f>COUNTIF(Table2[Papua New Guinea],0)</f>
        <v>0</v>
      </c>
      <c r="DW22">
        <f>COUNTIF(Table2[Paraguay],0)</f>
        <v>0</v>
      </c>
      <c r="DX22">
        <f>COUNTIF(Table2[Peru],0)</f>
        <v>0</v>
      </c>
      <c r="DY22">
        <f>COUNTIF(Table2[Philippines],0)</f>
        <v>0</v>
      </c>
      <c r="DZ22">
        <f>COUNTIF(Table2[Poland],0)</f>
        <v>0</v>
      </c>
      <c r="EA22">
        <f>COUNTIF(Table2[Portugal],0)</f>
        <v>0</v>
      </c>
      <c r="EB22">
        <f>COUNTIF(Table2[Qatar],0)</f>
        <v>0</v>
      </c>
      <c r="EC22">
        <f>COUNTIF(Table2[Korea],0)</f>
        <v>0</v>
      </c>
      <c r="ED22">
        <f>COUNTIF(Table2[Moldova],0)</f>
        <v>0</v>
      </c>
      <c r="EE22">
        <f>COUNTIF(Table2[Romania],0)</f>
        <v>0</v>
      </c>
      <c r="EF22">
        <f>COUNTIF(Table2[Russian Federation],0)</f>
        <v>0</v>
      </c>
      <c r="EG22">
        <f>COUNTIF(Table2[Rwanda],0)</f>
        <v>0</v>
      </c>
      <c r="EH22">
        <f>COUNTIF(Table2[St. Lucia],0)</f>
        <v>0</v>
      </c>
      <c r="EI22">
        <f>COUNTIF(Table2[St. Vincent and the Grenadines],0)</f>
        <v>0</v>
      </c>
      <c r="EJ22">
        <f>COUNTIF(Table2[Samoa],0)</f>
        <v>0</v>
      </c>
      <c r="EK22">
        <f>COUNTIF(Table2[Sao Tome and Principe],0)</f>
        <v>1</v>
      </c>
      <c r="EL22">
        <f>COUNTIF(Table2[Saudi Arabia],0)</f>
        <v>0</v>
      </c>
      <c r="EM22">
        <f>COUNTIF(Table2[Senegal],0)</f>
        <v>0</v>
      </c>
      <c r="EN22">
        <f>COUNTIF(Table2[Serbia],0)</f>
        <v>0</v>
      </c>
      <c r="EO22">
        <f>COUNTIF(Table2[Seychelles],0)</f>
        <v>0</v>
      </c>
      <c r="EP22">
        <f>COUNTIF(Table2[Sierra Leone],0)</f>
        <v>0</v>
      </c>
      <c r="EQ22">
        <f>COUNTIF(Table2[Singapore],0)</f>
        <v>0</v>
      </c>
      <c r="ER22">
        <f>COUNTIF(Table2[Slovakia],0)</f>
        <v>0</v>
      </c>
      <c r="ES22">
        <f>COUNTIF(Table2[Slovenia],0)</f>
        <v>0</v>
      </c>
      <c r="ET22">
        <f>COUNTIF(Table2[Solomon Islands],0)</f>
        <v>0</v>
      </c>
      <c r="EU22">
        <f>COUNTIF(Table2[Somalia],0)</f>
        <v>20</v>
      </c>
      <c r="EV22">
        <f>COUNTIF(Table2[South Africa],0)</f>
        <v>0</v>
      </c>
      <c r="EW22">
        <f>COUNTIF(Table2[South Sudan],0)</f>
        <v>12</v>
      </c>
      <c r="EX22">
        <f>COUNTIF(Table2[Spain],0)</f>
        <v>0</v>
      </c>
      <c r="EY22">
        <f>COUNTIF(Table2[Sri Lanka],0)</f>
        <v>0</v>
      </c>
      <c r="EZ22">
        <f>COUNTIF(Table2[Sudan],0)</f>
        <v>0</v>
      </c>
      <c r="FA22">
        <f>COUNTIF(Table2[Suriname],0)</f>
        <v>0</v>
      </c>
      <c r="FB22">
        <f>COUNTIF(Table2[Sweden],0)</f>
        <v>0</v>
      </c>
      <c r="FC22">
        <f>COUNTIF(Table2[Switzerland],0)</f>
        <v>0</v>
      </c>
      <c r="FD22">
        <f>COUNTIF(Table2[Syrian Arab Republic],0)</f>
        <v>12</v>
      </c>
      <c r="FE22">
        <f>COUNTIF(Table2[Tajikistan],0)</f>
        <v>0</v>
      </c>
      <c r="FF22">
        <f>COUNTIF(Table2[Thailand],0)</f>
        <v>0</v>
      </c>
      <c r="FG22">
        <f>COUNTIF(Table2[Timor-Leste],0)</f>
        <v>0</v>
      </c>
      <c r="FH22">
        <f>COUNTIF(Table2[Togo],0)</f>
        <v>0</v>
      </c>
      <c r="FI22">
        <f>COUNTIF(Table2[Tonga],0)</f>
        <v>0</v>
      </c>
      <c r="FJ22">
        <f>COUNTIF(Table2[Trinidad and Tobago],0)</f>
        <v>0</v>
      </c>
      <c r="FK22">
        <f>COUNTIF(Table2[Tunisia],0)</f>
        <v>0</v>
      </c>
      <c r="FL22">
        <f>COUNTIF(Table2[Turkey],0)</f>
        <v>0</v>
      </c>
      <c r="FM22">
        <f>COUNTIF(Table2[Turkmenistan],0)</f>
        <v>1</v>
      </c>
      <c r="FN22">
        <f>COUNTIF(Table2[Uganda],0)</f>
        <v>0</v>
      </c>
      <c r="FO22">
        <f>COUNTIF(Table2[Ukraine],0)</f>
        <v>0</v>
      </c>
      <c r="FP22">
        <f>COUNTIF(Table2[United Arab Emirates],0)</f>
        <v>0</v>
      </c>
      <c r="FQ22">
        <f>COUNTIF(Table2[United Kingdom],0)</f>
        <v>0</v>
      </c>
      <c r="FR22">
        <f>COUNTIF(Table2[Tanzania],0)</f>
        <v>0</v>
      </c>
      <c r="FS22">
        <f>COUNTIF(Table2[United States],0)</f>
        <v>0</v>
      </c>
      <c r="FT22">
        <f>COUNTIF(Table2[Uruguay],0)</f>
        <v>0</v>
      </c>
      <c r="FU22">
        <f>COUNTIF(Table2[Uzbekistan],0)</f>
        <v>0</v>
      </c>
      <c r="FV22">
        <f>COUNTIF(Table2[Vanuatu],0)</f>
        <v>0</v>
      </c>
      <c r="FW22">
        <f>COUNTIF(Table2[Venezuela],0)</f>
        <v>5</v>
      </c>
      <c r="FX22">
        <f>COUNTIF(Table2[Vietnam],0)</f>
        <v>0</v>
      </c>
      <c r="FY22">
        <f>COUNTIF(Table2[Yemen],0)</f>
        <v>0</v>
      </c>
      <c r="FZ22">
        <f>COUNTIF(Table2[Zambia],0)</f>
        <v>0</v>
      </c>
      <c r="GA22">
        <f>COUNTIF(Table2[Zimbabwe],0)</f>
        <v>0</v>
      </c>
    </row>
  </sheetData>
  <conditionalFormatting sqref="B22:GA22">
    <cfRule type="cellIs" dxfId="179" priority="1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2"/>
  <sheetViews>
    <sheetView workbookViewId="0">
      <selection activeCell="J1" sqref="J1"/>
    </sheetView>
  </sheetViews>
  <sheetFormatPr defaultRowHeight="14.5" x14ac:dyDescent="0.35"/>
  <cols>
    <col min="12" max="12" width="11.81640625" bestFit="1" customWidth="1"/>
  </cols>
  <sheetData>
    <row r="1" spans="1:12" x14ac:dyDescent="0.35">
      <c r="A1" t="s">
        <v>3</v>
      </c>
      <c r="B1" t="s">
        <v>11</v>
      </c>
      <c r="C1" t="s">
        <v>105</v>
      </c>
      <c r="D1" t="s">
        <v>143</v>
      </c>
      <c r="E1" t="s">
        <v>581</v>
      </c>
      <c r="F1" t="s">
        <v>231</v>
      </c>
      <c r="G1" t="s">
        <v>163</v>
      </c>
      <c r="H1" t="s">
        <v>443</v>
      </c>
      <c r="I1" t="s">
        <v>437</v>
      </c>
      <c r="J1" t="s">
        <v>459</v>
      </c>
      <c r="K1" t="s">
        <v>475</v>
      </c>
      <c r="L1" t="s">
        <v>583</v>
      </c>
    </row>
    <row r="2" spans="1:12" x14ac:dyDescent="0.35">
      <c r="A2">
        <v>2000</v>
      </c>
      <c r="B2">
        <v>0</v>
      </c>
      <c r="C2">
        <v>2747.0985751943799</v>
      </c>
      <c r="D2">
        <v>308.13378356477</v>
      </c>
      <c r="E2">
        <v>1670.00946997849</v>
      </c>
      <c r="F2">
        <v>0</v>
      </c>
      <c r="G2">
        <v>2171.9502430122302</v>
      </c>
      <c r="H2">
        <v>0</v>
      </c>
      <c r="I2">
        <v>0</v>
      </c>
      <c r="J2">
        <v>1177.62926773348</v>
      </c>
      <c r="K2">
        <v>643.17472599246503</v>
      </c>
      <c r="L2">
        <v>4842.0372015881203</v>
      </c>
    </row>
    <row r="3" spans="1:12" x14ac:dyDescent="0.35">
      <c r="A3">
        <v>2001</v>
      </c>
      <c r="B3">
        <v>0</v>
      </c>
      <c r="C3">
        <v>2837.7380176229199</v>
      </c>
      <c r="D3">
        <v>316.82382001456301</v>
      </c>
      <c r="E3">
        <v>1909.4122777135301</v>
      </c>
      <c r="F3">
        <v>0</v>
      </c>
      <c r="G3">
        <v>2248.4291752586901</v>
      </c>
      <c r="H3">
        <v>524.68799478597896</v>
      </c>
      <c r="I3">
        <v>0</v>
      </c>
      <c r="J3">
        <v>1258.4473216363799</v>
      </c>
      <c r="K3">
        <v>774.48283073919299</v>
      </c>
      <c r="L3">
        <v>4986.6755860434996</v>
      </c>
    </row>
    <row r="4" spans="1:12" x14ac:dyDescent="0.35">
      <c r="A4">
        <v>2002</v>
      </c>
      <c r="B4">
        <v>179.42661096722901</v>
      </c>
      <c r="C4">
        <v>2999.24524433842</v>
      </c>
      <c r="D4">
        <v>293.955790897214</v>
      </c>
      <c r="E4">
        <v>1911.6787915017201</v>
      </c>
      <c r="F4">
        <v>0</v>
      </c>
      <c r="G4">
        <v>2265.88059422592</v>
      </c>
      <c r="H4">
        <v>577.64015656773904</v>
      </c>
      <c r="I4">
        <v>0</v>
      </c>
      <c r="J4">
        <v>1263.25512201019</v>
      </c>
      <c r="K4">
        <v>967.89016473209199</v>
      </c>
      <c r="L4">
        <v>3700.8795926207599</v>
      </c>
    </row>
    <row r="5" spans="1:12" x14ac:dyDescent="0.35">
      <c r="A5">
        <v>2003</v>
      </c>
      <c r="B5">
        <v>190.68381429508801</v>
      </c>
      <c r="C5">
        <v>3197.1337540763202</v>
      </c>
      <c r="D5">
        <v>334.58544290262103</v>
      </c>
      <c r="E5">
        <v>2253.9361322823502</v>
      </c>
      <c r="F5">
        <v>0</v>
      </c>
      <c r="G5">
        <v>2295.8896549143601</v>
      </c>
      <c r="H5">
        <v>678.69283957899495</v>
      </c>
      <c r="I5">
        <v>0</v>
      </c>
      <c r="J5">
        <v>1253.3951455342101</v>
      </c>
      <c r="K5">
        <v>1283.9112634525</v>
      </c>
      <c r="L5">
        <v>3272.6150236911799</v>
      </c>
    </row>
    <row r="6" spans="1:12" x14ac:dyDescent="0.35">
      <c r="A6">
        <v>2004</v>
      </c>
      <c r="B6">
        <v>211.38211694265499</v>
      </c>
      <c r="C6">
        <v>3395.71205023126</v>
      </c>
      <c r="D6">
        <v>407.76997651657501</v>
      </c>
      <c r="E6">
        <v>2756.1987421936601</v>
      </c>
      <c r="F6">
        <v>1391.96348940291</v>
      </c>
      <c r="G6">
        <v>2253.0926143024599</v>
      </c>
      <c r="H6">
        <v>745.31545188924395</v>
      </c>
      <c r="I6">
        <v>0</v>
      </c>
      <c r="J6">
        <v>1407.1784243489799</v>
      </c>
      <c r="K6">
        <v>1453.91623815764</v>
      </c>
      <c r="L6">
        <v>4325.6967558755796</v>
      </c>
    </row>
    <row r="7" spans="1:12" x14ac:dyDescent="0.35">
      <c r="A7">
        <v>2005</v>
      </c>
      <c r="B7">
        <v>242.03128487198501</v>
      </c>
      <c r="C7">
        <v>3786.6647954079599</v>
      </c>
      <c r="D7">
        <v>388.59512263104801</v>
      </c>
      <c r="E7">
        <v>3246.0510293832599</v>
      </c>
      <c r="F7">
        <v>1855.5220037520201</v>
      </c>
      <c r="G7">
        <v>2358.2800177142899</v>
      </c>
      <c r="H7">
        <v>866.50499563880305</v>
      </c>
      <c r="I7">
        <v>0</v>
      </c>
      <c r="J7">
        <v>1571.73840701932</v>
      </c>
      <c r="K7">
        <v>1704.4175310570399</v>
      </c>
      <c r="L7">
        <v>5504.97682392969</v>
      </c>
    </row>
    <row r="8" spans="1:12" x14ac:dyDescent="0.35">
      <c r="A8">
        <v>2006</v>
      </c>
      <c r="B8">
        <v>263.733691663044</v>
      </c>
      <c r="C8">
        <v>4683.5661553675</v>
      </c>
      <c r="D8">
        <v>415.03659944205299</v>
      </c>
      <c r="E8">
        <v>3774.3578414999101</v>
      </c>
      <c r="F8">
        <v>2373.2147846439102</v>
      </c>
      <c r="G8">
        <v>2406.1829156029598</v>
      </c>
      <c r="H8">
        <v>883.06973148308305</v>
      </c>
      <c r="I8">
        <v>0</v>
      </c>
      <c r="J8">
        <v>1748.9056801046499</v>
      </c>
      <c r="K8">
        <v>2136.4743220779601</v>
      </c>
      <c r="L8">
        <v>6833.3778938019504</v>
      </c>
    </row>
    <row r="9" spans="1:12" x14ac:dyDescent="0.35">
      <c r="A9">
        <v>2007</v>
      </c>
      <c r="B9">
        <v>359.693237501395</v>
      </c>
      <c r="C9">
        <v>5208.7160729392099</v>
      </c>
      <c r="D9">
        <v>439.832690498933</v>
      </c>
      <c r="E9">
        <v>4904.6662518516696</v>
      </c>
      <c r="F9">
        <v>3182.94798201412</v>
      </c>
      <c r="G9">
        <v>2458.6113132396299</v>
      </c>
      <c r="H9">
        <v>896.85161204895996</v>
      </c>
      <c r="I9">
        <v>0</v>
      </c>
      <c r="J9">
        <v>2032.62348932701</v>
      </c>
      <c r="K9">
        <v>2600.36929181095</v>
      </c>
      <c r="L9">
        <v>8454.4667431634207</v>
      </c>
    </row>
    <row r="10" spans="1:12" x14ac:dyDescent="0.35">
      <c r="A10">
        <v>2008</v>
      </c>
      <c r="B10">
        <v>364.66074479849999</v>
      </c>
      <c r="C10">
        <v>5411.2714182496302</v>
      </c>
      <c r="D10">
        <v>450.63284030614</v>
      </c>
      <c r="E10">
        <v>5717.3144646271903</v>
      </c>
      <c r="F10">
        <v>4636.6109775827099</v>
      </c>
      <c r="G10">
        <v>2541.4088832658899</v>
      </c>
      <c r="H10">
        <v>1098.7680609680101</v>
      </c>
      <c r="I10">
        <v>1669.49241411244</v>
      </c>
      <c r="J10">
        <v>0</v>
      </c>
      <c r="K10">
        <v>3904.4637193789599</v>
      </c>
      <c r="L10">
        <v>11432.743856261601</v>
      </c>
    </row>
    <row r="11" spans="1:12" x14ac:dyDescent="0.35">
      <c r="A11">
        <v>2009</v>
      </c>
      <c r="B11">
        <v>438.07603440694101</v>
      </c>
      <c r="C11">
        <v>5529.6703602097496</v>
      </c>
      <c r="D11">
        <v>595.10998718541202</v>
      </c>
      <c r="E11">
        <v>5709.9479801286498</v>
      </c>
      <c r="F11">
        <v>3853.9409348118502</v>
      </c>
      <c r="G11">
        <v>2721.87035688274</v>
      </c>
      <c r="H11">
        <v>1067.91412455968</v>
      </c>
      <c r="I11">
        <v>1337.88208418369</v>
      </c>
      <c r="J11">
        <v>0</v>
      </c>
      <c r="K11">
        <v>4036.4559987796001</v>
      </c>
      <c r="L11">
        <v>11765.100176325101</v>
      </c>
    </row>
    <row r="12" spans="1:12" x14ac:dyDescent="0.35">
      <c r="A12">
        <v>2010</v>
      </c>
      <c r="B12">
        <v>543.30304186393096</v>
      </c>
      <c r="C12">
        <v>5730.3547745948799</v>
      </c>
      <c r="D12">
        <v>501.355633266246</v>
      </c>
      <c r="E12">
        <v>6599.66093791004</v>
      </c>
      <c r="F12">
        <v>4655.4249946788505</v>
      </c>
      <c r="G12">
        <v>2885.4456763611302</v>
      </c>
      <c r="H12">
        <v>1090.26487782667</v>
      </c>
      <c r="I12">
        <v>1535.7081839684099</v>
      </c>
      <c r="J12">
        <v>0</v>
      </c>
      <c r="K12">
        <v>4439.2003823580499</v>
      </c>
      <c r="L12">
        <v>13825.358088331201</v>
      </c>
    </row>
    <row r="13" spans="1:12" x14ac:dyDescent="0.35">
      <c r="A13">
        <v>2011</v>
      </c>
      <c r="B13">
        <v>591.162759035926</v>
      </c>
      <c r="C13">
        <v>6139.7193296590503</v>
      </c>
      <c r="D13">
        <v>642.50765906369395</v>
      </c>
      <c r="E13">
        <v>7781.4061137443296</v>
      </c>
      <c r="F13">
        <v>6036.3962425130303</v>
      </c>
      <c r="G13">
        <v>3009.1986466892199</v>
      </c>
      <c r="H13">
        <v>1254.51792297417</v>
      </c>
      <c r="I13">
        <v>1516.4039148342699</v>
      </c>
      <c r="J13">
        <v>0</v>
      </c>
      <c r="K13">
        <v>5649.9522781966898</v>
      </c>
      <c r="L13">
        <v>10955.3499126366</v>
      </c>
    </row>
    <row r="14" spans="1:12" x14ac:dyDescent="0.35">
      <c r="A14">
        <v>2012</v>
      </c>
      <c r="B14">
        <v>641.87147915753803</v>
      </c>
      <c r="C14">
        <v>6497.3211131356102</v>
      </c>
      <c r="D14">
        <v>0</v>
      </c>
      <c r="E14">
        <v>7927.8469017172201</v>
      </c>
      <c r="F14">
        <v>6829.96395380594</v>
      </c>
      <c r="G14">
        <v>3131.38671463839</v>
      </c>
      <c r="H14">
        <v>1330.5474042425601</v>
      </c>
      <c r="I14">
        <v>1179.7398277289601</v>
      </c>
      <c r="J14">
        <v>0</v>
      </c>
      <c r="K14">
        <v>6675.1856577223898</v>
      </c>
      <c r="L14">
        <v>12985.5053251065</v>
      </c>
    </row>
    <row r="15" spans="1:12" x14ac:dyDescent="0.35">
      <c r="A15">
        <v>2013</v>
      </c>
      <c r="B15">
        <v>637.16552318702395</v>
      </c>
      <c r="C15">
        <v>6837.7128919267698</v>
      </c>
      <c r="D15">
        <v>0</v>
      </c>
      <c r="E15">
        <v>6018.3244733247102</v>
      </c>
      <c r="F15">
        <v>7076.8771798886501</v>
      </c>
      <c r="G15">
        <v>2994.6793044200699</v>
      </c>
      <c r="H15">
        <v>1564.6753035024101</v>
      </c>
      <c r="I15">
        <v>1779.4693342398</v>
      </c>
      <c r="J15">
        <v>0</v>
      </c>
      <c r="K15">
        <v>7304.2871323098198</v>
      </c>
      <c r="L15">
        <v>12456.712453539099</v>
      </c>
    </row>
    <row r="16" spans="1:12" x14ac:dyDescent="0.35">
      <c r="A16">
        <v>2014</v>
      </c>
      <c r="B16">
        <v>613.85668916762302</v>
      </c>
      <c r="C16">
        <v>7133.3420949434203</v>
      </c>
      <c r="D16">
        <v>0</v>
      </c>
      <c r="E16">
        <v>5585.5267575830303</v>
      </c>
      <c r="F16">
        <v>6818.8046212783302</v>
      </c>
      <c r="G16">
        <v>2971.4572901736701</v>
      </c>
      <c r="H16">
        <v>1770.4657495465899</v>
      </c>
      <c r="I16">
        <v>1322.8202385054999</v>
      </c>
      <c r="J16">
        <v>0</v>
      </c>
      <c r="K16">
        <v>7962.2390984067897</v>
      </c>
      <c r="L16">
        <v>16054.4905130962</v>
      </c>
    </row>
    <row r="17" spans="1:12" x14ac:dyDescent="0.35">
      <c r="A17">
        <v>2015</v>
      </c>
      <c r="B17">
        <v>578.46635294170801</v>
      </c>
      <c r="C17">
        <v>7694.0119195240904</v>
      </c>
      <c r="D17">
        <v>0</v>
      </c>
      <c r="E17">
        <v>4904.3268774797598</v>
      </c>
      <c r="F17">
        <v>4989.8030747307103</v>
      </c>
      <c r="G17">
        <v>2906.3767849763499</v>
      </c>
      <c r="H17">
        <v>1584.8277602642499</v>
      </c>
      <c r="I17">
        <v>1119.6513326782299</v>
      </c>
      <c r="J17">
        <v>0</v>
      </c>
      <c r="K17">
        <v>6432.6807019501903</v>
      </c>
      <c r="L17">
        <v>0</v>
      </c>
    </row>
    <row r="18" spans="1:12" x14ac:dyDescent="0.35">
      <c r="A18">
        <v>2016</v>
      </c>
      <c r="B18">
        <v>509.21866133212598</v>
      </c>
      <c r="C18">
        <v>8060.7958864797902</v>
      </c>
      <c r="D18">
        <v>0</v>
      </c>
      <c r="E18">
        <v>5253.4249096418198</v>
      </c>
      <c r="F18">
        <v>4777.1976187177597</v>
      </c>
      <c r="G18">
        <v>3014.7003583904202</v>
      </c>
      <c r="H18">
        <v>1700.0465409434701</v>
      </c>
      <c r="I18">
        <v>0</v>
      </c>
      <c r="J18">
        <v>0</v>
      </c>
      <c r="K18">
        <v>6389.5484083348802</v>
      </c>
      <c r="L18">
        <v>0</v>
      </c>
    </row>
    <row r="19" spans="1:12" x14ac:dyDescent="0.35">
      <c r="A19">
        <v>2017</v>
      </c>
      <c r="B19">
        <v>519.88477308933898</v>
      </c>
      <c r="C19">
        <v>8541.2106734663994</v>
      </c>
      <c r="D19">
        <v>0</v>
      </c>
      <c r="E19">
        <v>5520.3104712090499</v>
      </c>
      <c r="F19">
        <v>5205.2882547659101</v>
      </c>
      <c r="G19">
        <v>3289.7011457127701</v>
      </c>
      <c r="H19">
        <v>1813.7832351419599</v>
      </c>
      <c r="I19">
        <v>0</v>
      </c>
      <c r="J19">
        <v>0</v>
      </c>
      <c r="K19">
        <v>6587.0903162869799</v>
      </c>
      <c r="L19">
        <v>0</v>
      </c>
    </row>
    <row r="20" spans="1:12" x14ac:dyDescent="0.35">
      <c r="A20">
        <v>2018</v>
      </c>
      <c r="B20">
        <v>493.75041811631201</v>
      </c>
      <c r="C20">
        <v>8821.8188912500409</v>
      </c>
      <c r="D20">
        <v>0</v>
      </c>
      <c r="E20">
        <v>5550.0609570148399</v>
      </c>
      <c r="F20">
        <v>5834.1662106535196</v>
      </c>
      <c r="G20">
        <v>3568.291015625</v>
      </c>
      <c r="H20">
        <v>1953.5882899358201</v>
      </c>
      <c r="I20">
        <v>0</v>
      </c>
      <c r="J20">
        <v>0</v>
      </c>
      <c r="K20">
        <v>6966.6354106307699</v>
      </c>
      <c r="L20">
        <v>0</v>
      </c>
    </row>
    <row r="21" spans="1:12" x14ac:dyDescent="0.35">
      <c r="A21">
        <v>2019</v>
      </c>
      <c r="B21">
        <v>507.10343187198703</v>
      </c>
      <c r="C21">
        <v>0</v>
      </c>
      <c r="D21">
        <v>0</v>
      </c>
      <c r="E21">
        <v>0</v>
      </c>
      <c r="F21">
        <v>5955.1090103681599</v>
      </c>
      <c r="G21">
        <v>0</v>
      </c>
      <c r="H21">
        <v>1946.64361370086</v>
      </c>
      <c r="I21">
        <v>0</v>
      </c>
      <c r="J21">
        <v>0</v>
      </c>
      <c r="K21">
        <v>0</v>
      </c>
      <c r="L21">
        <v>0</v>
      </c>
    </row>
    <row r="22" spans="1:12" x14ac:dyDescent="0.35">
      <c r="B22">
        <f>COUNTIF(Table26[Afghanistan],0)</f>
        <v>2</v>
      </c>
      <c r="C22">
        <f>COUNTIF(Table26[Cuba],0)</f>
        <v>1</v>
      </c>
      <c r="D22">
        <f>COUNTIF(Table26[Eritrea],0)</f>
        <v>8</v>
      </c>
      <c r="E22">
        <f>COUNTIF(Table26[Iran],0)</f>
        <v>1</v>
      </c>
      <c r="F22">
        <f>COUNTIF(Table26[Iraq],0)</f>
        <v>4</v>
      </c>
      <c r="G22">
        <f>COUNTIF(Table26[Micronesia, Fed. Sts.],0)</f>
        <v>1</v>
      </c>
      <c r="H22">
        <f>COUNTIF(Table26[Sao Tome and Principe],0)</f>
        <v>1</v>
      </c>
      <c r="I22">
        <f>COUNTIF(Table26[South Sudan],0)</f>
        <v>12</v>
      </c>
      <c r="J22">
        <f>COUNTIF(Table26[Syrian Arab Republic],0)</f>
        <v>12</v>
      </c>
      <c r="K22">
        <f>COUNTIF(Table26[Turkmenistan],0)</f>
        <v>1</v>
      </c>
      <c r="L22">
        <f>COUNTIF(Table26[Venezuela],0)</f>
        <v>5</v>
      </c>
    </row>
  </sheetData>
  <conditionalFormatting sqref="B22:L22">
    <cfRule type="cellIs" dxfId="178" priority="1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67C7-320F-49AE-904C-B39902CC8DDA}">
  <dimension ref="A1:H21"/>
  <sheetViews>
    <sheetView workbookViewId="0">
      <selection activeCell="E23" sqref="E23"/>
    </sheetView>
  </sheetViews>
  <sheetFormatPr defaultColWidth="10.36328125" defaultRowHeight="14.5" x14ac:dyDescent="0.35"/>
  <cols>
    <col min="7" max="7" width="10.36328125" style="5"/>
  </cols>
  <sheetData>
    <row r="1" spans="1:8" x14ac:dyDescent="0.35">
      <c r="A1" s="2" t="s">
        <v>443</v>
      </c>
      <c r="B1" s="2" t="s">
        <v>231</v>
      </c>
      <c r="C1" s="2" t="s">
        <v>11</v>
      </c>
      <c r="D1" s="2" t="s">
        <v>583</v>
      </c>
      <c r="E1" s="2" t="s">
        <v>475</v>
      </c>
      <c r="F1" s="2" t="s">
        <v>163</v>
      </c>
      <c r="G1" s="2" t="s">
        <v>581</v>
      </c>
      <c r="H1" s="2" t="s">
        <v>105</v>
      </c>
    </row>
    <row r="2" spans="1:8" x14ac:dyDescent="0.35">
      <c r="A2" s="3">
        <v>399.5154</v>
      </c>
      <c r="B2" s="3">
        <v>1100</v>
      </c>
      <c r="C2" s="7">
        <v>170</v>
      </c>
      <c r="D2" s="3">
        <v>4842.0372015881203</v>
      </c>
      <c r="E2" s="3">
        <v>643.17472599246503</v>
      </c>
      <c r="F2" s="3">
        <v>2171.9502430122302</v>
      </c>
      <c r="G2" s="3">
        <v>1670.00946997849</v>
      </c>
      <c r="H2" s="3">
        <v>2747.0985751943799</v>
      </c>
    </row>
    <row r="3" spans="1:8" x14ac:dyDescent="0.35">
      <c r="A3" s="4">
        <v>524.68799478597896</v>
      </c>
      <c r="B3" s="4">
        <v>782</v>
      </c>
      <c r="C3" s="7">
        <v>114</v>
      </c>
      <c r="D3" s="4">
        <v>4986.6755860434996</v>
      </c>
      <c r="E3" s="4">
        <v>774.48283073919299</v>
      </c>
      <c r="F3" s="4">
        <v>2248.4291752586901</v>
      </c>
      <c r="G3" s="4">
        <v>1909.4122777135301</v>
      </c>
      <c r="H3" s="4">
        <v>2837.7380176229199</v>
      </c>
    </row>
    <row r="4" spans="1:8" x14ac:dyDescent="0.35">
      <c r="A4" s="3">
        <v>577.64015656773904</v>
      </c>
      <c r="B4" s="4">
        <v>761</v>
      </c>
      <c r="C4" s="3">
        <v>179.42661096722901</v>
      </c>
      <c r="D4" s="3">
        <v>3700.8795926207599</v>
      </c>
      <c r="E4" s="3">
        <v>967.89016473209199</v>
      </c>
      <c r="F4" s="3">
        <v>2265.88059422592</v>
      </c>
      <c r="G4" s="3">
        <v>1911.6787915017201</v>
      </c>
      <c r="H4" s="3">
        <v>2999.24524433842</v>
      </c>
    </row>
    <row r="5" spans="1:8" x14ac:dyDescent="0.35">
      <c r="A5" s="4">
        <v>678.69283957899495</v>
      </c>
      <c r="B5" s="3">
        <v>609</v>
      </c>
      <c r="C5" s="4">
        <v>190.68381429508801</v>
      </c>
      <c r="D5" s="4">
        <v>3272.6150236911799</v>
      </c>
      <c r="E5" s="4">
        <v>1283.9112634525</v>
      </c>
      <c r="F5" s="4">
        <v>2295.8896549143601</v>
      </c>
      <c r="G5" s="4">
        <v>2253.9361322823502</v>
      </c>
      <c r="H5" s="4">
        <v>3197.1337540763202</v>
      </c>
    </row>
    <row r="6" spans="1:8" x14ac:dyDescent="0.35">
      <c r="A6" s="3">
        <v>745.31545188924395</v>
      </c>
      <c r="B6" s="4">
        <v>1391.96348940291</v>
      </c>
      <c r="C6" s="3">
        <v>211.38211694265499</v>
      </c>
      <c r="D6" s="3">
        <v>4325.6967558755796</v>
      </c>
      <c r="E6" s="3">
        <v>1453.91623815764</v>
      </c>
      <c r="F6" s="3">
        <v>2253.0926143024599</v>
      </c>
      <c r="G6" s="3">
        <v>2756.1987421936601</v>
      </c>
      <c r="H6" s="3">
        <v>3395.71205023126</v>
      </c>
    </row>
    <row r="7" spans="1:8" x14ac:dyDescent="0.35">
      <c r="A7" s="4">
        <v>866.50499563880305</v>
      </c>
      <c r="B7" s="4">
        <v>1855.5220037520201</v>
      </c>
      <c r="C7" s="4">
        <v>242.03128487198501</v>
      </c>
      <c r="D7" s="4">
        <v>5504.97682392969</v>
      </c>
      <c r="E7" s="4">
        <v>1704.4175310570399</v>
      </c>
      <c r="F7" s="4">
        <v>2358.2800177142899</v>
      </c>
      <c r="G7" s="4">
        <v>3246.0510293832599</v>
      </c>
      <c r="H7" s="4">
        <v>3786.6647954079599</v>
      </c>
    </row>
    <row r="8" spans="1:8" x14ac:dyDescent="0.35">
      <c r="A8" s="3">
        <v>883.06973148308305</v>
      </c>
      <c r="B8" s="3">
        <v>2373.2147846439102</v>
      </c>
      <c r="C8" s="3">
        <v>263.733691663044</v>
      </c>
      <c r="D8" s="3">
        <v>6833.3778938019504</v>
      </c>
      <c r="E8" s="3">
        <v>2136.4743220779601</v>
      </c>
      <c r="F8" s="3">
        <v>2406.1829156029598</v>
      </c>
      <c r="G8" s="3">
        <v>3774.3578414999101</v>
      </c>
      <c r="H8" s="3">
        <v>4683.5661553675</v>
      </c>
    </row>
    <row r="9" spans="1:8" x14ac:dyDescent="0.35">
      <c r="A9" s="4">
        <v>896.85161204895996</v>
      </c>
      <c r="B9" s="4">
        <v>3182.94798201412</v>
      </c>
      <c r="C9" s="4">
        <v>359.693237501395</v>
      </c>
      <c r="D9" s="4">
        <v>8454.4667431634207</v>
      </c>
      <c r="E9" s="4">
        <v>2600.36929181095</v>
      </c>
      <c r="F9" s="4">
        <v>2458.6113132396299</v>
      </c>
      <c r="G9" s="4">
        <v>4904.6662518516696</v>
      </c>
      <c r="H9" s="4">
        <v>5208.7160729392099</v>
      </c>
    </row>
    <row r="10" spans="1:8" x14ac:dyDescent="0.35">
      <c r="A10" s="3">
        <v>1098.7680609680101</v>
      </c>
      <c r="B10" s="4">
        <v>3853.9409348118502</v>
      </c>
      <c r="C10" s="3">
        <v>364.66074479849999</v>
      </c>
      <c r="D10" s="3">
        <v>11432.743856261601</v>
      </c>
      <c r="E10" s="3">
        <v>3904.4637193789599</v>
      </c>
      <c r="F10" s="3">
        <v>2541.4088832658899</v>
      </c>
      <c r="G10" s="3">
        <v>5717.3144646271903</v>
      </c>
      <c r="H10" s="3">
        <v>5411.2714182496302</v>
      </c>
    </row>
    <row r="11" spans="1:8" x14ac:dyDescent="0.35">
      <c r="A11" s="4">
        <v>1067.91412455968</v>
      </c>
      <c r="B11" s="3">
        <v>4636.6109775827099</v>
      </c>
      <c r="C11" s="4">
        <v>438.07603440694101</v>
      </c>
      <c r="D11" s="4">
        <v>11765.100176325101</v>
      </c>
      <c r="E11" s="4">
        <v>4036.4559987796001</v>
      </c>
      <c r="F11" s="4">
        <v>2721.87035688274</v>
      </c>
      <c r="G11" s="4">
        <v>5709.9479801286498</v>
      </c>
      <c r="H11" s="4">
        <v>5529.6703602097496</v>
      </c>
    </row>
    <row r="12" spans="1:8" x14ac:dyDescent="0.35">
      <c r="A12" s="3">
        <v>1090.26487782667</v>
      </c>
      <c r="B12" s="3">
        <v>4655.4249946788505</v>
      </c>
      <c r="C12" s="3">
        <v>543.30304186393096</v>
      </c>
      <c r="D12" s="3">
        <v>13825.358088331201</v>
      </c>
      <c r="E12" s="3">
        <v>4439.2003823580499</v>
      </c>
      <c r="F12" s="3">
        <v>2885.4456763611302</v>
      </c>
      <c r="G12" s="3">
        <v>6599.66093791004</v>
      </c>
      <c r="H12" s="3">
        <v>5730.3547745948799</v>
      </c>
    </row>
    <row r="13" spans="1:8" x14ac:dyDescent="0.35">
      <c r="A13" s="4">
        <v>1254.51792297417</v>
      </c>
      <c r="B13" s="3">
        <v>4777.1976187177597</v>
      </c>
      <c r="C13" s="4">
        <v>591.162759035926</v>
      </c>
      <c r="D13" s="4">
        <v>10955.3499126366</v>
      </c>
      <c r="E13" s="4">
        <v>5649.9522781966898</v>
      </c>
      <c r="F13" s="4">
        <v>3009.1986466892199</v>
      </c>
      <c r="G13" s="4">
        <v>7781.4061137443296</v>
      </c>
      <c r="H13" s="4">
        <v>6139.7193296590503</v>
      </c>
    </row>
    <row r="14" spans="1:8" x14ac:dyDescent="0.35">
      <c r="A14" s="3">
        <v>1330.5474042425601</v>
      </c>
      <c r="B14" s="4">
        <v>4989.8030747307103</v>
      </c>
      <c r="C14" s="3">
        <v>641.87147915753803</v>
      </c>
      <c r="D14" s="3">
        <v>12985.5053251065</v>
      </c>
      <c r="E14" s="3">
        <v>6675.1856577223898</v>
      </c>
      <c r="F14" s="3">
        <v>3131.38671463839</v>
      </c>
      <c r="G14" s="3">
        <v>7927.8469017172201</v>
      </c>
      <c r="H14" s="3">
        <v>6497.3211131356102</v>
      </c>
    </row>
    <row r="15" spans="1:8" x14ac:dyDescent="0.35">
      <c r="A15" s="4">
        <v>1564.6753035024101</v>
      </c>
      <c r="B15" s="4">
        <v>5205.2882547659101</v>
      </c>
      <c r="C15" s="4">
        <v>637.16552318702395</v>
      </c>
      <c r="D15" s="4">
        <v>12456.712453539099</v>
      </c>
      <c r="E15" s="4">
        <v>7304.2871323098198</v>
      </c>
      <c r="F15" s="4">
        <v>2994.6793044200699</v>
      </c>
      <c r="G15" s="4">
        <v>6018.3244733247102</v>
      </c>
      <c r="H15" s="4">
        <v>6837.7128919267698</v>
      </c>
    </row>
    <row r="16" spans="1:8" x14ac:dyDescent="0.35">
      <c r="A16" s="3">
        <v>1770.4657495465899</v>
      </c>
      <c r="B16" s="3">
        <v>5834.1662106535196</v>
      </c>
      <c r="C16" s="3">
        <v>613.85668916762302</v>
      </c>
      <c r="D16" s="3">
        <v>16054.4905130962</v>
      </c>
      <c r="E16" s="3">
        <v>7962.2390984067897</v>
      </c>
      <c r="F16" s="3">
        <v>2971.4572901736701</v>
      </c>
      <c r="G16" s="3">
        <v>5585.5267575830303</v>
      </c>
      <c r="H16" s="3">
        <v>7133.3420949434203</v>
      </c>
    </row>
    <row r="17" spans="1:8" x14ac:dyDescent="0.35">
      <c r="A17" s="4">
        <v>1584.8277602642499</v>
      </c>
      <c r="B17" s="4">
        <v>5955.1090103681599</v>
      </c>
      <c r="C17" s="4">
        <v>578.46635294170801</v>
      </c>
      <c r="D17" s="4">
        <v>15790.59</v>
      </c>
      <c r="E17" s="4">
        <v>6432.6807019501903</v>
      </c>
      <c r="F17" s="4">
        <v>2906.3767849763499</v>
      </c>
      <c r="G17" s="4">
        <v>4904.3268774797598</v>
      </c>
      <c r="H17" s="4">
        <v>7694.0119195240904</v>
      </c>
    </row>
    <row r="18" spans="1:8" x14ac:dyDescent="0.35">
      <c r="A18" s="3">
        <v>1700.0465409434701</v>
      </c>
      <c r="B18" s="4">
        <v>6036.3962425130303</v>
      </c>
      <c r="C18" s="3">
        <v>509.21866133212598</v>
      </c>
      <c r="D18" s="4">
        <v>16669.45</v>
      </c>
      <c r="E18" s="3">
        <v>6389.5484083348802</v>
      </c>
      <c r="F18" s="3">
        <v>3014.7003583904202</v>
      </c>
      <c r="G18" s="3">
        <v>5253.4249096418198</v>
      </c>
      <c r="H18" s="3">
        <v>8060.7958864797902</v>
      </c>
    </row>
    <row r="19" spans="1:8" x14ac:dyDescent="0.35">
      <c r="A19" s="4">
        <v>1813.7832351419599</v>
      </c>
      <c r="B19" s="3">
        <v>6818.8046212783302</v>
      </c>
      <c r="C19" s="4">
        <v>519.88477308933898</v>
      </c>
      <c r="D19" s="4">
        <v>17548.310000000001</v>
      </c>
      <c r="E19" s="4">
        <v>6587.0903162869799</v>
      </c>
      <c r="F19" s="4">
        <v>3289.7011457127701</v>
      </c>
      <c r="G19" s="4">
        <v>5520.3104712090499</v>
      </c>
      <c r="H19" s="4">
        <v>8541.2106734663994</v>
      </c>
    </row>
    <row r="20" spans="1:8" x14ac:dyDescent="0.35">
      <c r="A20" s="3">
        <v>1953.5882899358201</v>
      </c>
      <c r="B20" s="3">
        <v>6829.96395380594</v>
      </c>
      <c r="C20" s="3">
        <v>493.75041811631201</v>
      </c>
      <c r="D20" s="4">
        <v>18427.16</v>
      </c>
      <c r="E20" s="3">
        <v>6966.6354106307699</v>
      </c>
      <c r="F20" s="3">
        <v>3568.291015625</v>
      </c>
      <c r="G20" s="3">
        <v>5550.0609570148399</v>
      </c>
      <c r="H20" s="3">
        <v>8821.8188912500409</v>
      </c>
    </row>
    <row r="21" spans="1:8" x14ac:dyDescent="0.35">
      <c r="A21" s="4">
        <v>1946.64361370086</v>
      </c>
      <c r="B21" s="4">
        <v>7076.8771798886501</v>
      </c>
      <c r="C21" s="4">
        <v>507.10343187198703</v>
      </c>
      <c r="D21" s="4">
        <v>19306.02</v>
      </c>
      <c r="E21" s="4">
        <v>8441.8330000000005</v>
      </c>
      <c r="F21" s="4">
        <v>3404.1869999999999</v>
      </c>
      <c r="G21" s="4">
        <v>6980.39</v>
      </c>
      <c r="H21" s="4">
        <v>9069.9369999999999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E9AA-575E-47AF-91AC-264A20B15AFE}">
  <dimension ref="A1:FW21"/>
  <sheetViews>
    <sheetView tabSelected="1" workbookViewId="0">
      <selection activeCell="J28" sqref="J28"/>
    </sheetView>
  </sheetViews>
  <sheetFormatPr defaultColWidth="8.08984375" defaultRowHeight="14.5" x14ac:dyDescent="0.35"/>
  <cols>
    <col min="2" max="2" width="7.7265625" customWidth="1"/>
    <col min="3" max="5" width="9.36328125" bestFit="1" customWidth="1"/>
    <col min="6" max="7" width="10.36328125" bestFit="1" customWidth="1"/>
    <col min="8" max="8" width="9.36328125" bestFit="1" customWidth="1"/>
    <col min="9" max="10" width="10.36328125" bestFit="1" customWidth="1"/>
    <col min="11" max="11" width="9.36328125" bestFit="1" customWidth="1"/>
    <col min="12" max="13" width="10.36328125" bestFit="1" customWidth="1"/>
    <col min="14" max="14" width="9.36328125" bestFit="1" customWidth="1"/>
    <col min="15" max="15" width="10.36328125" bestFit="1" customWidth="1"/>
    <col min="16" max="16" width="9.36328125" bestFit="1" customWidth="1"/>
    <col min="17" max="17" width="10.36328125" bestFit="1" customWidth="1"/>
    <col min="18" max="23" width="9.36328125" bestFit="1" customWidth="1"/>
    <col min="24" max="25" width="10.36328125" bestFit="1" customWidth="1"/>
    <col min="26" max="26" width="9.36328125" bestFit="1" customWidth="1"/>
    <col min="27" max="28" width="8.36328125" bestFit="1" customWidth="1"/>
    <col min="29" max="31" width="9.36328125" bestFit="1" customWidth="1"/>
    <col min="32" max="32" width="10.36328125" bestFit="1" customWidth="1"/>
    <col min="33" max="33" width="8.36328125" bestFit="1" customWidth="1"/>
    <col min="34" max="34" width="9.36328125" bestFit="1" customWidth="1"/>
    <col min="35" max="36" width="10.36328125" bestFit="1" customWidth="1"/>
    <col min="37" max="39" width="9.36328125" bestFit="1" customWidth="1"/>
    <col min="40" max="40" width="10.36328125" bestFit="1" customWidth="1"/>
    <col min="41" max="41" width="9.36328125" bestFit="1" customWidth="1"/>
    <col min="42" max="42" width="10.36328125" bestFit="1" customWidth="1"/>
    <col min="43" max="43" width="9.36328125" bestFit="1" customWidth="1"/>
    <col min="44" max="45" width="10.36328125" bestFit="1" customWidth="1"/>
    <col min="46" max="46" width="8.36328125" bestFit="1" customWidth="1"/>
    <col min="47" max="47" width="10.36328125" bestFit="1" customWidth="1"/>
    <col min="48" max="52" width="9.36328125" bestFit="1" customWidth="1"/>
    <col min="53" max="54" width="10.36328125" bestFit="1" customWidth="1"/>
    <col min="55" max="55" width="9.36328125" bestFit="1" customWidth="1"/>
    <col min="56" max="56" width="8.36328125" bestFit="1" customWidth="1"/>
    <col min="57" max="57" width="9.36328125" bestFit="1" customWidth="1"/>
    <col min="58" max="60" width="10.36328125" bestFit="1" customWidth="1"/>
    <col min="61" max="61" width="8.36328125" bestFit="1" customWidth="1"/>
    <col min="62" max="62" width="9.36328125" bestFit="1" customWidth="1"/>
    <col min="63" max="63" width="10.36328125" bestFit="1" customWidth="1"/>
    <col min="64" max="64" width="9.36328125" bestFit="1" customWidth="1"/>
    <col min="65" max="66" width="10.36328125" bestFit="1" customWidth="1"/>
    <col min="67" max="67" width="9.36328125" bestFit="1" customWidth="1"/>
    <col min="68" max="69" width="8.36328125" bestFit="1" customWidth="1"/>
    <col min="70" max="72" width="9.36328125" bestFit="1" customWidth="1"/>
    <col min="73" max="74" width="10.36328125" bestFit="1" customWidth="1"/>
    <col min="75" max="78" width="9.36328125" bestFit="1" customWidth="1"/>
    <col min="79" max="81" width="10.36328125" bestFit="1" customWidth="1"/>
    <col min="82" max="82" width="9.36328125" bestFit="1" customWidth="1"/>
    <col min="83" max="83" width="10.36328125" bestFit="1" customWidth="1"/>
    <col min="84" max="84" width="9.36328125" bestFit="1" customWidth="1"/>
    <col min="85" max="85" width="10.36328125" bestFit="1" customWidth="1"/>
    <col min="86" max="87" width="9.36328125" bestFit="1" customWidth="1"/>
    <col min="88" max="88" width="10.36328125" bestFit="1" customWidth="1"/>
    <col min="89" max="90" width="9.36328125" bestFit="1" customWidth="1"/>
    <col min="91" max="91" width="10.36328125" bestFit="1" customWidth="1"/>
    <col min="92" max="93" width="9.36328125" bestFit="1" customWidth="1"/>
    <col min="94" max="94" width="8.36328125" bestFit="1" customWidth="1"/>
    <col min="95" max="96" width="10.36328125" bestFit="1" customWidth="1"/>
    <col min="97" max="97" width="11.36328125" bestFit="1" customWidth="1"/>
    <col min="98" max="99" width="8.36328125" bestFit="1" customWidth="1"/>
    <col min="100" max="101" width="10.36328125" bestFit="1" customWidth="1"/>
    <col min="102" max="102" width="8.36328125" bestFit="1" customWidth="1"/>
    <col min="103" max="103" width="10.36328125" bestFit="1" customWidth="1"/>
    <col min="104" max="104" width="9.36328125" bestFit="1" customWidth="1"/>
    <col min="105" max="106" width="10.36328125" bestFit="1" customWidth="1"/>
    <col min="107" max="110" width="9.36328125" bestFit="1" customWidth="1"/>
    <col min="111" max="111" width="8.36328125" bestFit="1" customWidth="1"/>
    <col min="112" max="114" width="9.36328125" bestFit="1" customWidth="1"/>
    <col min="115" max="116" width="10.36328125" bestFit="1" customWidth="1"/>
    <col min="117" max="117" width="9.36328125" bestFit="1" customWidth="1"/>
    <col min="118" max="118" width="8.36328125" bestFit="1" customWidth="1"/>
    <col min="119" max="120" width="9.36328125" bestFit="1" customWidth="1"/>
    <col min="121" max="121" width="11.36328125" bestFit="1" customWidth="1"/>
    <col min="122" max="122" width="10.36328125" bestFit="1" customWidth="1"/>
    <col min="123" max="123" width="9.36328125" bestFit="1" customWidth="1"/>
    <col min="124" max="124" width="10.36328125" bestFit="1" customWidth="1"/>
    <col min="125" max="128" width="9.36328125" bestFit="1" customWidth="1"/>
    <col min="129" max="132" width="10.36328125" bestFit="1" customWidth="1"/>
    <col min="133" max="133" width="9.36328125" bestFit="1" customWidth="1"/>
    <col min="134" max="135" width="10.36328125" bestFit="1" customWidth="1"/>
    <col min="136" max="136" width="8.36328125" bestFit="1" customWidth="1"/>
    <col min="137" max="137" width="10.36328125" bestFit="1" customWidth="1"/>
    <col min="138" max="140" width="9.36328125" bestFit="1" customWidth="1"/>
    <col min="141" max="141" width="10.36328125" bestFit="1" customWidth="1"/>
    <col min="142" max="143" width="9.36328125" bestFit="1" customWidth="1"/>
    <col min="144" max="144" width="10.36328125" bestFit="1" customWidth="1"/>
    <col min="145" max="145" width="8.36328125" bestFit="1" customWidth="1"/>
    <col min="146" max="148" width="10.36328125" bestFit="1" customWidth="1"/>
    <col min="149" max="150" width="9.36328125" bestFit="1" customWidth="1"/>
    <col min="151" max="151" width="10.36328125" bestFit="1" customWidth="1"/>
    <col min="152" max="154" width="9.36328125" bestFit="1" customWidth="1"/>
    <col min="155" max="156" width="10.36328125" bestFit="1" customWidth="1"/>
    <col min="157" max="159" width="9.36328125" bestFit="1" customWidth="1"/>
    <col min="160" max="160" width="8.36328125" bestFit="1" customWidth="1"/>
    <col min="161" max="161" width="9.36328125" bestFit="1" customWidth="1"/>
    <col min="162" max="162" width="10.36328125" bestFit="1" customWidth="1"/>
    <col min="163" max="163" width="9.36328125" bestFit="1" customWidth="1"/>
    <col min="164" max="164" width="10.36328125" bestFit="1" customWidth="1"/>
    <col min="165" max="165" width="9.36328125" bestFit="1" customWidth="1"/>
    <col min="166" max="166" width="8.36328125" bestFit="1" customWidth="1"/>
    <col min="167" max="167" width="9.36328125" bestFit="1" customWidth="1"/>
    <col min="168" max="169" width="10.36328125" bestFit="1" customWidth="1"/>
    <col min="170" max="170" width="9.36328125" bestFit="1" customWidth="1"/>
    <col min="171" max="172" width="10.36328125" bestFit="1" customWidth="1"/>
    <col min="173" max="174" width="9.36328125" bestFit="1" customWidth="1"/>
    <col min="175" max="175" width="10.36328125" bestFit="1" customWidth="1"/>
    <col min="176" max="179" width="9.36328125" bestFit="1" customWidth="1"/>
  </cols>
  <sheetData>
    <row r="1" spans="1:179" x14ac:dyDescent="0.35">
      <c r="A1" t="s">
        <v>584</v>
      </c>
      <c r="B1" t="s">
        <v>11</v>
      </c>
      <c r="C1" t="s">
        <v>15</v>
      </c>
      <c r="D1" t="s">
        <v>125</v>
      </c>
      <c r="E1" t="s">
        <v>13</v>
      </c>
      <c r="F1" t="s">
        <v>29</v>
      </c>
      <c r="G1" t="s">
        <v>23</v>
      </c>
      <c r="H1" t="s">
        <v>25</v>
      </c>
      <c r="I1" t="s">
        <v>31</v>
      </c>
      <c r="J1" t="s">
        <v>33</v>
      </c>
      <c r="K1" t="s">
        <v>35</v>
      </c>
      <c r="L1" t="s">
        <v>580</v>
      </c>
      <c r="M1" t="s">
        <v>49</v>
      </c>
      <c r="N1" t="s">
        <v>45</v>
      </c>
      <c r="O1" t="s">
        <v>65</v>
      </c>
      <c r="P1" t="s">
        <v>55</v>
      </c>
      <c r="Q1" t="s">
        <v>39</v>
      </c>
      <c r="R1" t="s">
        <v>57</v>
      </c>
      <c r="S1" t="s">
        <v>41</v>
      </c>
      <c r="T1" t="s">
        <v>69</v>
      </c>
      <c r="U1" t="s">
        <v>61</v>
      </c>
      <c r="V1" t="s">
        <v>53</v>
      </c>
      <c r="W1" t="s">
        <v>71</v>
      </c>
      <c r="X1" t="s">
        <v>63</v>
      </c>
      <c r="Y1" t="s">
        <v>67</v>
      </c>
      <c r="Z1" t="s">
        <v>47</v>
      </c>
      <c r="AA1" t="s">
        <v>43</v>
      </c>
      <c r="AB1" t="s">
        <v>37</v>
      </c>
      <c r="AC1" t="s">
        <v>99</v>
      </c>
      <c r="AD1" t="s">
        <v>251</v>
      </c>
      <c r="AE1" t="s">
        <v>89</v>
      </c>
      <c r="AF1" t="s">
        <v>75</v>
      </c>
      <c r="AG1" t="s">
        <v>73</v>
      </c>
      <c r="AH1" t="s">
        <v>463</v>
      </c>
      <c r="AI1" t="s">
        <v>83</v>
      </c>
      <c r="AJ1" t="s">
        <v>85</v>
      </c>
      <c r="AK1" t="s">
        <v>95</v>
      </c>
      <c r="AL1" t="s">
        <v>97</v>
      </c>
      <c r="AM1" t="s">
        <v>539</v>
      </c>
      <c r="AN1" t="s">
        <v>101</v>
      </c>
      <c r="AO1" t="s">
        <v>87</v>
      </c>
      <c r="AP1" t="s">
        <v>203</v>
      </c>
      <c r="AQ1" t="s">
        <v>105</v>
      </c>
      <c r="AR1" t="s">
        <v>111</v>
      </c>
      <c r="AS1" t="s">
        <v>113</v>
      </c>
      <c r="AT1" t="s">
        <v>91</v>
      </c>
      <c r="AU1" t="s">
        <v>121</v>
      </c>
      <c r="AV1" t="s">
        <v>117</v>
      </c>
      <c r="AW1" t="s">
        <v>123</v>
      </c>
      <c r="AX1" t="s">
        <v>137</v>
      </c>
      <c r="AY1" t="s">
        <v>543</v>
      </c>
      <c r="AZ1" t="s">
        <v>427</v>
      </c>
      <c r="BA1" t="s">
        <v>181</v>
      </c>
      <c r="BB1" t="s">
        <v>147</v>
      </c>
      <c r="BC1" t="s">
        <v>453</v>
      </c>
      <c r="BD1" t="s">
        <v>149</v>
      </c>
      <c r="BE1" t="s">
        <v>157</v>
      </c>
      <c r="BF1" t="s">
        <v>155</v>
      </c>
      <c r="BG1" t="s">
        <v>159</v>
      </c>
      <c r="BH1" t="s">
        <v>165</v>
      </c>
      <c r="BI1" t="s">
        <v>544</v>
      </c>
      <c r="BJ1" t="s">
        <v>169</v>
      </c>
      <c r="BK1" t="s">
        <v>115</v>
      </c>
      <c r="BL1" t="s">
        <v>171</v>
      </c>
      <c r="BM1" t="s">
        <v>183</v>
      </c>
      <c r="BN1" t="s">
        <v>185</v>
      </c>
      <c r="BO1" t="s">
        <v>189</v>
      </c>
      <c r="BP1" t="s">
        <v>175</v>
      </c>
      <c r="BQ1" t="s">
        <v>179</v>
      </c>
      <c r="BR1" t="s">
        <v>193</v>
      </c>
      <c r="BS1" t="s">
        <v>205</v>
      </c>
      <c r="BT1" t="s">
        <v>199</v>
      </c>
      <c r="BU1" t="s">
        <v>207</v>
      </c>
      <c r="BV1" t="s">
        <v>233</v>
      </c>
      <c r="BW1" t="s">
        <v>223</v>
      </c>
      <c r="BX1" t="s">
        <v>217</v>
      </c>
      <c r="BY1" t="s">
        <v>581</v>
      </c>
      <c r="BZ1" t="s">
        <v>231</v>
      </c>
      <c r="CA1" t="s">
        <v>227</v>
      </c>
      <c r="CB1" t="s">
        <v>235</v>
      </c>
      <c r="CC1" t="s">
        <v>237</v>
      </c>
      <c r="CD1" t="s">
        <v>239</v>
      </c>
      <c r="CE1" t="s">
        <v>243</v>
      </c>
      <c r="CF1" t="s">
        <v>241</v>
      </c>
      <c r="CG1" t="s">
        <v>245</v>
      </c>
      <c r="CH1" t="s">
        <v>247</v>
      </c>
      <c r="CI1" t="s">
        <v>253</v>
      </c>
      <c r="CJ1" t="s">
        <v>259</v>
      </c>
      <c r="CK1" t="s">
        <v>546</v>
      </c>
      <c r="CL1" t="s">
        <v>263</v>
      </c>
      <c r="CM1" t="s">
        <v>295</v>
      </c>
      <c r="CN1" t="s">
        <v>265</v>
      </c>
      <c r="CO1" t="s">
        <v>287</v>
      </c>
      <c r="CP1" t="s">
        <v>267</v>
      </c>
      <c r="CQ1" t="s">
        <v>269</v>
      </c>
      <c r="CR1" t="s">
        <v>291</v>
      </c>
      <c r="CS1" t="s">
        <v>293</v>
      </c>
      <c r="CT1" t="s">
        <v>307</v>
      </c>
      <c r="CU1" t="s">
        <v>341</v>
      </c>
      <c r="CV1" t="s">
        <v>343</v>
      </c>
      <c r="CW1" t="s">
        <v>309</v>
      </c>
      <c r="CX1" t="s">
        <v>321</v>
      </c>
      <c r="CY1" t="s">
        <v>323</v>
      </c>
      <c r="CZ1" t="s">
        <v>337</v>
      </c>
      <c r="DA1" t="s">
        <v>339</v>
      </c>
      <c r="DB1" t="s">
        <v>313</v>
      </c>
      <c r="DC1" t="s">
        <v>163</v>
      </c>
      <c r="DD1" t="s">
        <v>331</v>
      </c>
      <c r="DE1" t="s">
        <v>329</v>
      </c>
      <c r="DF1" t="s">
        <v>301</v>
      </c>
      <c r="DG1" t="s">
        <v>335</v>
      </c>
      <c r="DH1" t="s">
        <v>325</v>
      </c>
      <c r="DI1" t="s">
        <v>347</v>
      </c>
      <c r="DJ1" t="s">
        <v>361</v>
      </c>
      <c r="DK1" t="s">
        <v>357</v>
      </c>
      <c r="DL1" t="s">
        <v>365</v>
      </c>
      <c r="DM1" t="s">
        <v>355</v>
      </c>
      <c r="DN1" t="s">
        <v>351</v>
      </c>
      <c r="DO1" t="s">
        <v>353</v>
      </c>
      <c r="DP1" t="s">
        <v>319</v>
      </c>
      <c r="DQ1" t="s">
        <v>359</v>
      </c>
      <c r="DR1" t="s">
        <v>369</v>
      </c>
      <c r="DS1" t="s">
        <v>373</v>
      </c>
      <c r="DT1" t="s">
        <v>375</v>
      </c>
      <c r="DU1" t="s">
        <v>383</v>
      </c>
      <c r="DV1" t="s">
        <v>395</v>
      </c>
      <c r="DW1" t="s">
        <v>377</v>
      </c>
      <c r="DX1" t="s">
        <v>379</v>
      </c>
      <c r="DY1" t="s">
        <v>385</v>
      </c>
      <c r="DZ1" t="s">
        <v>393</v>
      </c>
      <c r="EA1" t="s">
        <v>405</v>
      </c>
      <c r="EB1" t="s">
        <v>582</v>
      </c>
      <c r="EC1" t="s">
        <v>305</v>
      </c>
      <c r="ED1" t="s">
        <v>407</v>
      </c>
      <c r="EE1" t="s">
        <v>409</v>
      </c>
      <c r="EF1" t="s">
        <v>411</v>
      </c>
      <c r="EG1" t="s">
        <v>271</v>
      </c>
      <c r="EH1" t="s">
        <v>511</v>
      </c>
      <c r="EI1" t="s">
        <v>525</v>
      </c>
      <c r="EJ1" t="s">
        <v>443</v>
      </c>
      <c r="EK1" t="s">
        <v>415</v>
      </c>
      <c r="EL1" t="s">
        <v>419</v>
      </c>
      <c r="EM1" t="s">
        <v>433</v>
      </c>
      <c r="EN1" t="s">
        <v>457</v>
      </c>
      <c r="EO1" t="s">
        <v>425</v>
      </c>
      <c r="EP1" t="s">
        <v>421</v>
      </c>
      <c r="EQ1" t="s">
        <v>553</v>
      </c>
      <c r="ER1" t="s">
        <v>449</v>
      </c>
      <c r="ES1" t="s">
        <v>423</v>
      </c>
      <c r="ET1" t="s">
        <v>531</v>
      </c>
      <c r="EU1" t="s">
        <v>145</v>
      </c>
      <c r="EV1" t="s">
        <v>281</v>
      </c>
      <c r="EW1" t="s">
        <v>417</v>
      </c>
      <c r="EX1" t="s">
        <v>445</v>
      </c>
      <c r="EY1" t="s">
        <v>451</v>
      </c>
      <c r="EZ1" t="s">
        <v>79</v>
      </c>
      <c r="FA1" t="s">
        <v>473</v>
      </c>
      <c r="FB1" t="s">
        <v>471</v>
      </c>
      <c r="FC1" t="s">
        <v>479</v>
      </c>
      <c r="FD1" t="s">
        <v>469</v>
      </c>
      <c r="FE1" t="s">
        <v>483</v>
      </c>
      <c r="FF1" t="s">
        <v>489</v>
      </c>
      <c r="FG1" t="s">
        <v>491</v>
      </c>
      <c r="FH1" t="s">
        <v>493</v>
      </c>
      <c r="FI1" t="s">
        <v>475</v>
      </c>
      <c r="FJ1" t="s">
        <v>499</v>
      </c>
      <c r="FK1" t="s">
        <v>501</v>
      </c>
      <c r="FL1" t="s">
        <v>21</v>
      </c>
      <c r="FM1" t="s">
        <v>167</v>
      </c>
      <c r="FN1" t="s">
        <v>497</v>
      </c>
      <c r="FO1" t="s">
        <v>507</v>
      </c>
      <c r="FP1" t="s">
        <v>505</v>
      </c>
      <c r="FQ1" t="s">
        <v>509</v>
      </c>
      <c r="FR1" t="s">
        <v>521</v>
      </c>
      <c r="FS1" t="s">
        <v>583</v>
      </c>
      <c r="FT1" t="s">
        <v>519</v>
      </c>
      <c r="FU1" t="s">
        <v>559</v>
      </c>
      <c r="FV1" t="s">
        <v>533</v>
      </c>
      <c r="FW1" t="s">
        <v>535</v>
      </c>
    </row>
    <row r="2" spans="1:179" x14ac:dyDescent="0.35">
      <c r="A2">
        <v>2000</v>
      </c>
      <c r="B2" s="6">
        <v>170</v>
      </c>
      <c r="C2" s="6">
        <v>1126.6833176274099</v>
      </c>
      <c r="D2" s="6">
        <v>1765.0221981750301</v>
      </c>
      <c r="E2" s="6">
        <v>556.83631808655298</v>
      </c>
      <c r="F2" s="6">
        <v>10871.005714196601</v>
      </c>
      <c r="G2" s="6">
        <v>7708.1009960541396</v>
      </c>
      <c r="H2" s="6">
        <v>622.74213906349803</v>
      </c>
      <c r="I2" s="6">
        <v>21679.247842414701</v>
      </c>
      <c r="J2" s="6">
        <v>24564.458294840399</v>
      </c>
      <c r="K2" s="6">
        <v>655.09743260258597</v>
      </c>
      <c r="L2" s="6">
        <v>27097.6108115725</v>
      </c>
      <c r="M2" s="6">
        <v>13636.396232036799</v>
      </c>
      <c r="N2" s="6">
        <v>418.068968311378</v>
      </c>
      <c r="O2" s="6">
        <v>11268.254055945299</v>
      </c>
      <c r="P2" s="6">
        <v>1276.2880341</v>
      </c>
      <c r="Q2" s="6">
        <v>23041.5347290428</v>
      </c>
      <c r="R2" s="6">
        <v>3364.3329357297398</v>
      </c>
      <c r="S2" s="6">
        <v>511.40022696311001</v>
      </c>
      <c r="T2" s="6">
        <v>718.18783071606799</v>
      </c>
      <c r="U2" s="6">
        <v>997.58245988683495</v>
      </c>
      <c r="V2" s="6">
        <v>1467.77647716048</v>
      </c>
      <c r="W2" s="6">
        <v>3522.3086780639601</v>
      </c>
      <c r="X2" s="6">
        <v>3749.75324996168</v>
      </c>
      <c r="Y2" s="6">
        <v>18012.556259704699</v>
      </c>
      <c r="Z2" s="6">
        <v>1621.24296080247</v>
      </c>
      <c r="AA2" s="6">
        <v>254.71752910270999</v>
      </c>
      <c r="AB2" s="6">
        <v>136.46397080034001</v>
      </c>
      <c r="AC2" s="6">
        <v>1259.3236560258799</v>
      </c>
      <c r="AD2" s="6">
        <v>302.57716356513299</v>
      </c>
      <c r="AE2" s="6">
        <v>649.99184540504802</v>
      </c>
      <c r="AF2" s="6">
        <v>24190.249615004501</v>
      </c>
      <c r="AG2" s="6">
        <v>251.206877406698</v>
      </c>
      <c r="AH2" s="6">
        <v>165.762986567833</v>
      </c>
      <c r="AI2" s="6">
        <v>5074.90162375009</v>
      </c>
      <c r="AJ2" s="6">
        <v>959.37248363969104</v>
      </c>
      <c r="AK2" s="6">
        <v>2520.4810887601602</v>
      </c>
      <c r="AL2" s="6">
        <v>645.81869080205604</v>
      </c>
      <c r="AM2" s="6">
        <v>1029.57703685039</v>
      </c>
      <c r="AN2" s="6">
        <v>3772.87001153149</v>
      </c>
      <c r="AO2" s="6">
        <v>651.30590679106399</v>
      </c>
      <c r="AP2" s="6">
        <v>4841.5867326948401</v>
      </c>
      <c r="AQ2" s="6">
        <v>2747.0985751943799</v>
      </c>
      <c r="AR2" s="6">
        <v>14388.348060991701</v>
      </c>
      <c r="AS2" s="6">
        <v>6029.03819275358</v>
      </c>
      <c r="AT2" s="6">
        <v>405.21625299165999</v>
      </c>
      <c r="AU2" s="6">
        <v>30743.547681635398</v>
      </c>
      <c r="AV2" s="6">
        <v>768.17607674711996</v>
      </c>
      <c r="AW2" s="6">
        <v>2869.1058607235</v>
      </c>
      <c r="AX2" s="6">
        <v>1445.2793244290101</v>
      </c>
      <c r="AY2" s="6">
        <v>1450.4762424329799</v>
      </c>
      <c r="AZ2" s="6">
        <v>2001.5380092446701</v>
      </c>
      <c r="BA2" s="6">
        <v>1725.5547376752399</v>
      </c>
      <c r="BB2" s="6">
        <v>4075.9706385107102</v>
      </c>
      <c r="BC2" s="6">
        <v>1728.70533953017</v>
      </c>
      <c r="BD2" s="6">
        <v>124.460800271762</v>
      </c>
      <c r="BE2" s="6">
        <v>2076.5687843164901</v>
      </c>
      <c r="BF2" s="6">
        <v>24285.466820516202</v>
      </c>
      <c r="BG2" s="6">
        <v>22364.0293943406</v>
      </c>
      <c r="BH2" s="6">
        <v>4125.7166635171297</v>
      </c>
      <c r="BI2" s="6">
        <v>594.15164298866705</v>
      </c>
      <c r="BJ2" s="6">
        <v>749.90852361159102</v>
      </c>
      <c r="BK2" s="6">
        <v>23635.929220397698</v>
      </c>
      <c r="BL2" s="6">
        <v>258.47095948786</v>
      </c>
      <c r="BM2" s="6">
        <v>12042.9537140472</v>
      </c>
      <c r="BN2" s="6">
        <v>5057.1739652676697</v>
      </c>
      <c r="BO2" s="6">
        <v>1664.2989582704499</v>
      </c>
      <c r="BP2" s="6">
        <v>363.48247899906801</v>
      </c>
      <c r="BQ2" s="6">
        <v>308.14411929370902</v>
      </c>
      <c r="BR2" s="6">
        <v>954.40415249126102</v>
      </c>
      <c r="BS2" s="6">
        <v>811.53397415357495</v>
      </c>
      <c r="BT2" s="6">
        <v>1080.4621286624499</v>
      </c>
      <c r="BU2" s="6">
        <v>4624.2816567029504</v>
      </c>
      <c r="BV2" s="6">
        <v>32018.063699526701</v>
      </c>
      <c r="BW2" s="6">
        <v>443.31419339173999</v>
      </c>
      <c r="BX2" s="6">
        <v>780.19020098657904</v>
      </c>
      <c r="BY2" s="6">
        <v>1670.00946997849</v>
      </c>
      <c r="BZ2" s="6">
        <v>1100</v>
      </c>
      <c r="CA2" s="6">
        <v>26241.364614697301</v>
      </c>
      <c r="CB2" s="6">
        <v>21043.574924443601</v>
      </c>
      <c r="CC2" s="6">
        <v>20087.5919858794</v>
      </c>
      <c r="CD2" s="6">
        <v>3384.6948609054598</v>
      </c>
      <c r="CE2" s="6">
        <v>38532.040875293504</v>
      </c>
      <c r="CF2" s="6">
        <v>1651.62244254198</v>
      </c>
      <c r="CG2" s="6">
        <v>1229.0009584450099</v>
      </c>
      <c r="CH2" s="6">
        <v>397.48265877751902</v>
      </c>
      <c r="CI2" s="6">
        <v>796.88817475984104</v>
      </c>
      <c r="CJ2" s="6">
        <v>18440.378521244598</v>
      </c>
      <c r="CK2" s="6">
        <v>279.61956926093899</v>
      </c>
      <c r="CL2" s="6">
        <v>325.18699822584603</v>
      </c>
      <c r="CM2" s="6">
        <v>3357.5864357385499</v>
      </c>
      <c r="CN2" s="6">
        <v>4491.6372588930199</v>
      </c>
      <c r="CO2" s="6">
        <v>436.488351988266</v>
      </c>
      <c r="CP2" s="6">
        <v>306.83289473314699</v>
      </c>
      <c r="CQ2" s="6">
        <v>7142.7744518150903</v>
      </c>
      <c r="CR2" s="6">
        <v>3293.22997867086</v>
      </c>
      <c r="CS2" s="6">
        <v>48735.995492187001</v>
      </c>
      <c r="CT2" s="6">
        <v>293.607157402594</v>
      </c>
      <c r="CU2" s="6">
        <v>156.385718599912</v>
      </c>
      <c r="CV2" s="6">
        <v>4043.6620514339102</v>
      </c>
      <c r="CW2" s="6">
        <v>2234.5798655846602</v>
      </c>
      <c r="CX2" s="6">
        <v>269.87113769170298</v>
      </c>
      <c r="CY2" s="6">
        <v>10432.328062168001</v>
      </c>
      <c r="CZ2" s="6">
        <v>676.56765840132698</v>
      </c>
      <c r="DA2" s="6">
        <v>3929.07549503364</v>
      </c>
      <c r="DB2" s="6">
        <v>7157.8144998573398</v>
      </c>
      <c r="DC2" s="6">
        <v>2171.9502430122302</v>
      </c>
      <c r="DD2" s="6">
        <v>474.216896516578</v>
      </c>
      <c r="DE2" s="6">
        <v>1627.07263304394</v>
      </c>
      <c r="DF2" s="6">
        <v>1334.9430510438399</v>
      </c>
      <c r="DG2" s="6">
        <v>319.35958478213399</v>
      </c>
      <c r="DH2" s="6">
        <v>190.606231910312</v>
      </c>
      <c r="DI2" s="6">
        <v>2136.4402428148901</v>
      </c>
      <c r="DJ2" s="6">
        <v>229.4902871214</v>
      </c>
      <c r="DK2" s="6">
        <v>26149.411078289999</v>
      </c>
      <c r="DL2" s="6">
        <v>13641.102718382201</v>
      </c>
      <c r="DM2" s="6">
        <v>1007.50142861723</v>
      </c>
      <c r="DN2" s="6">
        <v>197.34140594084701</v>
      </c>
      <c r="DO2" s="6">
        <v>567.93073600956495</v>
      </c>
      <c r="DP2" s="6">
        <v>1854.1459561010699</v>
      </c>
      <c r="DQ2" s="6">
        <v>38131.460611624199</v>
      </c>
      <c r="DR2" s="6">
        <v>8601.2719322785506</v>
      </c>
      <c r="DS2" s="6">
        <v>576.19560059312403</v>
      </c>
      <c r="DT2" s="6">
        <v>4060.32449292618</v>
      </c>
      <c r="DU2" s="6">
        <v>602.18690226600802</v>
      </c>
      <c r="DV2" s="6">
        <v>1663.6052517195101</v>
      </c>
      <c r="DW2" s="6">
        <v>1955.5880062789599</v>
      </c>
      <c r="DX2" s="6">
        <v>1072.8090643427799</v>
      </c>
      <c r="DY2" s="6">
        <v>4501.4540674227301</v>
      </c>
      <c r="DZ2" s="6">
        <v>11497.753460452501</v>
      </c>
      <c r="EA2" s="6">
        <v>29976.117039047</v>
      </c>
      <c r="EB2" s="6">
        <v>12256.9935679503</v>
      </c>
      <c r="EC2" s="6">
        <v>440.67203065326902</v>
      </c>
      <c r="ED2" s="6">
        <v>1659.9076395454799</v>
      </c>
      <c r="EE2" s="6">
        <v>1771.59405905827</v>
      </c>
      <c r="EF2" s="6">
        <v>260.778016134062</v>
      </c>
      <c r="EG2" s="6">
        <v>5950.3511959662401</v>
      </c>
      <c r="EH2" s="6">
        <v>3676.4396419725599</v>
      </c>
      <c r="EI2" s="6">
        <v>1542.0667358011599</v>
      </c>
      <c r="EJ2" s="6">
        <v>399.5154</v>
      </c>
      <c r="EK2" s="6">
        <v>9171.3301452525902</v>
      </c>
      <c r="EL2" s="6">
        <v>604.65406601321104</v>
      </c>
      <c r="EM2" s="6">
        <v>914.785719885861</v>
      </c>
      <c r="EN2" s="6">
        <v>7578.8510529884497</v>
      </c>
      <c r="EO2" s="6">
        <v>138.698692243778</v>
      </c>
      <c r="EP2" s="6">
        <v>23852.327028597501</v>
      </c>
      <c r="EQ2" s="6">
        <v>5413.1506206880704</v>
      </c>
      <c r="ER2" s="6">
        <v>10201.3035366727</v>
      </c>
      <c r="ES2" s="6">
        <v>1040.0071938783301</v>
      </c>
      <c r="ET2" s="6">
        <v>3032.42713820462</v>
      </c>
      <c r="EU2" s="6">
        <v>14713.065711151899</v>
      </c>
      <c r="EV2" s="6">
        <v>869.69651660915702</v>
      </c>
      <c r="EW2" s="6">
        <v>366.17280759380702</v>
      </c>
      <c r="EX2" s="6">
        <v>2012.2816506781501</v>
      </c>
      <c r="EY2" s="6">
        <v>29624.9126748618</v>
      </c>
      <c r="EZ2" s="6">
        <v>37868.323034853398</v>
      </c>
      <c r="FA2" s="6">
        <v>138.42887951268301</v>
      </c>
      <c r="FB2" s="6">
        <v>2007.7351750668299</v>
      </c>
      <c r="FC2" s="6">
        <v>415.08594857785101</v>
      </c>
      <c r="FD2" s="6">
        <v>302.206394294343</v>
      </c>
      <c r="FE2" s="6">
        <v>2090.8780473687998</v>
      </c>
      <c r="FF2" s="6">
        <v>6435.1646825282896</v>
      </c>
      <c r="FG2" s="6">
        <v>2211.82681728547</v>
      </c>
      <c r="FH2" s="6">
        <v>4337.4781413105602</v>
      </c>
      <c r="FI2" s="6">
        <v>643.17472599246503</v>
      </c>
      <c r="FJ2" s="6">
        <v>261.86899770102599</v>
      </c>
      <c r="FK2" s="6">
        <v>635.70053507557498</v>
      </c>
      <c r="FL2" s="6">
        <v>33291.419366353002</v>
      </c>
      <c r="FM2" s="6">
        <v>28149.870010789102</v>
      </c>
      <c r="FN2" s="6">
        <v>410.95232759310102</v>
      </c>
      <c r="FO2" s="6">
        <v>36334.908777058903</v>
      </c>
      <c r="FP2" s="6">
        <v>6875.02132792057</v>
      </c>
      <c r="FQ2" s="6">
        <v>558.22680237700001</v>
      </c>
      <c r="FR2" s="6">
        <v>1470.57226526613</v>
      </c>
      <c r="FS2" s="6">
        <v>4842.0372015881203</v>
      </c>
      <c r="FT2" s="6">
        <v>390.09332605263302</v>
      </c>
      <c r="FU2" s="6">
        <v>554.44863342779297</v>
      </c>
      <c r="FV2" s="6">
        <v>345.68955437284802</v>
      </c>
      <c r="FW2" s="6">
        <v>563.05774105357398</v>
      </c>
    </row>
    <row r="3" spans="1:179" x14ac:dyDescent="0.35">
      <c r="A3">
        <v>2001</v>
      </c>
      <c r="B3" s="6">
        <v>114</v>
      </c>
      <c r="C3" s="6">
        <v>1281.65939343074</v>
      </c>
      <c r="D3" s="6">
        <v>1740.60701070604</v>
      </c>
      <c r="E3" s="6">
        <v>527.33352853669101</v>
      </c>
      <c r="F3" s="6">
        <v>10367.3196068161</v>
      </c>
      <c r="G3" s="6">
        <v>7208.3715665120999</v>
      </c>
      <c r="H3" s="6">
        <v>694.42322774468005</v>
      </c>
      <c r="I3" s="6">
        <v>19490.8611097303</v>
      </c>
      <c r="J3" s="6">
        <v>24537.514262988301</v>
      </c>
      <c r="K3" s="6">
        <v>703.68384343272203</v>
      </c>
      <c r="L3" s="6">
        <v>27486.236773754401</v>
      </c>
      <c r="M3" s="6">
        <v>12868.269156127</v>
      </c>
      <c r="N3" s="6">
        <v>415.03442662014697</v>
      </c>
      <c r="O3" s="6">
        <v>11209.174311926599</v>
      </c>
      <c r="P3" s="6">
        <v>1244.3731852343101</v>
      </c>
      <c r="Q3" s="6">
        <v>22995.157524728798</v>
      </c>
      <c r="R3" s="6">
        <v>3404.4530174898</v>
      </c>
      <c r="S3" s="6">
        <v>517.61422956271599</v>
      </c>
      <c r="T3" s="6">
        <v>764.43660736225195</v>
      </c>
      <c r="U3" s="6">
        <v>948.87120662903499</v>
      </c>
      <c r="V3" s="6">
        <v>1530.8148160411199</v>
      </c>
      <c r="W3" s="6">
        <v>3278.0082497438002</v>
      </c>
      <c r="X3" s="6">
        <v>3156.7987178877302</v>
      </c>
      <c r="Y3" s="6">
        <v>16472.148621494402</v>
      </c>
      <c r="Z3" s="6">
        <v>1770.9135339474601</v>
      </c>
      <c r="AA3" s="6">
        <v>267.09764435180898</v>
      </c>
      <c r="AB3" s="6">
        <v>134.36344750799901</v>
      </c>
      <c r="AC3" s="6">
        <v>1292.2027851080099</v>
      </c>
      <c r="AD3" s="6">
        <v>321.15030130596602</v>
      </c>
      <c r="AE3" s="6">
        <v>651.10090749805295</v>
      </c>
      <c r="AF3" s="6">
        <v>23738.180723841</v>
      </c>
      <c r="AG3" s="6">
        <v>250.35701137201801</v>
      </c>
      <c r="AH3" s="6">
        <v>197.14603666762801</v>
      </c>
      <c r="AI3" s="6">
        <v>4574.5944206757304</v>
      </c>
      <c r="AJ3" s="6">
        <v>1053.1082430045201</v>
      </c>
      <c r="AK3" s="6">
        <v>2439.6824558220501</v>
      </c>
      <c r="AL3" s="6">
        <v>680.91414710350205</v>
      </c>
      <c r="AM3" s="6">
        <v>869.09969141936801</v>
      </c>
      <c r="AN3" s="6">
        <v>3944.7376127877701</v>
      </c>
      <c r="AO3" s="6">
        <v>664.70873448313</v>
      </c>
      <c r="AP3" s="6">
        <v>5362.0228966222503</v>
      </c>
      <c r="AQ3" s="6">
        <v>2837.7380176229199</v>
      </c>
      <c r="AR3" s="6">
        <v>14821.4468167502</v>
      </c>
      <c r="AS3" s="6">
        <v>6637.04165713981</v>
      </c>
      <c r="AT3" s="6">
        <v>153.59100919371701</v>
      </c>
      <c r="AU3" s="6">
        <v>30751.654348267999</v>
      </c>
      <c r="AV3" s="6">
        <v>780.90822264232202</v>
      </c>
      <c r="AW3" s="6">
        <v>2977.4338177907798</v>
      </c>
      <c r="AX3" s="6">
        <v>1894.61516893932</v>
      </c>
      <c r="AY3" s="6">
        <v>1378.20340298422</v>
      </c>
      <c r="AZ3" s="6">
        <v>2072.2998424499701</v>
      </c>
      <c r="BA3" s="6">
        <v>2313.1512888607899</v>
      </c>
      <c r="BB3" s="6">
        <v>4509.1782020361698</v>
      </c>
      <c r="BC3" s="6">
        <v>1521.7676198184299</v>
      </c>
      <c r="BD3" s="6">
        <v>120.765781959083</v>
      </c>
      <c r="BE3" s="6">
        <v>2039.6256972117701</v>
      </c>
      <c r="BF3" s="6">
        <v>24946.189189140401</v>
      </c>
      <c r="BG3" s="6">
        <v>22433.555714194499</v>
      </c>
      <c r="BH3" s="6">
        <v>3993.0472067647602</v>
      </c>
      <c r="BI3" s="6">
        <v>505.42014966136202</v>
      </c>
      <c r="BJ3" s="6">
        <v>801.99041388837304</v>
      </c>
      <c r="BK3" s="6">
        <v>23607.882855392199</v>
      </c>
      <c r="BL3" s="6">
        <v>269.01499838081702</v>
      </c>
      <c r="BM3" s="6">
        <v>12538.178869027601</v>
      </c>
      <c r="BN3" s="6">
        <v>5040.6704683356302</v>
      </c>
      <c r="BO3" s="6">
        <v>1575.42855740399</v>
      </c>
      <c r="BP3" s="6">
        <v>336.15406059602202</v>
      </c>
      <c r="BQ3" s="6">
        <v>319.95718861661197</v>
      </c>
      <c r="BR3" s="6">
        <v>955.66538061190704</v>
      </c>
      <c r="BS3" s="6">
        <v>739.34741800941299</v>
      </c>
      <c r="BT3" s="6">
        <v>1133.1863717164399</v>
      </c>
      <c r="BU3" s="6">
        <v>5276.0331890549596</v>
      </c>
      <c r="BV3" s="6">
        <v>28793.96074155</v>
      </c>
      <c r="BW3" s="6">
        <v>451.573001074356</v>
      </c>
      <c r="BX3" s="6">
        <v>748.25761569896895</v>
      </c>
      <c r="BY3" s="6">
        <v>1909.4122777135301</v>
      </c>
      <c r="BZ3" s="6">
        <v>782</v>
      </c>
      <c r="CA3" s="6">
        <v>28227.727458226302</v>
      </c>
      <c r="CB3" s="6">
        <v>20306.932231460101</v>
      </c>
      <c r="CC3" s="6">
        <v>20483.215994997401</v>
      </c>
      <c r="CD3" s="6">
        <v>3437.6606575236601</v>
      </c>
      <c r="CE3" s="6">
        <v>33846.465641434203</v>
      </c>
      <c r="CF3" s="6">
        <v>1720.3587893997801</v>
      </c>
      <c r="CG3" s="6">
        <v>1490.92708987166</v>
      </c>
      <c r="CH3" s="6">
        <v>395.32953178343098</v>
      </c>
      <c r="CI3" s="6">
        <v>735.026294655946</v>
      </c>
      <c r="CJ3" s="6">
        <v>16587.177671340301</v>
      </c>
      <c r="CK3" s="6">
        <v>308.40961159114897</v>
      </c>
      <c r="CL3" s="6">
        <v>326.94190759036002</v>
      </c>
      <c r="CM3" s="6">
        <v>3573.3027289880602</v>
      </c>
      <c r="CN3" s="6">
        <v>4422.3870762701099</v>
      </c>
      <c r="CO3" s="6">
        <v>405.60531366416598</v>
      </c>
      <c r="CP3" s="6">
        <v>306.71035540147102</v>
      </c>
      <c r="CQ3" s="6">
        <v>6266.49097233061</v>
      </c>
      <c r="CR3" s="6">
        <v>3525.7936318546099</v>
      </c>
      <c r="CS3" s="6">
        <v>48179.4208526047</v>
      </c>
      <c r="CT3" s="6">
        <v>334.44163828393903</v>
      </c>
      <c r="CU3" s="6">
        <v>150.14895576411899</v>
      </c>
      <c r="CV3" s="6">
        <v>3913.4287262390899</v>
      </c>
      <c r="CW3" s="6">
        <v>3039.3346229631602</v>
      </c>
      <c r="CX3" s="6">
        <v>307.43692053282899</v>
      </c>
      <c r="CY3" s="6">
        <v>10402.2333313615</v>
      </c>
      <c r="CZ3" s="6">
        <v>646.11631097975396</v>
      </c>
      <c r="DA3" s="6">
        <v>3856.6252268686399</v>
      </c>
      <c r="DB3" s="6">
        <v>7544.5686481364301</v>
      </c>
      <c r="DC3" s="6">
        <v>2248.4291752586901</v>
      </c>
      <c r="DD3" s="6">
        <v>524.05530789229601</v>
      </c>
      <c r="DE3" s="6">
        <v>1909.59870186179</v>
      </c>
      <c r="DF3" s="6">
        <v>1339.29357716301</v>
      </c>
      <c r="DG3" s="6">
        <v>296.26834187735801</v>
      </c>
      <c r="DH3" s="6">
        <v>137.16832669198999</v>
      </c>
      <c r="DI3" s="6">
        <v>1906.29260427331</v>
      </c>
      <c r="DJ3" s="6">
        <v>246.725628999885</v>
      </c>
      <c r="DK3" s="6">
        <v>26873.275933511399</v>
      </c>
      <c r="DL3" s="6">
        <v>13882.8568268586</v>
      </c>
      <c r="DM3" s="6">
        <v>1034.55158791486</v>
      </c>
      <c r="DN3" s="6">
        <v>208.37704220422199</v>
      </c>
      <c r="DO3" s="6">
        <v>590.38181503490705</v>
      </c>
      <c r="DP3" s="6">
        <v>1815.9200907112099</v>
      </c>
      <c r="DQ3" s="6">
        <v>38542.715099708999</v>
      </c>
      <c r="DR3" s="6">
        <v>8475.9575433572609</v>
      </c>
      <c r="DS3" s="6">
        <v>544.49427378226096</v>
      </c>
      <c r="DT3" s="6">
        <v>4046.4199805285298</v>
      </c>
      <c r="DU3" s="6">
        <v>515.684607768825</v>
      </c>
      <c r="DV3" s="6">
        <v>1565.05371192641</v>
      </c>
      <c r="DW3" s="6">
        <v>1941.4756317344099</v>
      </c>
      <c r="DX3" s="6">
        <v>990.56389617788898</v>
      </c>
      <c r="DY3" s="6">
        <v>4991.2443579951096</v>
      </c>
      <c r="DZ3" s="6">
        <v>11724.6114954602</v>
      </c>
      <c r="EA3" s="6">
        <v>28517.267205292799</v>
      </c>
      <c r="EB3" s="6">
        <v>11561.2483689073</v>
      </c>
      <c r="EC3" s="6">
        <v>507.55765839084899</v>
      </c>
      <c r="ED3" s="6">
        <v>1825.17980455979</v>
      </c>
      <c r="EE3" s="6">
        <v>2100.3525117182899</v>
      </c>
      <c r="EF3" s="6">
        <v>238.929746146063</v>
      </c>
      <c r="EG3" s="6">
        <v>5642.9272696918797</v>
      </c>
      <c r="EH3" s="6">
        <v>3985.6834015746299</v>
      </c>
      <c r="EI3" s="6">
        <v>1557.01717959599</v>
      </c>
      <c r="EJ3" s="6">
        <v>524.68799478597896</v>
      </c>
      <c r="EK3" s="6">
        <v>8684.6474003033509</v>
      </c>
      <c r="EL3" s="6">
        <v>615.26847172370606</v>
      </c>
      <c r="EM3" s="6">
        <v>1727.28119565526</v>
      </c>
      <c r="EN3" s="6">
        <v>7663.1370802644597</v>
      </c>
      <c r="EO3" s="6">
        <v>229.37551478137701</v>
      </c>
      <c r="EP3" s="6">
        <v>21700.020045831501</v>
      </c>
      <c r="EQ3" s="6">
        <v>5717.2170896901698</v>
      </c>
      <c r="ER3" s="6">
        <v>10479.759630927299</v>
      </c>
      <c r="ES3" s="6">
        <v>1001.08312188372</v>
      </c>
      <c r="ET3" s="6">
        <v>2666.4749099874798</v>
      </c>
      <c r="EU3" s="6">
        <v>15355.703166343899</v>
      </c>
      <c r="EV3" s="6">
        <v>832.803440237058</v>
      </c>
      <c r="EW3" s="6">
        <v>383.015998737117</v>
      </c>
      <c r="EX3" s="6">
        <v>1750.57673687227</v>
      </c>
      <c r="EY3" s="6">
        <v>27247.857734793</v>
      </c>
      <c r="EZ3" s="6">
        <v>38538.990085878402</v>
      </c>
      <c r="FA3" s="6">
        <v>171.04798336258801</v>
      </c>
      <c r="FB3" s="6">
        <v>1893.2640598789101</v>
      </c>
      <c r="FC3" s="6">
        <v>529.79370049732904</v>
      </c>
      <c r="FD3" s="6">
        <v>292.56735762404497</v>
      </c>
      <c r="FE3" s="6">
        <v>1838.9934144552601</v>
      </c>
      <c r="FF3" s="6">
        <v>6939.8011840855297</v>
      </c>
      <c r="FG3" s="6">
        <v>2253.0447097024398</v>
      </c>
      <c r="FH3" s="6">
        <v>3142.9551896786002</v>
      </c>
      <c r="FI3" s="6">
        <v>774.48283073919299</v>
      </c>
      <c r="FJ3" s="6">
        <v>239.47318593277299</v>
      </c>
      <c r="FK3" s="6">
        <v>780.32117887061895</v>
      </c>
      <c r="FL3" s="6">
        <v>31280.784278595202</v>
      </c>
      <c r="FM3" s="6">
        <v>27744.506459246099</v>
      </c>
      <c r="FN3" s="6">
        <v>406.53866855832501</v>
      </c>
      <c r="FO3" s="6">
        <v>37133.242808852599</v>
      </c>
      <c r="FP3" s="6">
        <v>6284.4559006905602</v>
      </c>
      <c r="FQ3" s="6">
        <v>456.70628951158301</v>
      </c>
      <c r="FR3" s="6">
        <v>1363.11301571423</v>
      </c>
      <c r="FS3" s="6">
        <v>4986.6755860434996</v>
      </c>
      <c r="FT3" s="6">
        <v>404.80786624284798</v>
      </c>
      <c r="FU3" s="6">
        <v>550.36024167708104</v>
      </c>
      <c r="FV3" s="6">
        <v>382.94117849531</v>
      </c>
      <c r="FW3" s="6">
        <v>568.38590919055605</v>
      </c>
    </row>
    <row r="4" spans="1:179" x14ac:dyDescent="0.35">
      <c r="A4">
        <v>2002</v>
      </c>
      <c r="B4" s="6">
        <v>179.42661096722901</v>
      </c>
      <c r="C4" s="6">
        <v>1425.12484888368</v>
      </c>
      <c r="D4" s="6">
        <v>1781.8255458410899</v>
      </c>
      <c r="E4" s="6">
        <v>872.49449159284097</v>
      </c>
      <c r="F4" s="6">
        <v>10401.449409048901</v>
      </c>
      <c r="G4" s="6">
        <v>2593.4041504246602</v>
      </c>
      <c r="H4" s="6">
        <v>783.240698647042</v>
      </c>
      <c r="I4" s="6">
        <v>20082.4832672749</v>
      </c>
      <c r="J4" s="6">
        <v>26401.745456435699</v>
      </c>
      <c r="K4" s="6">
        <v>763.08063798535795</v>
      </c>
      <c r="L4" s="6">
        <v>28866.801014106499</v>
      </c>
      <c r="M4" s="6">
        <v>13049.8032204458</v>
      </c>
      <c r="N4" s="6">
        <v>413.08025457516197</v>
      </c>
      <c r="O4" s="6">
        <v>11361.433665539</v>
      </c>
      <c r="P4" s="6">
        <v>1479.31458271677</v>
      </c>
      <c r="Q4" s="6">
        <v>24887.561334183301</v>
      </c>
      <c r="R4" s="6">
        <v>3525.6385825031098</v>
      </c>
      <c r="S4" s="6">
        <v>572.22879536798996</v>
      </c>
      <c r="T4" s="6">
        <v>845.51027978501702</v>
      </c>
      <c r="U4" s="6">
        <v>904.22662728253397</v>
      </c>
      <c r="V4" s="6">
        <v>1769.1998279224099</v>
      </c>
      <c r="W4" s="6">
        <v>3190.6154528255001</v>
      </c>
      <c r="X4" s="6">
        <v>2829.2831921707698</v>
      </c>
      <c r="Y4" s="6">
        <v>16850.1511253805</v>
      </c>
      <c r="Z4" s="6">
        <v>2092.9576938761102</v>
      </c>
      <c r="AA4" s="6">
        <v>294.66531663664603</v>
      </c>
      <c r="AB4" s="6">
        <v>123.11762796347701</v>
      </c>
      <c r="AC4" s="6">
        <v>1401.90373253543</v>
      </c>
      <c r="AD4" s="6">
        <v>338.987262704572</v>
      </c>
      <c r="AE4" s="6">
        <v>707.887567392905</v>
      </c>
      <c r="AF4" s="6">
        <v>24169.284734471799</v>
      </c>
      <c r="AG4" s="6">
        <v>260.745527274366</v>
      </c>
      <c r="AH4" s="6">
        <v>221.41636506576401</v>
      </c>
      <c r="AI4" s="6">
        <v>4446.2505048869398</v>
      </c>
      <c r="AJ4" s="6">
        <v>1148.5082904417</v>
      </c>
      <c r="AK4" s="6">
        <v>2396.6271273183602</v>
      </c>
      <c r="AL4" s="6">
        <v>747.990175965513</v>
      </c>
      <c r="AM4" s="6">
        <v>916.58499204875295</v>
      </c>
      <c r="AN4" s="6">
        <v>4024.6518999485202</v>
      </c>
      <c r="AO4" s="6">
        <v>719.91298429484902</v>
      </c>
      <c r="AP4" s="6">
        <v>6232.6555947107599</v>
      </c>
      <c r="AQ4" s="6">
        <v>2999.24524433842</v>
      </c>
      <c r="AR4" s="6">
        <v>16093.214611298001</v>
      </c>
      <c r="AS4" s="6">
        <v>8060.8687029242401</v>
      </c>
      <c r="AT4" s="6">
        <v>175.009965079978</v>
      </c>
      <c r="AU4" s="6">
        <v>33228.693544881899</v>
      </c>
      <c r="AV4" s="6">
        <v>791.38947816751204</v>
      </c>
      <c r="AW4" s="6">
        <v>3110.3250903656199</v>
      </c>
      <c r="AX4" s="6">
        <v>2172.1018772447001</v>
      </c>
      <c r="AY4" s="6">
        <v>1191.1032552044501</v>
      </c>
      <c r="AZ4" s="6">
        <v>2124.1028886291801</v>
      </c>
      <c r="BA4" s="6">
        <v>2744.2081555340201</v>
      </c>
      <c r="BB4" s="6">
        <v>5344.8779350230998</v>
      </c>
      <c r="BC4" s="6">
        <v>1405.44185636161</v>
      </c>
      <c r="BD4" s="6">
        <v>111.927223529279</v>
      </c>
      <c r="BE4" s="6">
        <v>2260.2583983847499</v>
      </c>
      <c r="BF4" s="6">
        <v>26869.6749036293</v>
      </c>
      <c r="BG4" s="6">
        <v>24177.3351674642</v>
      </c>
      <c r="BH4" s="6">
        <v>4141.4182925319001</v>
      </c>
      <c r="BI4" s="6">
        <v>411.77248040376998</v>
      </c>
      <c r="BJ4" s="6">
        <v>853.51645371331801</v>
      </c>
      <c r="BK4" s="6">
        <v>25077.7290759602</v>
      </c>
      <c r="BL4" s="6">
        <v>304.564560762479</v>
      </c>
      <c r="BM4" s="6">
        <v>14110.313365211099</v>
      </c>
      <c r="BN4" s="6">
        <v>5213.8962688492802</v>
      </c>
      <c r="BO4" s="6">
        <v>1710.34146844776</v>
      </c>
      <c r="BP4" s="6">
        <v>343.60275126348802</v>
      </c>
      <c r="BQ4" s="6">
        <v>333.05884483354902</v>
      </c>
      <c r="BR4" s="6">
        <v>974.94919328204196</v>
      </c>
      <c r="BS4" s="6">
        <v>697.59690358472801</v>
      </c>
      <c r="BT4" s="6">
        <v>1134.0647721631899</v>
      </c>
      <c r="BU4" s="6">
        <v>6655.3330086531896</v>
      </c>
      <c r="BV4" s="6">
        <v>32326.638246046099</v>
      </c>
      <c r="BW4" s="6">
        <v>470.98678594915998</v>
      </c>
      <c r="BX4" s="6">
        <v>900.17757571353104</v>
      </c>
      <c r="BY4" s="6">
        <v>1911.6787915017201</v>
      </c>
      <c r="BZ4" s="6">
        <v>761</v>
      </c>
      <c r="CA4" s="6">
        <v>32541.098553797801</v>
      </c>
      <c r="CB4" s="6">
        <v>18435.894759546802</v>
      </c>
      <c r="CC4" s="6">
        <v>22270.144123428199</v>
      </c>
      <c r="CD4" s="6">
        <v>3609.2006505867598</v>
      </c>
      <c r="CE4" s="6">
        <v>32289.350536072601</v>
      </c>
      <c r="CF4" s="6">
        <v>1802.0577752879001</v>
      </c>
      <c r="CG4" s="6">
        <v>1658.0307854463599</v>
      </c>
      <c r="CH4" s="6">
        <v>389.54271099110099</v>
      </c>
      <c r="CI4" s="6">
        <v>826.94528007381598</v>
      </c>
      <c r="CJ4" s="6">
        <v>17846.3260571477</v>
      </c>
      <c r="CK4" s="6">
        <v>321.72703322784599</v>
      </c>
      <c r="CL4" s="6">
        <v>320.06151792172801</v>
      </c>
      <c r="CM4" s="6">
        <v>4131.8000019136398</v>
      </c>
      <c r="CN4" s="6">
        <v>4579.4595927196697</v>
      </c>
      <c r="CO4" s="6">
        <v>382.19017349571101</v>
      </c>
      <c r="CP4" s="6">
        <v>306.47373698602399</v>
      </c>
      <c r="CQ4" s="6">
        <v>3703.0483081685202</v>
      </c>
      <c r="CR4" s="6">
        <v>4141.5927018010198</v>
      </c>
      <c r="CS4" s="6">
        <v>52930.641152264099</v>
      </c>
      <c r="CT4" s="6">
        <v>319.216473953508</v>
      </c>
      <c r="CU4" s="6">
        <v>298.43338494515899</v>
      </c>
      <c r="CV4" s="6">
        <v>4165.7261036385898</v>
      </c>
      <c r="CW4" s="6">
        <v>3049.1976164739299</v>
      </c>
      <c r="CX4" s="6">
        <v>334.83652063904799</v>
      </c>
      <c r="CY4" s="6">
        <v>11289.8897447166</v>
      </c>
      <c r="CZ4" s="6">
        <v>639.66712236969397</v>
      </c>
      <c r="DA4" s="6">
        <v>4018.9488973186399</v>
      </c>
      <c r="DB4" s="6">
        <v>7593.1377929362498</v>
      </c>
      <c r="DC4" s="6">
        <v>2265.88059422592</v>
      </c>
      <c r="DD4" s="6">
        <v>571.59263952876597</v>
      </c>
      <c r="DE4" s="6">
        <v>2106.6350684522999</v>
      </c>
      <c r="DF4" s="6">
        <v>1416.4881582619901</v>
      </c>
      <c r="DG4" s="6">
        <v>302.54510471128901</v>
      </c>
      <c r="DH4" s="6">
        <v>142.08226523019499</v>
      </c>
      <c r="DI4" s="6">
        <v>1769.1759103703</v>
      </c>
      <c r="DJ4" s="6">
        <v>244.72082372932499</v>
      </c>
      <c r="DK4" s="6">
        <v>29204.039831025399</v>
      </c>
      <c r="DL4" s="6">
        <v>16874.187491819601</v>
      </c>
      <c r="DM4" s="6">
        <v>1000.93594760549</v>
      </c>
      <c r="DN4" s="6">
        <v>228.23600221244999</v>
      </c>
      <c r="DO4" s="6">
        <v>741.74751118046299</v>
      </c>
      <c r="DP4" s="6">
        <v>1961.2037355360601</v>
      </c>
      <c r="DQ4" s="6">
        <v>43084.472465071703</v>
      </c>
      <c r="DR4" s="6">
        <v>8626.9726787329291</v>
      </c>
      <c r="DS4" s="6">
        <v>534.30388282199999</v>
      </c>
      <c r="DT4" s="6">
        <v>4126.2415581413397</v>
      </c>
      <c r="DU4" s="6">
        <v>491.83430814894803</v>
      </c>
      <c r="DV4" s="6">
        <v>1300.8514261026301</v>
      </c>
      <c r="DW4" s="6">
        <v>2021.23974003736</v>
      </c>
      <c r="DX4" s="6">
        <v>1036.1593134412201</v>
      </c>
      <c r="DY4" s="6">
        <v>5207.1714206940196</v>
      </c>
      <c r="DZ4" s="6">
        <v>12875.320792258501</v>
      </c>
      <c r="EA4" s="6">
        <v>30214.859009556199</v>
      </c>
      <c r="EB4" s="6">
        <v>13165.0657360554</v>
      </c>
      <c r="EC4" s="6">
        <v>570.97264543275105</v>
      </c>
      <c r="ED4" s="6">
        <v>2119.8826732391799</v>
      </c>
      <c r="EE4" s="6">
        <v>2377.5295774824399</v>
      </c>
      <c r="EF4" s="6">
        <v>233.28459363468099</v>
      </c>
      <c r="EG4" s="6">
        <v>5646.4565348323604</v>
      </c>
      <c r="EH4" s="6">
        <v>4272.8608975683401</v>
      </c>
      <c r="EI4" s="6">
        <v>1633.0354318879399</v>
      </c>
      <c r="EJ4" s="6">
        <v>577.64015656773904</v>
      </c>
      <c r="EK4" s="6">
        <v>8695.4000724738798</v>
      </c>
      <c r="EL4" s="6">
        <v>656.62270773944704</v>
      </c>
      <c r="EM4" s="6">
        <v>2283.8466849494098</v>
      </c>
      <c r="EN4" s="6">
        <v>8331.2619970041997</v>
      </c>
      <c r="EO4" s="6">
        <v>252.39621027916201</v>
      </c>
      <c r="EP4" s="6">
        <v>22159.688863274099</v>
      </c>
      <c r="EQ4" s="6">
        <v>6533.5532130373203</v>
      </c>
      <c r="ER4" s="6">
        <v>11777.1556578814</v>
      </c>
      <c r="ES4" s="6">
        <v>818.74511660394001</v>
      </c>
      <c r="ET4" s="6">
        <v>2502.2770046533701</v>
      </c>
      <c r="EU4" s="6">
        <v>17025.531982869201</v>
      </c>
      <c r="EV4" s="6">
        <v>867.491213740342</v>
      </c>
      <c r="EW4" s="6">
        <v>418.25184131599599</v>
      </c>
      <c r="EX4" s="6">
        <v>2267.7539837693098</v>
      </c>
      <c r="EY4" s="6">
        <v>29899.195249508099</v>
      </c>
      <c r="EZ4" s="6">
        <v>41376.393950166101</v>
      </c>
      <c r="FA4" s="6">
        <v>190.00250025609</v>
      </c>
      <c r="FB4" s="6">
        <v>2096.18799866778</v>
      </c>
      <c r="FC4" s="6">
        <v>508.79392301239602</v>
      </c>
      <c r="FD4" s="6">
        <v>326.85560012675501</v>
      </c>
      <c r="FE4" s="6">
        <v>1845.6875561378099</v>
      </c>
      <c r="FF4" s="6">
        <v>7053.0708041133003</v>
      </c>
      <c r="FG4" s="6">
        <v>2344.4135334253301</v>
      </c>
      <c r="FH4" s="6">
        <v>3687.89027802495</v>
      </c>
      <c r="FI4" s="6">
        <v>967.89016473209199</v>
      </c>
      <c r="FJ4" s="6">
        <v>245.500079364729</v>
      </c>
      <c r="FK4" s="6">
        <v>878.61874894134496</v>
      </c>
      <c r="FL4" s="6">
        <v>31567.4737120596</v>
      </c>
      <c r="FM4" s="6">
        <v>30056.5862179301</v>
      </c>
      <c r="FN4" s="6">
        <v>411.97234578502002</v>
      </c>
      <c r="FO4" s="6">
        <v>38023.161114402101</v>
      </c>
      <c r="FP4" s="6">
        <v>4090.8992667832399</v>
      </c>
      <c r="FQ4" s="6">
        <v>383.34306799074199</v>
      </c>
      <c r="FR4" s="6">
        <v>1354.1491223353801</v>
      </c>
      <c r="FS4" s="6">
        <v>3700.8795926207599</v>
      </c>
      <c r="FT4" s="6">
        <v>430.05286713907702</v>
      </c>
      <c r="FU4" s="6">
        <v>579.85292052835803</v>
      </c>
      <c r="FV4" s="6">
        <v>382.24217237571901</v>
      </c>
      <c r="FW4" s="6">
        <v>530.53057939869302</v>
      </c>
    </row>
    <row r="5" spans="1:179" x14ac:dyDescent="0.35">
      <c r="A5">
        <v>2003</v>
      </c>
      <c r="B5" s="6">
        <v>190.68381429508801</v>
      </c>
      <c r="C5" s="6">
        <v>1846.1188133191199</v>
      </c>
      <c r="D5" s="6">
        <v>2103.38182192144</v>
      </c>
      <c r="E5" s="6">
        <v>982.96089929111201</v>
      </c>
      <c r="F5" s="6">
        <v>10799.4488814161</v>
      </c>
      <c r="G5" s="6">
        <v>3349.8061244115002</v>
      </c>
      <c r="H5" s="6">
        <v>930.12732185179902</v>
      </c>
      <c r="I5" s="6">
        <v>23447.031000671701</v>
      </c>
      <c r="J5" s="6">
        <v>32222.897241165501</v>
      </c>
      <c r="K5" s="6">
        <v>883.64399654716999</v>
      </c>
      <c r="L5" s="6">
        <v>28327.270869194501</v>
      </c>
      <c r="M5" s="6">
        <v>14222.036796574899</v>
      </c>
      <c r="N5" s="6">
        <v>446.310659190362</v>
      </c>
      <c r="O5" s="6">
        <v>11699.4557629707</v>
      </c>
      <c r="P5" s="6">
        <v>1819.7660592617699</v>
      </c>
      <c r="Q5" s="6">
        <v>30587.668409379599</v>
      </c>
      <c r="R5" s="6">
        <v>3650.3665212953501</v>
      </c>
      <c r="S5" s="6">
        <v>709.69053315578606</v>
      </c>
      <c r="T5" s="6">
        <v>962.09690369960299</v>
      </c>
      <c r="U5" s="6">
        <v>907.53711009005701</v>
      </c>
      <c r="V5" s="6">
        <v>2224.7458643849</v>
      </c>
      <c r="W5" s="6">
        <v>4330.9449004076596</v>
      </c>
      <c r="X5" s="6">
        <v>3070.91049061377</v>
      </c>
      <c r="Y5" s="6">
        <v>18560.608573070102</v>
      </c>
      <c r="Z5" s="6">
        <v>2719.49765607059</v>
      </c>
      <c r="AA5" s="6">
        <v>374.62744678246298</v>
      </c>
      <c r="AB5" s="6">
        <v>113.56736636938101</v>
      </c>
      <c r="AC5" s="6">
        <v>1809.0899254977801</v>
      </c>
      <c r="AD5" s="6">
        <v>362.33570765016901</v>
      </c>
      <c r="AE5" s="6">
        <v>865.95813754425603</v>
      </c>
      <c r="AF5" s="6">
        <v>28200.658077338201</v>
      </c>
      <c r="AG5" s="6">
        <v>293.66185167943502</v>
      </c>
      <c r="AH5" s="6">
        <v>292.600786538938</v>
      </c>
      <c r="AI5" s="6">
        <v>4772.5628196506004</v>
      </c>
      <c r="AJ5" s="6">
        <v>1288.6432518338099</v>
      </c>
      <c r="AK5" s="6">
        <v>2281.40176243006</v>
      </c>
      <c r="AL5" s="6">
        <v>937.71411202836396</v>
      </c>
      <c r="AM5" s="6">
        <v>1028.4131086171201</v>
      </c>
      <c r="AN5" s="6">
        <v>4129.6327907250998</v>
      </c>
      <c r="AO5" s="6">
        <v>871.66664938146596</v>
      </c>
      <c r="AP5" s="6">
        <v>8059.4201729064398</v>
      </c>
      <c r="AQ5" s="6">
        <v>3197.1337540763202</v>
      </c>
      <c r="AR5" s="6">
        <v>20252.2389846021</v>
      </c>
      <c r="AS5" s="6">
        <v>9818.5684930748794</v>
      </c>
      <c r="AT5" s="6">
        <v>173.796135306156</v>
      </c>
      <c r="AU5" s="6">
        <v>40458.777398660903</v>
      </c>
      <c r="AV5" s="6">
        <v>818.86662978308004</v>
      </c>
      <c r="AW5" s="6">
        <v>2418.3504216894498</v>
      </c>
      <c r="AX5" s="6">
        <v>2425.8518417571499</v>
      </c>
      <c r="AY5" s="6">
        <v>1102.4682750534</v>
      </c>
      <c r="AZ5" s="6">
        <v>2209.4965079694498</v>
      </c>
      <c r="BA5" s="6">
        <v>3618.57609412069</v>
      </c>
      <c r="BB5" s="6">
        <v>7206.1665624875804</v>
      </c>
      <c r="BC5" s="6">
        <v>2148.6199354273799</v>
      </c>
      <c r="BD5" s="6">
        <v>119.490390988672</v>
      </c>
      <c r="BE5" s="6">
        <v>2837.89224620811</v>
      </c>
      <c r="BF5" s="6">
        <v>32855.132628780302</v>
      </c>
      <c r="BG5" s="6">
        <v>29568.385949668002</v>
      </c>
      <c r="BH5" s="6">
        <v>4933.4360067669804</v>
      </c>
      <c r="BI5" s="6">
        <v>335.90621695050402</v>
      </c>
      <c r="BJ5" s="6">
        <v>1010.0079801313</v>
      </c>
      <c r="BK5" s="6">
        <v>30243.576529697901</v>
      </c>
      <c r="BL5" s="6">
        <v>367.82152164834002</v>
      </c>
      <c r="BM5" s="6">
        <v>18477.578360286199</v>
      </c>
      <c r="BN5" s="6">
        <v>5682.5961002587101</v>
      </c>
      <c r="BO5" s="6">
        <v>1765.35167674537</v>
      </c>
      <c r="BP5" s="6">
        <v>393.73986978173099</v>
      </c>
      <c r="BQ5" s="6">
        <v>372.053875509514</v>
      </c>
      <c r="BR5" s="6">
        <v>997.21003457667405</v>
      </c>
      <c r="BS5" s="6">
        <v>561.81794377545395</v>
      </c>
      <c r="BT5" s="6">
        <v>1158.17873532358</v>
      </c>
      <c r="BU5" s="6">
        <v>8421.1033131615295</v>
      </c>
      <c r="BV5" s="6">
        <v>39423.928023344</v>
      </c>
      <c r="BW5" s="6">
        <v>546.72661447872804</v>
      </c>
      <c r="BX5" s="6">
        <v>1065.6485392546099</v>
      </c>
      <c r="BY5" s="6">
        <v>2253.9361322823502</v>
      </c>
      <c r="BZ5" s="6">
        <v>609</v>
      </c>
      <c r="CA5" s="6">
        <v>41106.925152214302</v>
      </c>
      <c r="CB5" s="6">
        <v>18979.323453344499</v>
      </c>
      <c r="CC5" s="6">
        <v>27465.675298722399</v>
      </c>
      <c r="CD5" s="6">
        <v>3480.5129495426199</v>
      </c>
      <c r="CE5" s="6">
        <v>34808.390917661302</v>
      </c>
      <c r="CF5" s="6">
        <v>1876.26141001151</v>
      </c>
      <c r="CG5" s="6">
        <v>2068.1241180847301</v>
      </c>
      <c r="CH5" s="6">
        <v>429.78784373716201</v>
      </c>
      <c r="CI5" s="6">
        <v>1015.72417177973</v>
      </c>
      <c r="CJ5" s="6">
        <v>22148.378150111999</v>
      </c>
      <c r="CK5" s="6">
        <v>380.50643239474402</v>
      </c>
      <c r="CL5" s="6">
        <v>362.821413486106</v>
      </c>
      <c r="CM5" s="6">
        <v>5135.3529249598996</v>
      </c>
      <c r="CN5" s="6">
        <v>4576.3907459219299</v>
      </c>
      <c r="CO5" s="6">
        <v>573.65376761156699</v>
      </c>
      <c r="CP5" s="6">
        <v>243.08934053241799</v>
      </c>
      <c r="CQ5" s="6">
        <v>4673.1439128611501</v>
      </c>
      <c r="CR5" s="6">
        <v>5499.4289891138696</v>
      </c>
      <c r="CS5" s="6">
        <v>65445.885030740697</v>
      </c>
      <c r="CT5" s="6">
        <v>368.79719424976798</v>
      </c>
      <c r="CU5" s="6">
        <v>267.39905650178798</v>
      </c>
      <c r="CV5" s="6">
        <v>4461.8476867680502</v>
      </c>
      <c r="CW5" s="6">
        <v>3475.9833049345398</v>
      </c>
      <c r="CX5" s="6">
        <v>392.52475895718402</v>
      </c>
      <c r="CY5" s="6">
        <v>13669.497217166099</v>
      </c>
      <c r="CZ5" s="6">
        <v>717.90037013723997</v>
      </c>
      <c r="DA5" s="6">
        <v>4793.7181790016102</v>
      </c>
      <c r="DB5" s="6">
        <v>7075.3696429997399</v>
      </c>
      <c r="DC5" s="6">
        <v>2295.8896549143601</v>
      </c>
      <c r="DD5" s="6">
        <v>646.19325628938202</v>
      </c>
      <c r="DE5" s="6">
        <v>2789.1590648350898</v>
      </c>
      <c r="DF5" s="6">
        <v>1725.45803790064</v>
      </c>
      <c r="DG5" s="6">
        <v>326.07514025760901</v>
      </c>
      <c r="DH5" s="6">
        <v>217.39041894811399</v>
      </c>
      <c r="DI5" s="6">
        <v>2560.77403635788</v>
      </c>
      <c r="DJ5" s="6">
        <v>252.40243228149001</v>
      </c>
      <c r="DK5" s="6">
        <v>35672.206597845303</v>
      </c>
      <c r="DL5" s="6">
        <v>21913.708171996099</v>
      </c>
      <c r="DM5" s="6">
        <v>1005.73247343454</v>
      </c>
      <c r="DN5" s="6">
        <v>268.34987177964302</v>
      </c>
      <c r="DO5" s="6">
        <v>795.38624674298705</v>
      </c>
      <c r="DP5" s="6">
        <v>2408.8001100553201</v>
      </c>
      <c r="DQ5" s="6">
        <v>50134.890773494699</v>
      </c>
      <c r="DR5" s="6">
        <v>9066.3047834925401</v>
      </c>
      <c r="DS5" s="6">
        <v>599.37632271040002</v>
      </c>
      <c r="DT5" s="6">
        <v>4267.3033248489901</v>
      </c>
      <c r="DU5" s="6">
        <v>568.24643988236699</v>
      </c>
      <c r="DV5" s="6">
        <v>1365.4164181180599</v>
      </c>
      <c r="DW5" s="6">
        <v>2145.6431830523102</v>
      </c>
      <c r="DX5" s="6">
        <v>1048.00819194625</v>
      </c>
      <c r="DY5" s="6">
        <v>5701.6022116161002</v>
      </c>
      <c r="DZ5" s="6">
        <v>15762.9757897367</v>
      </c>
      <c r="EA5" s="6">
        <v>34517.755092185798</v>
      </c>
      <c r="EB5" s="6">
        <v>14672.8574703505</v>
      </c>
      <c r="EC5" s="6">
        <v>682.52550882337698</v>
      </c>
      <c r="ED5" s="6">
        <v>2679.41190951209</v>
      </c>
      <c r="EE5" s="6">
        <v>2975.12535330125</v>
      </c>
      <c r="EF5" s="6">
        <v>249.87782574439399</v>
      </c>
      <c r="EG5" s="6">
        <v>6150.9213692606199</v>
      </c>
      <c r="EH5" s="6">
        <v>4447.7438130854698</v>
      </c>
      <c r="EI5" s="6">
        <v>1909.12217089109</v>
      </c>
      <c r="EJ5" s="6">
        <v>678.69283957899495</v>
      </c>
      <c r="EK5" s="6">
        <v>9609.9669743435006</v>
      </c>
      <c r="EL5" s="6">
        <v>823.72114508538402</v>
      </c>
      <c r="EM5" s="6">
        <v>3005.42635224484</v>
      </c>
      <c r="EN5" s="6">
        <v>8524.9612355777899</v>
      </c>
      <c r="EO5" s="6">
        <v>266.44711034309699</v>
      </c>
      <c r="EP5" s="6">
        <v>23730.1524496489</v>
      </c>
      <c r="EQ5" s="6">
        <v>8712.6987931205895</v>
      </c>
      <c r="ER5" s="6">
        <v>14849.0372415032</v>
      </c>
      <c r="ES5" s="6">
        <v>788.61135517598495</v>
      </c>
      <c r="ET5" s="6">
        <v>3751.2828130870998</v>
      </c>
      <c r="EU5" s="6">
        <v>21463.442657744901</v>
      </c>
      <c r="EV5" s="6">
        <v>982.19564585810394</v>
      </c>
      <c r="EW5" s="6">
        <v>484.84473514811901</v>
      </c>
      <c r="EX5" s="6">
        <v>2611.3774934903299</v>
      </c>
      <c r="EY5" s="6">
        <v>37321.797904705898</v>
      </c>
      <c r="EZ5" s="6">
        <v>48087.583129196399</v>
      </c>
      <c r="FA5" s="6">
        <v>237.75744423262</v>
      </c>
      <c r="FB5" s="6">
        <v>2359.1168670908701</v>
      </c>
      <c r="FC5" s="6">
        <v>517.78709503034497</v>
      </c>
      <c r="FD5" s="6">
        <v>396.03004405108601</v>
      </c>
      <c r="FE5" s="6">
        <v>2030.8164581317301</v>
      </c>
      <c r="FF5" s="6">
        <v>8807.9003786100002</v>
      </c>
      <c r="FG5" s="6">
        <v>2760.4143135015602</v>
      </c>
      <c r="FH5" s="6">
        <v>4760.1489492288401</v>
      </c>
      <c r="FI5" s="6">
        <v>1283.9112634525</v>
      </c>
      <c r="FJ5" s="6">
        <v>254.30115537114801</v>
      </c>
      <c r="FK5" s="6">
        <v>1047.5027904773899</v>
      </c>
      <c r="FL5" s="6">
        <v>33499.093751370499</v>
      </c>
      <c r="FM5" s="6">
        <v>34419.147914595203</v>
      </c>
      <c r="FN5" s="6">
        <v>431.27969313490502</v>
      </c>
      <c r="FO5" s="6">
        <v>39496.485875138103</v>
      </c>
      <c r="FP5" s="6">
        <v>3624.1980520239699</v>
      </c>
      <c r="FQ5" s="6">
        <v>396.377979026633</v>
      </c>
      <c r="FR5" s="6">
        <v>1580.5835778806099</v>
      </c>
      <c r="FS5" s="6">
        <v>3272.6150236911799</v>
      </c>
      <c r="FT5" s="6">
        <v>480.57979922145699</v>
      </c>
      <c r="FU5" s="6">
        <v>620.38275867209597</v>
      </c>
      <c r="FV5" s="6">
        <v>435.45808332531999</v>
      </c>
      <c r="FW5" s="6">
        <v>478.00740496922799</v>
      </c>
    </row>
    <row r="6" spans="1:179" x14ac:dyDescent="0.35">
      <c r="A6">
        <v>2004</v>
      </c>
      <c r="B6" s="6">
        <v>211.38211694265499</v>
      </c>
      <c r="C6" s="6">
        <v>2373.5798437199401</v>
      </c>
      <c r="D6" s="6">
        <v>2609.9528233141</v>
      </c>
      <c r="E6" s="6">
        <v>1255.5640447149101</v>
      </c>
      <c r="F6" s="6">
        <v>11448.536516999</v>
      </c>
      <c r="G6" s="6">
        <v>4277.7213506438902</v>
      </c>
      <c r="H6" s="6">
        <v>1191.91901957402</v>
      </c>
      <c r="I6" s="6">
        <v>30430.676437444301</v>
      </c>
      <c r="J6" s="6">
        <v>36821.521468009298</v>
      </c>
      <c r="K6" s="6">
        <v>1045.0093791680499</v>
      </c>
      <c r="L6" s="6">
        <v>28395.9246646221</v>
      </c>
      <c r="M6" s="6">
        <v>15846.5441389804</v>
      </c>
      <c r="N6" s="6">
        <v>475.29191978693501</v>
      </c>
      <c r="O6" s="6">
        <v>12512.5325118786</v>
      </c>
      <c r="P6" s="6">
        <v>2378.6232860074101</v>
      </c>
      <c r="Q6" s="6">
        <v>35364.3753314368</v>
      </c>
      <c r="R6" s="6">
        <v>3802.2958076555901</v>
      </c>
      <c r="S6" s="6">
        <v>797.31268001466105</v>
      </c>
      <c r="T6" s="6">
        <v>1068.42177628385</v>
      </c>
      <c r="U6" s="6">
        <v>967.40699195485797</v>
      </c>
      <c r="V6" s="6">
        <v>2814.9998948740999</v>
      </c>
      <c r="W6" s="6">
        <v>5073.5376499681997</v>
      </c>
      <c r="X6" s="6">
        <v>3637.46238925733</v>
      </c>
      <c r="Y6" s="6">
        <v>21902.0880525832</v>
      </c>
      <c r="Z6" s="6">
        <v>3389.7070488310201</v>
      </c>
      <c r="AA6" s="6">
        <v>418.37688503316599</v>
      </c>
      <c r="AB6" s="6">
        <v>128.33661283458201</v>
      </c>
      <c r="AC6" s="6">
        <v>2024.2752476578801</v>
      </c>
      <c r="AD6" s="6">
        <v>408.51382634736598</v>
      </c>
      <c r="AE6" s="6">
        <v>1009.94312043658</v>
      </c>
      <c r="AF6" s="6">
        <v>32034.307740842101</v>
      </c>
      <c r="AG6" s="6">
        <v>320.737460311924</v>
      </c>
      <c r="AH6" s="6">
        <v>454.336085210286</v>
      </c>
      <c r="AI6" s="6">
        <v>6194.8531069841802</v>
      </c>
      <c r="AJ6" s="6">
        <v>1508.66809788266</v>
      </c>
      <c r="AK6" s="6">
        <v>2782.6231850215599</v>
      </c>
      <c r="AL6" s="6">
        <v>1061.0791008630899</v>
      </c>
      <c r="AM6" s="6">
        <v>1326.59668816877</v>
      </c>
      <c r="AN6" s="6">
        <v>4385.3907193055002</v>
      </c>
      <c r="AO6" s="6">
        <v>922.855222356181</v>
      </c>
      <c r="AP6" s="6">
        <v>9661.1695736641195</v>
      </c>
      <c r="AQ6" s="6">
        <v>3395.71205023126</v>
      </c>
      <c r="AR6" s="6">
        <v>23792.621363224302</v>
      </c>
      <c r="AS6" s="6">
        <v>11749.852664357701</v>
      </c>
      <c r="AT6" s="6">
        <v>194.03996242662399</v>
      </c>
      <c r="AU6" s="6">
        <v>46511.598332430498</v>
      </c>
      <c r="AV6" s="6">
        <v>863.23161234145698</v>
      </c>
      <c r="AW6" s="6">
        <v>2487.3290611806601</v>
      </c>
      <c r="AX6" s="6">
        <v>2691.2780806196502</v>
      </c>
      <c r="AY6" s="6">
        <v>1062.1580919339799</v>
      </c>
      <c r="AZ6" s="6">
        <v>2278.4318429057298</v>
      </c>
      <c r="BA6" s="6">
        <v>6152.1312376017304</v>
      </c>
      <c r="BB6" s="6">
        <v>8912.9921951693195</v>
      </c>
      <c r="BC6" s="6">
        <v>2699.1334018643802</v>
      </c>
      <c r="BD6" s="6">
        <v>136.466255552783</v>
      </c>
      <c r="BE6" s="6">
        <v>3334.9316666979198</v>
      </c>
      <c r="BF6" s="6">
        <v>37702.8453762641</v>
      </c>
      <c r="BG6" s="6">
        <v>33741.265146917503</v>
      </c>
      <c r="BH6" s="6">
        <v>5739.5835261073298</v>
      </c>
      <c r="BI6" s="6">
        <v>642.75492984273001</v>
      </c>
      <c r="BJ6" s="6">
        <v>1305.0474855720799</v>
      </c>
      <c r="BK6" s="6">
        <v>34044.053634124801</v>
      </c>
      <c r="BL6" s="6">
        <v>417.50816486176501</v>
      </c>
      <c r="BM6" s="6">
        <v>21955.104136494101</v>
      </c>
      <c r="BN6" s="6">
        <v>5741.5986333348601</v>
      </c>
      <c r="BO6" s="6">
        <v>1889.69182366014</v>
      </c>
      <c r="BP6" s="6">
        <v>407.30033708713898</v>
      </c>
      <c r="BQ6" s="6">
        <v>405.07511837334198</v>
      </c>
      <c r="BR6" s="6">
        <v>1056.42388561094</v>
      </c>
      <c r="BS6" s="6">
        <v>663.79469631045401</v>
      </c>
      <c r="BT6" s="6">
        <v>1217.8180211998199</v>
      </c>
      <c r="BU6" s="6">
        <v>10285.7936270098</v>
      </c>
      <c r="BV6" s="6">
        <v>47367.278172526203</v>
      </c>
      <c r="BW6" s="6">
        <v>627.77424728391895</v>
      </c>
      <c r="BX6" s="6">
        <v>1150.2613149956501</v>
      </c>
      <c r="BY6" s="6">
        <v>2756.1987421936601</v>
      </c>
      <c r="BZ6" s="6">
        <v>1391.96348940291</v>
      </c>
      <c r="CA6" s="6">
        <v>47631.010687626898</v>
      </c>
      <c r="CB6" s="6">
        <v>19896.817733884898</v>
      </c>
      <c r="CC6" s="6">
        <v>31259.716495430901</v>
      </c>
      <c r="CD6" s="6">
        <v>3733.8014117161101</v>
      </c>
      <c r="CE6" s="6">
        <v>37688.722335940598</v>
      </c>
      <c r="CF6" s="6">
        <v>2044.96262332378</v>
      </c>
      <c r="CG6" s="6">
        <v>2874.2882912764899</v>
      </c>
      <c r="CH6" s="6">
        <v>451.66871591453901</v>
      </c>
      <c r="CI6" s="6">
        <v>1131.14000453575</v>
      </c>
      <c r="CJ6" s="6">
        <v>27011.7276502758</v>
      </c>
      <c r="CK6" s="6">
        <v>433.23497659086701</v>
      </c>
      <c r="CL6" s="6">
        <v>417.92850419520101</v>
      </c>
      <c r="CM6" s="6">
        <v>6363.7233869209003</v>
      </c>
      <c r="CN6" s="6">
        <v>4630.7895718060099</v>
      </c>
      <c r="CO6" s="6">
        <v>753.38078682336698</v>
      </c>
      <c r="CP6" s="6">
        <v>286.06499894280302</v>
      </c>
      <c r="CQ6" s="6">
        <v>5800.5979685149796</v>
      </c>
      <c r="CR6" s="6">
        <v>6700.3271918938199</v>
      </c>
      <c r="CS6" s="6">
        <v>75716.351078988402</v>
      </c>
      <c r="CT6" s="6">
        <v>284.48764641853001</v>
      </c>
      <c r="CU6" s="6">
        <v>282.56708459948601</v>
      </c>
      <c r="CV6" s="6">
        <v>4952.2129750436998</v>
      </c>
      <c r="CW6" s="6">
        <v>3941.4311358488699</v>
      </c>
      <c r="CX6" s="6">
        <v>440.16844180079102</v>
      </c>
      <c r="CY6" s="6">
        <v>15197.056610121001</v>
      </c>
      <c r="CZ6" s="6">
        <v>803.77764211122496</v>
      </c>
      <c r="DA6" s="6">
        <v>5388.06578367365</v>
      </c>
      <c r="DB6" s="6">
        <v>7484.4865419302896</v>
      </c>
      <c r="DC6" s="6">
        <v>2253.0926143024599</v>
      </c>
      <c r="DD6" s="6">
        <v>797.978685268444</v>
      </c>
      <c r="DE6" s="6">
        <v>3380.1651213585901</v>
      </c>
      <c r="DF6" s="6">
        <v>1952.9018302260399</v>
      </c>
      <c r="DG6" s="6">
        <v>383.27016415022899</v>
      </c>
      <c r="DH6" s="6">
        <v>217.59428261206099</v>
      </c>
      <c r="DI6" s="6">
        <v>3396.9119322870902</v>
      </c>
      <c r="DJ6" s="6">
        <v>286.15759378841102</v>
      </c>
      <c r="DK6" s="6">
        <v>40362.3947822685</v>
      </c>
      <c r="DL6" s="6">
        <v>25420.234882944002</v>
      </c>
      <c r="DM6" s="6">
        <v>1080.2681122223</v>
      </c>
      <c r="DN6" s="6">
        <v>286.49002216148301</v>
      </c>
      <c r="DO6" s="6">
        <v>1007.87432751604</v>
      </c>
      <c r="DP6" s="6">
        <v>2762.5603583758402</v>
      </c>
      <c r="DQ6" s="6">
        <v>57603.836021825999</v>
      </c>
      <c r="DR6" s="6">
        <v>10126.166778068</v>
      </c>
      <c r="DS6" s="6">
        <v>687.83641705267598</v>
      </c>
      <c r="DT6" s="6">
        <v>4592.15261354224</v>
      </c>
      <c r="DU6" s="6">
        <v>618.03689769038601</v>
      </c>
      <c r="DV6" s="6">
        <v>1679.4971714390899</v>
      </c>
      <c r="DW6" s="6">
        <v>2417.0355006156601</v>
      </c>
      <c r="DX6" s="6">
        <v>1121.4896323005901</v>
      </c>
      <c r="DY6" s="6">
        <v>6681.3864719504199</v>
      </c>
      <c r="DZ6" s="6">
        <v>18031.000421576799</v>
      </c>
      <c r="EA6" s="6">
        <v>42124.8290055486</v>
      </c>
      <c r="EB6" s="6">
        <v>16496.1200942502</v>
      </c>
      <c r="EC6" s="6">
        <v>897.44995881032605</v>
      </c>
      <c r="ED6" s="6">
        <v>3494.9445171830398</v>
      </c>
      <c r="EE6" s="6">
        <v>4102.3648329979196</v>
      </c>
      <c r="EF6" s="6">
        <v>273.760518872435</v>
      </c>
      <c r="EG6" s="6">
        <v>6591.8491784908001</v>
      </c>
      <c r="EH6" s="6">
        <v>4810.29850257217</v>
      </c>
      <c r="EI6" s="6">
        <v>2353.54821859811</v>
      </c>
      <c r="EJ6" s="6">
        <v>745.31545188924395</v>
      </c>
      <c r="EK6" s="6">
        <v>11185.1389747634</v>
      </c>
      <c r="EL6" s="6">
        <v>940.55169182969303</v>
      </c>
      <c r="EM6" s="6">
        <v>3502.8029238956701</v>
      </c>
      <c r="EN6" s="6">
        <v>10176.6587120064</v>
      </c>
      <c r="EO6" s="6">
        <v>266.56956753911197</v>
      </c>
      <c r="EP6" s="6">
        <v>27608.5373712744</v>
      </c>
      <c r="EQ6" s="6">
        <v>10671.821861063199</v>
      </c>
      <c r="ER6" s="6">
        <v>17233.1385611279</v>
      </c>
      <c r="ES6" s="6">
        <v>867.12608240185602</v>
      </c>
      <c r="ET6" s="6">
        <v>4833.62751660714</v>
      </c>
      <c r="EU6" s="6">
        <v>24861.282796441301</v>
      </c>
      <c r="EV6" s="6">
        <v>1065.7844368019701</v>
      </c>
      <c r="EW6" s="6">
        <v>573.30692611793904</v>
      </c>
      <c r="EX6" s="6">
        <v>3006.1832328740602</v>
      </c>
      <c r="EY6" s="6">
        <v>42821.6731423358</v>
      </c>
      <c r="EZ6" s="6">
        <v>53340.1476775431</v>
      </c>
      <c r="FA6" s="6">
        <v>311.62732480273598</v>
      </c>
      <c r="FB6" s="6">
        <v>2660.1269982932999</v>
      </c>
      <c r="FC6" s="6">
        <v>453.47882945962198</v>
      </c>
      <c r="FD6" s="6">
        <v>412.58939196230801</v>
      </c>
      <c r="FE6" s="6">
        <v>2301.5621627649198</v>
      </c>
      <c r="FF6" s="6">
        <v>10293.805414705001</v>
      </c>
      <c r="FG6" s="6">
        <v>3111.38270290128</v>
      </c>
      <c r="FH6" s="6">
        <v>6101.4716080595799</v>
      </c>
      <c r="FI6" s="6">
        <v>1453.91623815764</v>
      </c>
      <c r="FJ6" s="6">
        <v>296.01430064560901</v>
      </c>
      <c r="FK6" s="6">
        <v>1366.0164764782301</v>
      </c>
      <c r="FL6" s="6">
        <v>36333.249844526603</v>
      </c>
      <c r="FM6" s="6">
        <v>40290.313971011601</v>
      </c>
      <c r="FN6" s="6">
        <v>459.25928251386102</v>
      </c>
      <c r="FO6" s="6">
        <v>41712.801067554501</v>
      </c>
      <c r="FP6" s="6">
        <v>4120.5566108595003</v>
      </c>
      <c r="FQ6" s="6">
        <v>465.11988694402498</v>
      </c>
      <c r="FR6" s="6">
        <v>1788.0871669579101</v>
      </c>
      <c r="FS6" s="6">
        <v>4325.6967558755796</v>
      </c>
      <c r="FT6" s="6">
        <v>546.90960584225104</v>
      </c>
      <c r="FU6" s="6">
        <v>709.96530613862501</v>
      </c>
      <c r="FV6" s="6">
        <v>538.59150640966197</v>
      </c>
      <c r="FW6" s="6">
        <v>482.998411302845</v>
      </c>
    </row>
    <row r="7" spans="1:179" x14ac:dyDescent="0.35">
      <c r="A7">
        <v>2005</v>
      </c>
      <c r="B7" s="6">
        <v>242.03128487198501</v>
      </c>
      <c r="C7" s="6">
        <v>2673.7872825311301</v>
      </c>
      <c r="D7" s="6">
        <v>3113.0953308508401</v>
      </c>
      <c r="E7" s="6">
        <v>1902.42234554625</v>
      </c>
      <c r="F7" s="6">
        <v>12557.085410457999</v>
      </c>
      <c r="G7" s="6">
        <v>5109.8513252262101</v>
      </c>
      <c r="H7" s="6">
        <v>1643.7530293611001</v>
      </c>
      <c r="I7" s="6">
        <v>33999.2428575835</v>
      </c>
      <c r="J7" s="6">
        <v>38403.133877071501</v>
      </c>
      <c r="K7" s="6">
        <v>1578.40239029603</v>
      </c>
      <c r="L7" s="6">
        <v>30278.3669222647</v>
      </c>
      <c r="M7" s="6">
        <v>17959.255440228499</v>
      </c>
      <c r="N7" s="6">
        <v>499.46194023915598</v>
      </c>
      <c r="O7" s="6">
        <v>13822.591677131501</v>
      </c>
      <c r="P7" s="6">
        <v>3125.81053502853</v>
      </c>
      <c r="Q7" s="6">
        <v>36795.976881963899</v>
      </c>
      <c r="R7" s="6">
        <v>3883.1923890063399</v>
      </c>
      <c r="S7" s="6">
        <v>822.45783093062505</v>
      </c>
      <c r="T7" s="6">
        <v>1228.4418235706601</v>
      </c>
      <c r="U7" s="6">
        <v>1034.3112402368899</v>
      </c>
      <c r="V7" s="6">
        <v>2980.60210893151</v>
      </c>
      <c r="W7" s="6">
        <v>5513.3279980617899</v>
      </c>
      <c r="X7" s="6">
        <v>4790.4370877736601</v>
      </c>
      <c r="Y7" s="6">
        <v>26105.279030311402</v>
      </c>
      <c r="Z7" s="6">
        <v>3899.9076377401698</v>
      </c>
      <c r="AA7" s="6">
        <v>457.933601354882</v>
      </c>
      <c r="AB7" s="6">
        <v>151.68146336648499</v>
      </c>
      <c r="AC7" s="6">
        <v>2099.1574840549101</v>
      </c>
      <c r="AD7" s="6">
        <v>474.11122779009901</v>
      </c>
      <c r="AE7" s="6">
        <v>1011.88007278296</v>
      </c>
      <c r="AF7" s="6">
        <v>36266.187123585303</v>
      </c>
      <c r="AG7" s="6">
        <v>331.16292419891101</v>
      </c>
      <c r="AH7" s="6">
        <v>658.56677736361598</v>
      </c>
      <c r="AI7" s="6">
        <v>7598.52512108889</v>
      </c>
      <c r="AJ7" s="6">
        <v>1753.4178292582301</v>
      </c>
      <c r="AK7" s="6">
        <v>3414.46515834714</v>
      </c>
      <c r="AL7" s="6">
        <v>1069.0259306277801</v>
      </c>
      <c r="AM7" s="6">
        <v>1835.60977809168</v>
      </c>
      <c r="AN7" s="6">
        <v>4654.8248220098003</v>
      </c>
      <c r="AO7" s="6">
        <v>931.20002557153202</v>
      </c>
      <c r="AP7" s="6">
        <v>10527.892681523301</v>
      </c>
      <c r="AQ7" s="6">
        <v>3786.6647954079599</v>
      </c>
      <c r="AR7" s="6">
        <v>24959.2591697881</v>
      </c>
      <c r="AS7" s="6">
        <v>13430.669895561299</v>
      </c>
      <c r="AT7" s="6">
        <v>218.386190840192</v>
      </c>
      <c r="AU7" s="6">
        <v>48799.825601127501</v>
      </c>
      <c r="AV7" s="6">
        <v>904.72974887656596</v>
      </c>
      <c r="AW7" s="6">
        <v>3932.7865678674898</v>
      </c>
      <c r="AX7" s="6">
        <v>3002.1368672747499</v>
      </c>
      <c r="AY7" s="6">
        <v>1186.3934231895801</v>
      </c>
      <c r="AZ7" s="6">
        <v>2428.5695118886401</v>
      </c>
      <c r="BA7" s="6">
        <v>10963.289362941299</v>
      </c>
      <c r="BB7" s="6">
        <v>10406.396692326</v>
      </c>
      <c r="BC7" s="6">
        <v>3083.8262324474799</v>
      </c>
      <c r="BD7" s="6">
        <v>162.432726500352</v>
      </c>
      <c r="BE7" s="6">
        <v>3659.5793287084198</v>
      </c>
      <c r="BF7" s="6">
        <v>39040.2888825052</v>
      </c>
      <c r="BG7" s="6">
        <v>34760.187766386603</v>
      </c>
      <c r="BH7" s="6">
        <v>6891.3668762396001</v>
      </c>
      <c r="BI7" s="6">
        <v>665.72194065367205</v>
      </c>
      <c r="BJ7" s="6">
        <v>1642.7609375639499</v>
      </c>
      <c r="BK7" s="6">
        <v>34507.368814233203</v>
      </c>
      <c r="BL7" s="6">
        <v>492.54419164423399</v>
      </c>
      <c r="BM7" s="6">
        <v>22551.735766736499</v>
      </c>
      <c r="BN7" s="6">
        <v>6645.7950483518698</v>
      </c>
      <c r="BO7" s="6">
        <v>2101.54181782248</v>
      </c>
      <c r="BP7" s="6">
        <v>322.41568160552703</v>
      </c>
      <c r="BQ7" s="6">
        <v>436.475544782741</v>
      </c>
      <c r="BR7" s="6">
        <v>1105.4964536488201</v>
      </c>
      <c r="BS7" s="6">
        <v>766.69205890441401</v>
      </c>
      <c r="BT7" s="6">
        <v>1308.0914436425101</v>
      </c>
      <c r="BU7" s="6">
        <v>11200.5769496264</v>
      </c>
      <c r="BV7" s="6">
        <v>56658.592646559096</v>
      </c>
      <c r="BW7" s="6">
        <v>714.86101349566104</v>
      </c>
      <c r="BX7" s="6">
        <v>1263.2873205457499</v>
      </c>
      <c r="BY7" s="6">
        <v>3246.0510293832599</v>
      </c>
      <c r="BZ7" s="6">
        <v>1855.5220037520201</v>
      </c>
      <c r="CA7" s="6">
        <v>50878.223671427397</v>
      </c>
      <c r="CB7" s="6">
        <v>20566.6454898642</v>
      </c>
      <c r="CC7" s="6">
        <v>32043.1403684119</v>
      </c>
      <c r="CD7" s="6">
        <v>4103.5971441428201</v>
      </c>
      <c r="CE7" s="6">
        <v>37217.648727917003</v>
      </c>
      <c r="CF7" s="6">
        <v>2183.3961572739199</v>
      </c>
      <c r="CG7" s="6">
        <v>3771.2789573384498</v>
      </c>
      <c r="CH7" s="6">
        <v>511.61642223942999</v>
      </c>
      <c r="CI7" s="6">
        <v>1214.55666670492</v>
      </c>
      <c r="CJ7" s="6">
        <v>35591.005778785096</v>
      </c>
      <c r="CK7" s="6">
        <v>476.55212996897501</v>
      </c>
      <c r="CL7" s="6">
        <v>475.61071351311301</v>
      </c>
      <c r="CM7" s="6">
        <v>7575.1833932391901</v>
      </c>
      <c r="CN7" s="6">
        <v>4575.1055115935396</v>
      </c>
      <c r="CO7" s="6">
        <v>842.81305318800401</v>
      </c>
      <c r="CP7" s="6">
        <v>294.89303679544201</v>
      </c>
      <c r="CQ7" s="6">
        <v>8163.0107778197298</v>
      </c>
      <c r="CR7" s="6">
        <v>7854.7652786785502</v>
      </c>
      <c r="CS7" s="6">
        <v>80289.696409954006</v>
      </c>
      <c r="CT7" s="6">
        <v>319.53744022897598</v>
      </c>
      <c r="CU7" s="6">
        <v>289.55516892051401</v>
      </c>
      <c r="CV7" s="6">
        <v>5587.0256496233897</v>
      </c>
      <c r="CW7" s="6">
        <v>3639.9665762434001</v>
      </c>
      <c r="CX7" s="6">
        <v>489.02106899593099</v>
      </c>
      <c r="CY7" s="6">
        <v>15888.172456599499</v>
      </c>
      <c r="CZ7" s="6">
        <v>970.84364481987905</v>
      </c>
      <c r="DA7" s="6">
        <v>5282.9060215563504</v>
      </c>
      <c r="DB7" s="6">
        <v>8277.6712514960309</v>
      </c>
      <c r="DC7" s="6">
        <v>2358.2800177142899</v>
      </c>
      <c r="DD7" s="6">
        <v>998.83136481082795</v>
      </c>
      <c r="DE7" s="6">
        <v>3674.6179242797002</v>
      </c>
      <c r="DF7" s="6">
        <v>2018.0257430782899</v>
      </c>
      <c r="DG7" s="6">
        <v>416.80986486039302</v>
      </c>
      <c r="DH7" s="6">
        <v>244.88234994012001</v>
      </c>
      <c r="DI7" s="6">
        <v>3663.7471883599801</v>
      </c>
      <c r="DJ7" s="6">
        <v>315.805629997361</v>
      </c>
      <c r="DK7" s="6">
        <v>41979.055845788098</v>
      </c>
      <c r="DL7" s="6">
        <v>27751.0654708859</v>
      </c>
      <c r="DM7" s="6">
        <v>1162.29011254959</v>
      </c>
      <c r="DN7" s="6">
        <v>321.72382648003401</v>
      </c>
      <c r="DO7" s="6">
        <v>1268.38344331693</v>
      </c>
      <c r="DP7" s="6">
        <v>3037.7531103044498</v>
      </c>
      <c r="DQ7" s="6">
        <v>66810.478520867997</v>
      </c>
      <c r="DR7" s="6">
        <v>12377.094812420301</v>
      </c>
      <c r="DS7" s="6">
        <v>748.92258459899301</v>
      </c>
      <c r="DT7" s="6">
        <v>4916.9149938277296</v>
      </c>
      <c r="DU7" s="6">
        <v>749.18639620575595</v>
      </c>
      <c r="DV7" s="6">
        <v>1843.6337910831701</v>
      </c>
      <c r="DW7" s="6">
        <v>2729.4986823834502</v>
      </c>
      <c r="DX7" s="6">
        <v>1244.34904100158</v>
      </c>
      <c r="DY7" s="6">
        <v>8021.5057434679502</v>
      </c>
      <c r="DZ7" s="6">
        <v>18773.125361635401</v>
      </c>
      <c r="EA7" s="6">
        <v>51455.594194577498</v>
      </c>
      <c r="EB7" s="6">
        <v>19402.502625954901</v>
      </c>
      <c r="EC7" s="6">
        <v>1034.70705816743</v>
      </c>
      <c r="ED7" s="6">
        <v>4617.9290164325803</v>
      </c>
      <c r="EE7" s="6">
        <v>5323.4630826338398</v>
      </c>
      <c r="EF7" s="6">
        <v>331.81116236970001</v>
      </c>
      <c r="EG7" s="6">
        <v>6948.8214540442896</v>
      </c>
      <c r="EH7" s="6">
        <v>5070.5127024754302</v>
      </c>
      <c r="EI7" s="6">
        <v>2590.4177908748102</v>
      </c>
      <c r="EJ7" s="6">
        <v>866.50499563880305</v>
      </c>
      <c r="EK7" s="6">
        <v>13791.4501296897</v>
      </c>
      <c r="EL7" s="6">
        <v>993.93204109563897</v>
      </c>
      <c r="EM7" s="6">
        <v>3720.4791546743099</v>
      </c>
      <c r="EN7" s="6">
        <v>11092.5107357824</v>
      </c>
      <c r="EO7" s="6">
        <v>292.34932524708501</v>
      </c>
      <c r="EP7" s="6">
        <v>29961.263277456899</v>
      </c>
      <c r="EQ7" s="6">
        <v>11685.754822439099</v>
      </c>
      <c r="ER7" s="6">
        <v>18098.9085440003</v>
      </c>
      <c r="ES7" s="6">
        <v>1014.8552802740001</v>
      </c>
      <c r="ET7" s="6">
        <v>5383.6565425098397</v>
      </c>
      <c r="EU7" s="6">
        <v>26419.296863822099</v>
      </c>
      <c r="EV7" s="6">
        <v>1248.6981851703399</v>
      </c>
      <c r="EW7" s="6">
        <v>689.20955696657904</v>
      </c>
      <c r="EX7" s="6">
        <v>3590.6481833241201</v>
      </c>
      <c r="EY7" s="6">
        <v>43437.063116477599</v>
      </c>
      <c r="EZ7" s="6">
        <v>54952.673761343103</v>
      </c>
      <c r="FA7" s="6">
        <v>340.58303273889902</v>
      </c>
      <c r="FB7" s="6">
        <v>2894.06265596401</v>
      </c>
      <c r="FC7" s="6">
        <v>464.52169806106701</v>
      </c>
      <c r="FD7" s="6">
        <v>406.40095053912501</v>
      </c>
      <c r="FE7" s="6">
        <v>2594.4957646911398</v>
      </c>
      <c r="FF7" s="6">
        <v>12327.2331723195</v>
      </c>
      <c r="FG7" s="6">
        <v>3193.2065694937301</v>
      </c>
      <c r="FH7" s="6">
        <v>7456.3877151334</v>
      </c>
      <c r="FI7" s="6">
        <v>1704.4175310570399</v>
      </c>
      <c r="FJ7" s="6">
        <v>333.73163652474398</v>
      </c>
      <c r="FK7" s="6">
        <v>1826.93139114817</v>
      </c>
      <c r="FL7" s="6">
        <v>39365.4339019123</v>
      </c>
      <c r="FM7" s="6">
        <v>42030.286613813601</v>
      </c>
      <c r="FN7" s="6">
        <v>492.63137929182</v>
      </c>
      <c r="FO7" s="6">
        <v>44114.747781054401</v>
      </c>
      <c r="FP7" s="6">
        <v>5226.9378060256804</v>
      </c>
      <c r="FQ7" s="6">
        <v>546.77685018555201</v>
      </c>
      <c r="FR7" s="6">
        <v>1887.2265762755901</v>
      </c>
      <c r="FS7" s="6">
        <v>5504.97682392969</v>
      </c>
      <c r="FT7" s="6">
        <v>687.47973559223101</v>
      </c>
      <c r="FU7" s="6">
        <v>832.84448862627903</v>
      </c>
      <c r="FV7" s="6">
        <v>702.74094063237499</v>
      </c>
      <c r="FW7" s="6">
        <v>476.555323602915</v>
      </c>
    </row>
    <row r="8" spans="1:179" x14ac:dyDescent="0.35">
      <c r="A8">
        <v>2006</v>
      </c>
      <c r="B8" s="6">
        <v>263.733691663044</v>
      </c>
      <c r="C8" s="6">
        <v>2972.7432646217599</v>
      </c>
      <c r="D8" s="6">
        <v>3478.7109285912102</v>
      </c>
      <c r="E8" s="6">
        <v>2599.5664639760798</v>
      </c>
      <c r="F8" s="6">
        <v>13997.665928648699</v>
      </c>
      <c r="G8" s="6">
        <v>5919.0120370775303</v>
      </c>
      <c r="H8" s="6">
        <v>2158.1436971017902</v>
      </c>
      <c r="I8" s="6">
        <v>36044.922810848497</v>
      </c>
      <c r="J8" s="6">
        <v>40635.281815972397</v>
      </c>
      <c r="K8" s="6">
        <v>2473.0818186353599</v>
      </c>
      <c r="L8" s="6">
        <v>30713.705280138201</v>
      </c>
      <c r="M8" s="6">
        <v>19307.609663317999</v>
      </c>
      <c r="N8" s="6">
        <v>509.64014287321601</v>
      </c>
      <c r="O8" s="6">
        <v>15199.4579730933</v>
      </c>
      <c r="P8" s="6">
        <v>3847.4341238215302</v>
      </c>
      <c r="Q8" s="6">
        <v>38672.705942976703</v>
      </c>
      <c r="R8" s="6">
        <v>4153.8947375647504</v>
      </c>
      <c r="S8" s="6">
        <v>855.294039238491</v>
      </c>
      <c r="T8" s="6">
        <v>1330.9652965442001</v>
      </c>
      <c r="U8" s="6">
        <v>1218.87445946804</v>
      </c>
      <c r="V8" s="6">
        <v>3416.51059575811</v>
      </c>
      <c r="W8" s="6">
        <v>5521.9996314170703</v>
      </c>
      <c r="X8" s="6">
        <v>5886.4635883772798</v>
      </c>
      <c r="Y8" s="6">
        <v>30979.8791725798</v>
      </c>
      <c r="Z8" s="6">
        <v>4523.0508329805998</v>
      </c>
      <c r="AA8" s="6">
        <v>473.44976545959202</v>
      </c>
      <c r="AB8" s="6">
        <v>167.37648450549199</v>
      </c>
      <c r="AC8" s="6">
        <v>2361.3851342554499</v>
      </c>
      <c r="AD8" s="6">
        <v>539.75016871721596</v>
      </c>
      <c r="AE8" s="6">
        <v>1062.1374333133599</v>
      </c>
      <c r="AF8" s="6">
        <v>40385.869955476999</v>
      </c>
      <c r="AG8" s="6">
        <v>354.67138006786598</v>
      </c>
      <c r="AH8" s="6">
        <v>710.396262816236</v>
      </c>
      <c r="AI8" s="6">
        <v>9464.5502429060707</v>
      </c>
      <c r="AJ8" s="6">
        <v>2099.22943460447</v>
      </c>
      <c r="AK8" s="6">
        <v>3741.09283661273</v>
      </c>
      <c r="AL8" s="6">
        <v>1114.9488410279901</v>
      </c>
      <c r="AM8" s="6">
        <v>2155.4076109163402</v>
      </c>
      <c r="AN8" s="6">
        <v>5201.5140947006103</v>
      </c>
      <c r="AO8" s="6">
        <v>949.97572659052196</v>
      </c>
      <c r="AP8" s="6">
        <v>11695.944664086001</v>
      </c>
      <c r="AQ8" s="6">
        <v>4683.5661553675</v>
      </c>
      <c r="AR8" s="6">
        <v>26729.323404580198</v>
      </c>
      <c r="AS8" s="6">
        <v>15261.7975911138</v>
      </c>
      <c r="AT8" s="6">
        <v>255.43308382953401</v>
      </c>
      <c r="AU8" s="6">
        <v>52026.999514272298</v>
      </c>
      <c r="AV8" s="6">
        <v>967.668622919565</v>
      </c>
      <c r="AW8" s="6">
        <v>4109.03136285855</v>
      </c>
      <c r="AX8" s="6">
        <v>3328.8829723976501</v>
      </c>
      <c r="AY8" s="6">
        <v>1397.43681729491</v>
      </c>
      <c r="AZ8" s="6">
        <v>2631.82041514301</v>
      </c>
      <c r="BA8" s="6">
        <v>12857.3360461499</v>
      </c>
      <c r="BB8" s="6">
        <v>12631.5680518102</v>
      </c>
      <c r="BC8" s="6">
        <v>3176.7003378024801</v>
      </c>
      <c r="BD8" s="6">
        <v>194.687430455118</v>
      </c>
      <c r="BE8" s="6">
        <v>3747.8607160745501</v>
      </c>
      <c r="BF8" s="6">
        <v>41188.093699730198</v>
      </c>
      <c r="BG8" s="6">
        <v>36443.623441441101</v>
      </c>
      <c r="BH8" s="6">
        <v>7221.3294815315603</v>
      </c>
      <c r="BI8" s="6">
        <v>662.36246097695596</v>
      </c>
      <c r="BJ8" s="6">
        <v>1996.0571292766399</v>
      </c>
      <c r="BK8" s="6">
        <v>36323.447742182201</v>
      </c>
      <c r="BL8" s="6">
        <v>913.39393093929095</v>
      </c>
      <c r="BM8" s="6">
        <v>24801.1577837357</v>
      </c>
      <c r="BN8" s="6">
        <v>6658.5408466990002</v>
      </c>
      <c r="BO8" s="6">
        <v>2287.9357153063002</v>
      </c>
      <c r="BP8" s="6">
        <v>453.40351845416302</v>
      </c>
      <c r="BQ8" s="6">
        <v>430.004252419306</v>
      </c>
      <c r="BR8" s="6">
        <v>3188.6389809945499</v>
      </c>
      <c r="BS8" s="6">
        <v>792.82592581104905</v>
      </c>
      <c r="BT8" s="6">
        <v>1430.0570515417601</v>
      </c>
      <c r="BU8" s="6">
        <v>11475.822705709301</v>
      </c>
      <c r="BV8" s="6">
        <v>56673.602467987497</v>
      </c>
      <c r="BW8" s="6">
        <v>806.75328062879896</v>
      </c>
      <c r="BX8" s="6">
        <v>1589.8014886614201</v>
      </c>
      <c r="BY8" s="6">
        <v>3774.3578414999101</v>
      </c>
      <c r="BZ8" s="6">
        <v>2373.2147846439102</v>
      </c>
      <c r="CA8" s="6">
        <v>54306.429316689697</v>
      </c>
      <c r="CB8" s="6">
        <v>21837.378485196899</v>
      </c>
      <c r="CC8" s="6">
        <v>33501.658167304398</v>
      </c>
      <c r="CD8" s="6">
        <v>4331.30306028832</v>
      </c>
      <c r="CE8" s="6">
        <v>35433.988963743002</v>
      </c>
      <c r="CF8" s="6">
        <v>2513.0316680228598</v>
      </c>
      <c r="CG8" s="6">
        <v>5291.5756501865199</v>
      </c>
      <c r="CH8" s="6">
        <v>685.95453224008202</v>
      </c>
      <c r="CI8" s="6">
        <v>1168.4485309883701</v>
      </c>
      <c r="CJ8" s="6">
        <v>42781.366495114897</v>
      </c>
      <c r="CK8" s="6">
        <v>543.11070240307197</v>
      </c>
      <c r="CL8" s="6">
        <v>590.63270735226001</v>
      </c>
      <c r="CM8" s="6">
        <v>9699.7216623406603</v>
      </c>
      <c r="CN8" s="6">
        <v>4626.8598079653102</v>
      </c>
      <c r="CO8" s="6">
        <v>904.60340221659305</v>
      </c>
      <c r="CP8" s="6">
        <v>336.11567425434998</v>
      </c>
      <c r="CQ8" s="6">
        <v>9336.3566699949606</v>
      </c>
      <c r="CR8" s="6">
        <v>9230.7079810252108</v>
      </c>
      <c r="CS8" s="6">
        <v>89739.711696130107</v>
      </c>
      <c r="CT8" s="6">
        <v>338.751126492786</v>
      </c>
      <c r="CU8" s="6">
        <v>308.16347571141</v>
      </c>
      <c r="CV8" s="6">
        <v>6209.12450825631</v>
      </c>
      <c r="CW8" s="6">
        <v>4809.9631149480701</v>
      </c>
      <c r="CX8" s="6">
        <v>523.03860310240805</v>
      </c>
      <c r="CY8" s="6">
        <v>16723.884273535601</v>
      </c>
      <c r="CZ8" s="6">
        <v>1288.1442973936801</v>
      </c>
      <c r="DA8" s="6">
        <v>5695.9693270492799</v>
      </c>
      <c r="DB8" s="6">
        <v>9068.2943870123509</v>
      </c>
      <c r="DC8" s="6">
        <v>2406.1829156029598</v>
      </c>
      <c r="DD8" s="6">
        <v>1334.21168135831</v>
      </c>
      <c r="DE8" s="6">
        <v>4425.6788730780299</v>
      </c>
      <c r="DF8" s="6">
        <v>2196.0121896701598</v>
      </c>
      <c r="DG8" s="6">
        <v>435.33402199623202</v>
      </c>
      <c r="DH8" s="6">
        <v>294.16318130811197</v>
      </c>
      <c r="DI8" s="6">
        <v>3977.1066783985102</v>
      </c>
      <c r="DJ8" s="6">
        <v>346.94525139372701</v>
      </c>
      <c r="DK8" s="6">
        <v>44863.350631428701</v>
      </c>
      <c r="DL8" s="6">
        <v>26671.329417717901</v>
      </c>
      <c r="DM8" s="6">
        <v>1226.6326523074799</v>
      </c>
      <c r="DN8" s="6">
        <v>336.28190272652103</v>
      </c>
      <c r="DO8" s="6">
        <v>1656.42475868056</v>
      </c>
      <c r="DP8" s="6">
        <v>3325.6358088571001</v>
      </c>
      <c r="DQ8" s="6">
        <v>74148.320075718701</v>
      </c>
      <c r="DR8" s="6">
        <v>14420.484080876</v>
      </c>
      <c r="DS8" s="6">
        <v>836.86052111604999</v>
      </c>
      <c r="DT8" s="6">
        <v>5348.8952921661503</v>
      </c>
      <c r="DU8" s="6">
        <v>1256.978891836</v>
      </c>
      <c r="DV8" s="6">
        <v>2271.0900376193299</v>
      </c>
      <c r="DW8" s="6">
        <v>3154.3312368941301</v>
      </c>
      <c r="DX8" s="6">
        <v>1452.43865554224</v>
      </c>
      <c r="DY8" s="6">
        <v>9035.4104674493592</v>
      </c>
      <c r="DZ8" s="6">
        <v>19822.846028733598</v>
      </c>
      <c r="EA8" s="6">
        <v>59530.153540093801</v>
      </c>
      <c r="EB8" s="6">
        <v>21743.477451425399</v>
      </c>
      <c r="EC8" s="6">
        <v>1183.3792111718501</v>
      </c>
      <c r="ED8" s="6">
        <v>5757.4964285718997</v>
      </c>
      <c r="EE8" s="6">
        <v>6920.1891248329102</v>
      </c>
      <c r="EF8" s="6">
        <v>367.03249029062698</v>
      </c>
      <c r="EG8" s="6">
        <v>7669.0743506520403</v>
      </c>
      <c r="EH8" s="6">
        <v>5625.3513902657996</v>
      </c>
      <c r="EI8" s="6">
        <v>2796.57024604136</v>
      </c>
      <c r="EJ8" s="6">
        <v>883.06973148308305</v>
      </c>
      <c r="EK8" s="6">
        <v>15384.7402421118</v>
      </c>
      <c r="EL8" s="6">
        <v>1040.9039942562099</v>
      </c>
      <c r="EM8" s="6">
        <v>4382.6172785169201</v>
      </c>
      <c r="EN8" s="6">
        <v>12014.3998729502</v>
      </c>
      <c r="EO8" s="6">
        <v>323.389184871498</v>
      </c>
      <c r="EP8" s="6">
        <v>33769.154163350096</v>
      </c>
      <c r="EQ8" s="6">
        <v>13159.7594413964</v>
      </c>
      <c r="ER8" s="6">
        <v>19672.965555414601</v>
      </c>
      <c r="ES8" s="6">
        <v>1119.71191636602</v>
      </c>
      <c r="ET8" s="6">
        <v>5602.0110438045804</v>
      </c>
      <c r="EU8" s="6">
        <v>28365.313489634598</v>
      </c>
      <c r="EV8" s="6">
        <v>1435.8171774712</v>
      </c>
      <c r="EW8" s="6">
        <v>905.309744891891</v>
      </c>
      <c r="EX8" s="6">
        <v>5197.7479065149901</v>
      </c>
      <c r="EY8" s="6">
        <v>46593.602164611097</v>
      </c>
      <c r="EZ8" s="6">
        <v>57579.501953809202</v>
      </c>
      <c r="FA8" s="6">
        <v>408.83859069925802</v>
      </c>
      <c r="FB8" s="6">
        <v>3369.5434028698801</v>
      </c>
      <c r="FC8" s="6">
        <v>446.45977300990103</v>
      </c>
      <c r="FD8" s="6">
        <v>407.69469789241703</v>
      </c>
      <c r="FE8" s="6">
        <v>2873.3027212257098</v>
      </c>
      <c r="FF8" s="6">
        <v>14102.4958480936</v>
      </c>
      <c r="FG8" s="6">
        <v>3370.03392588511</v>
      </c>
      <c r="FH8" s="6">
        <v>8102.1214888942995</v>
      </c>
      <c r="FI8" s="6">
        <v>2136.4743220779601</v>
      </c>
      <c r="FJ8" s="6">
        <v>349.21710008669601</v>
      </c>
      <c r="FK8" s="6">
        <v>2300.76970925872</v>
      </c>
      <c r="FL8" s="6">
        <v>41907.405655968003</v>
      </c>
      <c r="FM8" s="6">
        <v>44599.697568569703</v>
      </c>
      <c r="FN8" s="6">
        <v>485.49748740451503</v>
      </c>
      <c r="FO8" s="6">
        <v>46298.7314440927</v>
      </c>
      <c r="FP8" s="6">
        <v>5887.8487029848202</v>
      </c>
      <c r="FQ8" s="6">
        <v>654.28383728328504</v>
      </c>
      <c r="FR8" s="6">
        <v>2049.6188556889601</v>
      </c>
      <c r="FS8" s="6">
        <v>6833.3778938019504</v>
      </c>
      <c r="FT8" s="6">
        <v>784.37242227845002</v>
      </c>
      <c r="FU8" s="6">
        <v>921.41844394126599</v>
      </c>
      <c r="FV8" s="6">
        <v>1047.9191874491801</v>
      </c>
      <c r="FW8" s="6">
        <v>447.85492416554803</v>
      </c>
    </row>
    <row r="9" spans="1:179" x14ac:dyDescent="0.35">
      <c r="A9">
        <v>2007</v>
      </c>
      <c r="B9" s="6">
        <v>359.693237501395</v>
      </c>
      <c r="C9" s="6">
        <v>3595.03716321514</v>
      </c>
      <c r="D9" s="6">
        <v>3946.6644517916998</v>
      </c>
      <c r="E9" s="6">
        <v>3121.9956372623601</v>
      </c>
      <c r="F9" s="6">
        <v>15623.250651694199</v>
      </c>
      <c r="G9" s="6">
        <v>7245.4483172894497</v>
      </c>
      <c r="H9" s="6">
        <v>3139.2774989433301</v>
      </c>
      <c r="I9" s="6">
        <v>40960.054494819902</v>
      </c>
      <c r="J9" s="6">
        <v>46855.771745209502</v>
      </c>
      <c r="K9" s="6">
        <v>3851.4378687117201</v>
      </c>
      <c r="L9" s="6">
        <v>31472.098971809999</v>
      </c>
      <c r="M9" s="6">
        <v>20976.5435328438</v>
      </c>
      <c r="N9" s="6">
        <v>558.05186026670799</v>
      </c>
      <c r="O9" s="6">
        <v>16770.721205597401</v>
      </c>
      <c r="P9" s="6">
        <v>4735.6576079399902</v>
      </c>
      <c r="Q9" s="6">
        <v>44262.896000995403</v>
      </c>
      <c r="R9" s="6">
        <v>4252.4872502299104</v>
      </c>
      <c r="S9" s="6">
        <v>964.92694401556798</v>
      </c>
      <c r="T9" s="6">
        <v>1757.18256732535</v>
      </c>
      <c r="U9" s="6">
        <v>1372.6282248299001</v>
      </c>
      <c r="V9" s="6">
        <v>4193.3736517833004</v>
      </c>
      <c r="W9" s="6">
        <v>5832.7339416530003</v>
      </c>
      <c r="X9" s="6">
        <v>7348.0307935554802</v>
      </c>
      <c r="Y9" s="6">
        <v>32663.5665921613</v>
      </c>
      <c r="Z9" s="6">
        <v>5885.1043478183701</v>
      </c>
      <c r="AA9" s="6">
        <v>535.06257979478096</v>
      </c>
      <c r="AB9" s="6">
        <v>172.495859926837</v>
      </c>
      <c r="AC9" s="6">
        <v>3186.82689181153</v>
      </c>
      <c r="AD9" s="6">
        <v>631.52484211438195</v>
      </c>
      <c r="AE9" s="6">
        <v>1194.0698503984099</v>
      </c>
      <c r="AF9" s="6">
        <v>44543.041035900402</v>
      </c>
      <c r="AG9" s="6">
        <v>404.37396496274101</v>
      </c>
      <c r="AH9" s="6">
        <v>799.60425939446998</v>
      </c>
      <c r="AI9" s="6">
        <v>10502.3545202737</v>
      </c>
      <c r="AJ9" s="6">
        <v>2693.9700634052601</v>
      </c>
      <c r="AK9" s="6">
        <v>4714.0730553050298</v>
      </c>
      <c r="AL9" s="6">
        <v>1240.1002594767001</v>
      </c>
      <c r="AM9" s="6">
        <v>2265.8498789622899</v>
      </c>
      <c r="AN9" s="6">
        <v>6071.7891645155196</v>
      </c>
      <c r="AO9" s="6">
        <v>1062.55763894147</v>
      </c>
      <c r="AP9" s="6">
        <v>13937.448387519</v>
      </c>
      <c r="AQ9" s="6">
        <v>5208.7160729392099</v>
      </c>
      <c r="AR9" s="6">
        <v>31244.926223972201</v>
      </c>
      <c r="AS9" s="6">
        <v>18466.547929921599</v>
      </c>
      <c r="AT9" s="6">
        <v>286.33049206463198</v>
      </c>
      <c r="AU9" s="6">
        <v>58487.054967769604</v>
      </c>
      <c r="AV9" s="6">
        <v>1052.7256519738401</v>
      </c>
      <c r="AW9" s="6">
        <v>4707.7925317757199</v>
      </c>
      <c r="AX9" s="6">
        <v>3567.8364378220599</v>
      </c>
      <c r="AY9" s="6">
        <v>1667.3179554302101</v>
      </c>
      <c r="AZ9" s="6">
        <v>2786.1579217171802</v>
      </c>
      <c r="BA9" s="6">
        <v>15908.3918313632</v>
      </c>
      <c r="BB9" s="6">
        <v>16741.939226659601</v>
      </c>
      <c r="BC9" s="6">
        <v>3327.4418745642201</v>
      </c>
      <c r="BD9" s="6">
        <v>244.286037152722</v>
      </c>
      <c r="BE9" s="6">
        <v>4072.1015698432898</v>
      </c>
      <c r="BF9" s="6">
        <v>48414.845092972202</v>
      </c>
      <c r="BG9" s="6">
        <v>41508.4339850416</v>
      </c>
      <c r="BH9" s="6">
        <v>8458.2517398083401</v>
      </c>
      <c r="BI9" s="6">
        <v>780.38009914809697</v>
      </c>
      <c r="BJ9" s="6">
        <v>2635.3538820296299</v>
      </c>
      <c r="BK9" s="6">
        <v>41587.212898426398</v>
      </c>
      <c r="BL9" s="6">
        <v>1081.1663182626901</v>
      </c>
      <c r="BM9" s="6">
        <v>28827.326392687799</v>
      </c>
      <c r="BN9" s="6">
        <v>7212.5068218708302</v>
      </c>
      <c r="BO9" s="6">
        <v>2531.2060801226999</v>
      </c>
      <c r="BP9" s="6">
        <v>659.99272295454602</v>
      </c>
      <c r="BQ9" s="6">
        <v>493.722692768596</v>
      </c>
      <c r="BR9" s="6">
        <v>3658.4916738566999</v>
      </c>
      <c r="BS9" s="6">
        <v>981.11134119492397</v>
      </c>
      <c r="BT9" s="6">
        <v>1583.0478562721701</v>
      </c>
      <c r="BU9" s="6">
        <v>13918.960191013701</v>
      </c>
      <c r="BV9" s="6">
        <v>69054.270806506698</v>
      </c>
      <c r="BW9" s="6">
        <v>1028.33477107667</v>
      </c>
      <c r="BX9" s="6">
        <v>1860.0027631068201</v>
      </c>
      <c r="BY9" s="6">
        <v>4904.6662518516696</v>
      </c>
      <c r="BZ9" s="6">
        <v>3182.94798201412</v>
      </c>
      <c r="CA9" s="6">
        <v>61359.741225674399</v>
      </c>
      <c r="CB9" s="6">
        <v>24924.330953055</v>
      </c>
      <c r="CC9" s="6">
        <v>37822.665237742702</v>
      </c>
      <c r="CD9" s="6">
        <v>4623.7512377814701</v>
      </c>
      <c r="CE9" s="6">
        <v>35275.228431266703</v>
      </c>
      <c r="CF9" s="6">
        <v>2735.3831398608199</v>
      </c>
      <c r="CG9" s="6">
        <v>6771.4147968188499</v>
      </c>
      <c r="CH9" s="6">
        <v>825.66659762231302</v>
      </c>
      <c r="CI9" s="6">
        <v>1374.4521527694901</v>
      </c>
      <c r="CJ9" s="6">
        <v>45782.2765557698</v>
      </c>
      <c r="CK9" s="6">
        <v>721.76869083885697</v>
      </c>
      <c r="CL9" s="6">
        <v>710.34481504944904</v>
      </c>
      <c r="CM9" s="6">
        <v>14091.0476501135</v>
      </c>
      <c r="CN9" s="6">
        <v>5207.79600017537</v>
      </c>
      <c r="CO9" s="6">
        <v>863.77963151143297</v>
      </c>
      <c r="CP9" s="6">
        <v>396.60176128155803</v>
      </c>
      <c r="CQ9" s="6">
        <v>11300.191343677299</v>
      </c>
      <c r="CR9" s="6">
        <v>12285.4470537014</v>
      </c>
      <c r="CS9" s="6">
        <v>106018.492790674</v>
      </c>
      <c r="CT9" s="6">
        <v>438.65529007034399</v>
      </c>
      <c r="CU9" s="6">
        <v>332.25914436163799</v>
      </c>
      <c r="CV9" s="6">
        <v>7243.4559874470297</v>
      </c>
      <c r="CW9" s="6">
        <v>5574.45187632955</v>
      </c>
      <c r="CX9" s="6">
        <v>596.69018882396301</v>
      </c>
      <c r="CY9" s="6">
        <v>19485.871152932399</v>
      </c>
      <c r="CZ9" s="6">
        <v>1351.4568419575101</v>
      </c>
      <c r="DA9" s="6">
        <v>6574.6543381149304</v>
      </c>
      <c r="DB9" s="6">
        <v>9642.6806050491105</v>
      </c>
      <c r="DC9" s="6">
        <v>2458.6113132396299</v>
      </c>
      <c r="DD9" s="6">
        <v>1632.72695225898</v>
      </c>
      <c r="DE9" s="6">
        <v>5976.3941445459604</v>
      </c>
      <c r="DF9" s="6">
        <v>2499.2599375718701</v>
      </c>
      <c r="DG9" s="6">
        <v>482.198630393847</v>
      </c>
      <c r="DH9" s="6">
        <v>406.728689152252</v>
      </c>
      <c r="DI9" s="6">
        <v>4350.6868171757196</v>
      </c>
      <c r="DJ9" s="6">
        <v>391.38013135936097</v>
      </c>
      <c r="DK9" s="6">
        <v>51733.442131796503</v>
      </c>
      <c r="DL9" s="6">
        <v>32511.126663931998</v>
      </c>
      <c r="DM9" s="6">
        <v>1327.95969869275</v>
      </c>
      <c r="DN9" s="6">
        <v>390.284613127292</v>
      </c>
      <c r="DO9" s="6">
        <v>1883.46131124932</v>
      </c>
      <c r="DP9" s="6">
        <v>4036.2027698347601</v>
      </c>
      <c r="DQ9" s="6">
        <v>85139.960446954501</v>
      </c>
      <c r="DR9" s="6">
        <v>15838.4934162928</v>
      </c>
      <c r="DS9" s="6">
        <v>908.09509059122297</v>
      </c>
      <c r="DT9" s="6">
        <v>6166.1807205368204</v>
      </c>
      <c r="DU9" s="6">
        <v>1401.94718037909</v>
      </c>
      <c r="DV9" s="6">
        <v>2976.8255032782699</v>
      </c>
      <c r="DW9" s="6">
        <v>3606.0704347747501</v>
      </c>
      <c r="DX9" s="6">
        <v>1744.6403126873499</v>
      </c>
      <c r="DY9" s="6">
        <v>11254.5173881254</v>
      </c>
      <c r="DZ9" s="6">
        <v>22782.094622462901</v>
      </c>
      <c r="EA9" s="6">
        <v>65421.752767969301</v>
      </c>
      <c r="EB9" s="6">
        <v>24086.410439167699</v>
      </c>
      <c r="EC9" s="6">
        <v>1531.6854761821401</v>
      </c>
      <c r="ED9" s="6">
        <v>8360.1663213248503</v>
      </c>
      <c r="EE9" s="6">
        <v>9101.2550490567191</v>
      </c>
      <c r="EF9" s="6">
        <v>438.83362932140699</v>
      </c>
      <c r="EG9" s="6">
        <v>7970.03570061152</v>
      </c>
      <c r="EH9" s="6">
        <v>6307.2140959035296</v>
      </c>
      <c r="EI9" s="6">
        <v>3133.6541130671999</v>
      </c>
      <c r="EJ9" s="6">
        <v>896.85161204895996</v>
      </c>
      <c r="EK9" s="6">
        <v>16516.626534036099</v>
      </c>
      <c r="EL9" s="6">
        <v>1222.3729182258</v>
      </c>
      <c r="EM9" s="6">
        <v>5848.4764054510497</v>
      </c>
      <c r="EN9" s="6">
        <v>12154.8299372808</v>
      </c>
      <c r="EO9" s="6">
        <v>360.37214180868199</v>
      </c>
      <c r="EP9" s="6">
        <v>39432.938349376098</v>
      </c>
      <c r="EQ9" s="6">
        <v>16085.611523338001</v>
      </c>
      <c r="ER9" s="6">
        <v>23787.646556668798</v>
      </c>
      <c r="ES9" s="6">
        <v>1260.2919648130801</v>
      </c>
      <c r="ET9" s="6">
        <v>6095.6224388702303</v>
      </c>
      <c r="EU9" s="6">
        <v>32549.970978551301</v>
      </c>
      <c r="EV9" s="6">
        <v>1630.38890604323</v>
      </c>
      <c r="EW9" s="6">
        <v>1128.4103496544201</v>
      </c>
      <c r="EX9" s="6">
        <v>5744.7597267072197</v>
      </c>
      <c r="EY9" s="6">
        <v>53700.005336306298</v>
      </c>
      <c r="EZ9" s="6">
        <v>63555.2374554216</v>
      </c>
      <c r="FA9" s="6">
        <v>526.64291543476804</v>
      </c>
      <c r="FB9" s="6">
        <v>3973.01699148237</v>
      </c>
      <c r="FC9" s="6">
        <v>523.73551706304204</v>
      </c>
      <c r="FD9" s="6">
        <v>449.14423282443897</v>
      </c>
      <c r="FE9" s="6">
        <v>2910.0316448385702</v>
      </c>
      <c r="FF9" s="6">
        <v>16539.878107728298</v>
      </c>
      <c r="FG9" s="6">
        <v>3775.7500101607702</v>
      </c>
      <c r="FH9" s="6">
        <v>9791.6515735272405</v>
      </c>
      <c r="FI9" s="6">
        <v>2600.36929181095</v>
      </c>
      <c r="FJ9" s="6">
        <v>403.66370355395901</v>
      </c>
      <c r="FK9" s="6">
        <v>3065.6112939084201</v>
      </c>
      <c r="FL9" s="6">
        <v>41809.516382841997</v>
      </c>
      <c r="FM9" s="6">
        <v>50566.826595682804</v>
      </c>
      <c r="FN9" s="6">
        <v>552.83952960034105</v>
      </c>
      <c r="FO9" s="6">
        <v>47975.967695803804</v>
      </c>
      <c r="FP9" s="6">
        <v>7026.5114908980804</v>
      </c>
      <c r="FQ9" s="6">
        <v>830.40769420432196</v>
      </c>
      <c r="FR9" s="6">
        <v>2398.6126245948799</v>
      </c>
      <c r="FS9" s="6">
        <v>8454.4667431634207</v>
      </c>
      <c r="FT9" s="6">
        <v>906.28419810913397</v>
      </c>
      <c r="FU9" s="6">
        <v>1017.29200069786</v>
      </c>
      <c r="FV9" s="6">
        <v>1124.2905859769201</v>
      </c>
      <c r="FW9" s="6">
        <v>431.78718826702698</v>
      </c>
    </row>
    <row r="10" spans="1:179" x14ac:dyDescent="0.35">
      <c r="A10">
        <v>2008</v>
      </c>
      <c r="B10" s="6">
        <v>364.66074479849999</v>
      </c>
      <c r="C10" s="6">
        <v>4370.5401269901404</v>
      </c>
      <c r="D10" s="6">
        <v>4923.8431850419101</v>
      </c>
      <c r="E10" s="6">
        <v>4080.94140992346</v>
      </c>
      <c r="F10" s="6">
        <v>16043.5421662397</v>
      </c>
      <c r="G10" s="6">
        <v>9020.8730980719392</v>
      </c>
      <c r="H10" s="6">
        <v>4010.8572425522598</v>
      </c>
      <c r="I10" s="6">
        <v>49601.656708217801</v>
      </c>
      <c r="J10" s="6">
        <v>51708.765754175802</v>
      </c>
      <c r="K10" s="6">
        <v>5574.6038021861305</v>
      </c>
      <c r="L10" s="6">
        <v>30627.238631172499</v>
      </c>
      <c r="M10" s="6">
        <v>23066.5337586893</v>
      </c>
      <c r="N10" s="6">
        <v>634.98705646749397</v>
      </c>
      <c r="O10" s="6">
        <v>17092.582140841401</v>
      </c>
      <c r="P10" s="6">
        <v>6377.3697320123201</v>
      </c>
      <c r="Q10" s="6">
        <v>48106.892915787997</v>
      </c>
      <c r="R10" s="6">
        <v>4404.3308356935404</v>
      </c>
      <c r="S10" s="6">
        <v>1120.88827324575</v>
      </c>
      <c r="T10" s="6">
        <v>1828.1492327773601</v>
      </c>
      <c r="U10" s="6">
        <v>1715.2089218585299</v>
      </c>
      <c r="V10" s="6">
        <v>5090.9323446468698</v>
      </c>
      <c r="W10" s="6">
        <v>5713.5349833284099</v>
      </c>
      <c r="X10" s="6">
        <v>8831.0231169756607</v>
      </c>
      <c r="Y10" s="6">
        <v>37934.376506798399</v>
      </c>
      <c r="Z10" s="6">
        <v>7265.7354968299696</v>
      </c>
      <c r="AA10" s="6">
        <v>643.40458102303603</v>
      </c>
      <c r="AB10" s="6">
        <v>198.352900555063</v>
      </c>
      <c r="AC10" s="6">
        <v>3721.2509487105999</v>
      </c>
      <c r="AD10" s="6">
        <v>745.60918066092802</v>
      </c>
      <c r="AE10" s="6">
        <v>1371.7467084914001</v>
      </c>
      <c r="AF10" s="6">
        <v>46594.450953528903</v>
      </c>
      <c r="AG10" s="6">
        <v>464.56142211668401</v>
      </c>
      <c r="AH10" s="6">
        <v>929.38283499463796</v>
      </c>
      <c r="AI10" s="6">
        <v>10751.479674217</v>
      </c>
      <c r="AJ10" s="6">
        <v>3468.30460207434</v>
      </c>
      <c r="AK10" s="6">
        <v>5472.5365299242503</v>
      </c>
      <c r="AL10" s="6">
        <v>1393.2117919707</v>
      </c>
      <c r="AM10" s="6">
        <v>2904.1254897548201</v>
      </c>
      <c r="AN10" s="6">
        <v>6859.0790217833301</v>
      </c>
      <c r="AO10" s="6">
        <v>1240.6148294525699</v>
      </c>
      <c r="AP10" s="6">
        <v>16296.805923849801</v>
      </c>
      <c r="AQ10" s="6">
        <v>5411.2714182496302</v>
      </c>
      <c r="AR10" s="6">
        <v>35397.363683790099</v>
      </c>
      <c r="AS10" s="6">
        <v>22804.577677450699</v>
      </c>
      <c r="AT10" s="6">
        <v>327.56372182166302</v>
      </c>
      <c r="AU10" s="6">
        <v>64322.063502084202</v>
      </c>
      <c r="AV10" s="6">
        <v>1223.8568609209799</v>
      </c>
      <c r="AW10" s="6">
        <v>5087.9853645516896</v>
      </c>
      <c r="AX10" s="6">
        <v>4249.0192621097603</v>
      </c>
      <c r="AY10" s="6">
        <v>2044.52785549853</v>
      </c>
      <c r="AZ10" s="6">
        <v>2933.3956753717198</v>
      </c>
      <c r="BA10" s="6">
        <v>22942.583449096699</v>
      </c>
      <c r="BB10" s="6">
        <v>18227.119530447599</v>
      </c>
      <c r="BC10" s="6">
        <v>3137.3961151871499</v>
      </c>
      <c r="BD10" s="6">
        <v>326.43682669893099</v>
      </c>
      <c r="BE10" s="6">
        <v>4167.6702847165398</v>
      </c>
      <c r="BF10" s="6">
        <v>53554.038922467298</v>
      </c>
      <c r="BG10" s="6">
        <v>45334.114435824602</v>
      </c>
      <c r="BH10" s="6">
        <v>10254.158452055801</v>
      </c>
      <c r="BI10" s="6">
        <v>924.51151643002697</v>
      </c>
      <c r="BJ10" s="6">
        <v>3324.7358790541098</v>
      </c>
      <c r="BK10" s="6">
        <v>45427.151677488997</v>
      </c>
      <c r="BL10" s="6">
        <v>1217.06479703935</v>
      </c>
      <c r="BM10" s="6">
        <v>31997.282024103901</v>
      </c>
      <c r="BN10" s="6">
        <v>7832.4233522704899</v>
      </c>
      <c r="BO10" s="6">
        <v>2848.5031597140901</v>
      </c>
      <c r="BP10" s="6">
        <v>715.09682041100996</v>
      </c>
      <c r="BQ10" s="6">
        <v>599.99523719098795</v>
      </c>
      <c r="BR10" s="6">
        <v>4050.7773648404</v>
      </c>
      <c r="BS10" s="6">
        <v>1076.70133123339</v>
      </c>
      <c r="BT10" s="6">
        <v>1739.3533773407601</v>
      </c>
      <c r="BU10" s="6">
        <v>15753.473284019499</v>
      </c>
      <c r="BV10" s="6">
        <v>56409.773113016498</v>
      </c>
      <c r="BW10" s="6">
        <v>998.52233901926797</v>
      </c>
      <c r="BX10" s="6">
        <v>2166.8541670002501</v>
      </c>
      <c r="BY10" s="6">
        <v>5717.3144646271903</v>
      </c>
      <c r="BZ10" s="6">
        <v>3853.9409348118502</v>
      </c>
      <c r="CA10" s="6">
        <v>61262.100463151699</v>
      </c>
      <c r="CB10" s="6">
        <v>29567.803879491301</v>
      </c>
      <c r="CC10" s="6">
        <v>40778.342736720901</v>
      </c>
      <c r="CD10" s="6">
        <v>4928.1140084319204</v>
      </c>
      <c r="CE10" s="6">
        <v>39339.297573182601</v>
      </c>
      <c r="CF10" s="6">
        <v>3455.7673182088502</v>
      </c>
      <c r="CG10" s="6">
        <v>8513.5646450681397</v>
      </c>
      <c r="CH10" s="6">
        <v>902.07002581373604</v>
      </c>
      <c r="CI10" s="6">
        <v>1428.1205161985499</v>
      </c>
      <c r="CJ10" s="6">
        <v>55494.950990645797</v>
      </c>
      <c r="CK10" s="6">
        <v>966.393627185372</v>
      </c>
      <c r="CL10" s="6">
        <v>900.32367182127302</v>
      </c>
      <c r="CM10" s="6">
        <v>16422.111978842499</v>
      </c>
      <c r="CN10" s="6">
        <v>6111.3324114795096</v>
      </c>
      <c r="CO10" s="6">
        <v>884.96267475135903</v>
      </c>
      <c r="CP10" s="6">
        <v>478.39993791333399</v>
      </c>
      <c r="CQ10" s="6">
        <v>14382.5762948433</v>
      </c>
      <c r="CR10" s="6">
        <v>14944.996652174999</v>
      </c>
      <c r="CS10" s="6">
        <v>114293.84332087</v>
      </c>
      <c r="CT10" s="6">
        <v>536.35145947985495</v>
      </c>
      <c r="CU10" s="6">
        <v>387.60597530546801</v>
      </c>
      <c r="CV10" s="6">
        <v>8474.5868287622798</v>
      </c>
      <c r="CW10" s="6">
        <v>6614.1591474208899</v>
      </c>
      <c r="CX10" s="6">
        <v>694.277650085098</v>
      </c>
      <c r="CY10" s="6">
        <v>22205.356770930401</v>
      </c>
      <c r="CZ10" s="6">
        <v>1558.8897434487401</v>
      </c>
      <c r="DA10" s="6">
        <v>8030.0630053730401</v>
      </c>
      <c r="DB10" s="6">
        <v>10016.571304388401</v>
      </c>
      <c r="DC10" s="6">
        <v>2541.4088832658899</v>
      </c>
      <c r="DD10" s="6">
        <v>2136.5632136460099</v>
      </c>
      <c r="DE10" s="6">
        <v>7367.7519091088197</v>
      </c>
      <c r="DF10" s="6">
        <v>2890.3600832273901</v>
      </c>
      <c r="DG10" s="6">
        <v>563.64963428865701</v>
      </c>
      <c r="DH10" s="6">
        <v>638.14905986984297</v>
      </c>
      <c r="DI10" s="6">
        <v>4158.0294805877402</v>
      </c>
      <c r="DJ10" s="6">
        <v>470.45554725120599</v>
      </c>
      <c r="DK10" s="6">
        <v>57644.479974935297</v>
      </c>
      <c r="DL10" s="6">
        <v>31290.253724534701</v>
      </c>
      <c r="DM10" s="6">
        <v>1499.25867804528</v>
      </c>
      <c r="DN10" s="6">
        <v>478.502715829181</v>
      </c>
      <c r="DO10" s="6">
        <v>2242.8718855369402</v>
      </c>
      <c r="DP10" s="6">
        <v>4793.4436685820901</v>
      </c>
      <c r="DQ10" s="6">
        <v>96944.095606487303</v>
      </c>
      <c r="DR10" s="6">
        <v>22139.6843425113</v>
      </c>
      <c r="DS10" s="6">
        <v>990.84659961990599</v>
      </c>
      <c r="DT10" s="6">
        <v>7154.2744960190003</v>
      </c>
      <c r="DU10" s="6">
        <v>1672.9507828314399</v>
      </c>
      <c r="DV10" s="6">
        <v>4041.5838764302498</v>
      </c>
      <c r="DW10" s="6">
        <v>4220.6169693950696</v>
      </c>
      <c r="DX10" s="6">
        <v>1991.2315416735901</v>
      </c>
      <c r="DY10" s="6">
        <v>13996.025150683499</v>
      </c>
      <c r="DZ10" s="6">
        <v>24847.545135091001</v>
      </c>
      <c r="EA10" s="6">
        <v>80234.470071349206</v>
      </c>
      <c r="EB10" s="6">
        <v>21350.427979823002</v>
      </c>
      <c r="EC10" s="6">
        <v>2111.2014950419698</v>
      </c>
      <c r="ED10" s="6">
        <v>10435.0439841037</v>
      </c>
      <c r="EE10" s="6">
        <v>11635.272933788799</v>
      </c>
      <c r="EF10" s="6">
        <v>543.76507621923895</v>
      </c>
      <c r="EG10" s="6">
        <v>8456.6946321773903</v>
      </c>
      <c r="EH10" s="6">
        <v>6415.8096173355498</v>
      </c>
      <c r="EI10" s="6">
        <v>3379.0820928354601</v>
      </c>
      <c r="EJ10" s="6">
        <v>1098.7680609680101</v>
      </c>
      <c r="EK10" s="6">
        <v>20078.255419304201</v>
      </c>
      <c r="EL10" s="6">
        <v>1411.92933206154</v>
      </c>
      <c r="EM10" s="6">
        <v>7101.0401411686198</v>
      </c>
      <c r="EN10" s="6">
        <v>11122.862067714201</v>
      </c>
      <c r="EO10" s="6">
        <v>408.48074207499002</v>
      </c>
      <c r="EP10" s="6">
        <v>40007.469261213999</v>
      </c>
      <c r="EQ10" s="6">
        <v>18677.292710931801</v>
      </c>
      <c r="ER10" s="6">
        <v>27483.337169856899</v>
      </c>
      <c r="ES10" s="6">
        <v>1388.9804334487901</v>
      </c>
      <c r="ET10" s="6">
        <v>5760.8052872383196</v>
      </c>
      <c r="EU10" s="6">
        <v>35366.259601198297</v>
      </c>
      <c r="EV10" s="6">
        <v>2037.32210302668</v>
      </c>
      <c r="EW10" s="6">
        <v>1304.5330505516999</v>
      </c>
      <c r="EX10" s="6">
        <v>6831.9836220628404</v>
      </c>
      <c r="EY10" s="6">
        <v>56152.552340314003</v>
      </c>
      <c r="EZ10" s="6">
        <v>72487.845941757507</v>
      </c>
      <c r="FA10" s="6">
        <v>715.86511053556001</v>
      </c>
      <c r="FB10" s="6">
        <v>4379.6585238796097</v>
      </c>
      <c r="FC10" s="6">
        <v>614.43400847615806</v>
      </c>
      <c r="FD10" s="6">
        <v>544.14752336514198</v>
      </c>
      <c r="FE10" s="6">
        <v>3331.70768731303</v>
      </c>
      <c r="FF10" s="6">
        <v>21204.104970349599</v>
      </c>
      <c r="FG10" s="6">
        <v>4307.1558783897099</v>
      </c>
      <c r="FH10" s="6">
        <v>10940.991249959299</v>
      </c>
      <c r="FI10" s="6">
        <v>3904.4637193789599</v>
      </c>
      <c r="FJ10" s="6">
        <v>474.51791844829802</v>
      </c>
      <c r="FK10" s="6">
        <v>3887.24233680525</v>
      </c>
      <c r="FL10" s="6">
        <v>44498.934230163301</v>
      </c>
      <c r="FM10" s="6">
        <v>47286.998492836698</v>
      </c>
      <c r="FN10" s="6">
        <v>687.39044554034797</v>
      </c>
      <c r="FO10" s="6">
        <v>48382.558449055199</v>
      </c>
      <c r="FP10" s="6">
        <v>9091.0790389041904</v>
      </c>
      <c r="FQ10" s="6">
        <v>1082.2860250169899</v>
      </c>
      <c r="FR10" s="6">
        <v>2705.59765800081</v>
      </c>
      <c r="FS10" s="6">
        <v>11432.743856261601</v>
      </c>
      <c r="FT10" s="6">
        <v>1149.4246418462999</v>
      </c>
      <c r="FU10" s="6">
        <v>1229.2468432174501</v>
      </c>
      <c r="FV10" s="6">
        <v>1394.0006084668701</v>
      </c>
      <c r="FW10" s="6">
        <v>356.69334965272202</v>
      </c>
    </row>
    <row r="11" spans="1:179" x14ac:dyDescent="0.35">
      <c r="A11">
        <v>2009</v>
      </c>
      <c r="B11" s="6">
        <v>438.07603440694101</v>
      </c>
      <c r="C11" s="6">
        <v>4114.1401140492198</v>
      </c>
      <c r="D11" s="6">
        <v>3883.1324252977402</v>
      </c>
      <c r="E11" s="6">
        <v>3122.78076649385</v>
      </c>
      <c r="F11" s="6">
        <v>14160.0722757203</v>
      </c>
      <c r="G11" s="6">
        <v>8225.1371762641193</v>
      </c>
      <c r="H11" s="6">
        <v>2994.34254448509</v>
      </c>
      <c r="I11" s="6">
        <v>42772.359166449802</v>
      </c>
      <c r="J11" s="6">
        <v>47963.179402321701</v>
      </c>
      <c r="K11" s="6">
        <v>4950.2947914237502</v>
      </c>
      <c r="L11" s="6">
        <v>28552.190478369801</v>
      </c>
      <c r="M11" s="6">
        <v>19355.904672026401</v>
      </c>
      <c r="N11" s="6">
        <v>702.26441001929595</v>
      </c>
      <c r="O11" s="6">
        <v>15885.579714269499</v>
      </c>
      <c r="P11" s="6">
        <v>5351.3553824327801</v>
      </c>
      <c r="Q11" s="6">
        <v>44583.544807081402</v>
      </c>
      <c r="R11" s="6">
        <v>4186.4899651999804</v>
      </c>
      <c r="S11" s="6">
        <v>1084.39390022006</v>
      </c>
      <c r="T11" s="6">
        <v>1819.2134010248999</v>
      </c>
      <c r="U11" s="6">
        <v>1754.21106094735</v>
      </c>
      <c r="V11" s="6">
        <v>4714.7024950515997</v>
      </c>
      <c r="W11" s="6">
        <v>5255.7684613618103</v>
      </c>
      <c r="X11" s="6">
        <v>8597.9153515162398</v>
      </c>
      <c r="Y11" s="6">
        <v>27955.7138629359</v>
      </c>
      <c r="Z11" s="6">
        <v>6988.2333246809403</v>
      </c>
      <c r="AA11" s="6">
        <v>624.175164544582</v>
      </c>
      <c r="AB11" s="6">
        <v>212.136880390025</v>
      </c>
      <c r="AC11" s="6">
        <v>3517.4012454608701</v>
      </c>
      <c r="AD11" s="6">
        <v>738.05478361750602</v>
      </c>
      <c r="AE11" s="6">
        <v>1314.70601531227</v>
      </c>
      <c r="AF11" s="6">
        <v>40773.061528974999</v>
      </c>
      <c r="AG11" s="6">
        <v>474.70540866492303</v>
      </c>
      <c r="AH11" s="6">
        <v>803.68604078799603</v>
      </c>
      <c r="AI11" s="6">
        <v>10208.9067622861</v>
      </c>
      <c r="AJ11" s="6">
        <v>3832.2364324670202</v>
      </c>
      <c r="AK11" s="6">
        <v>5193.2414579507804</v>
      </c>
      <c r="AL11" s="6">
        <v>1344.7284086346799</v>
      </c>
      <c r="AM11" s="6">
        <v>2345.5689441062</v>
      </c>
      <c r="AN11" s="6">
        <v>6760.4775154135496</v>
      </c>
      <c r="AO11" s="6">
        <v>1215.1667854037</v>
      </c>
      <c r="AP11" s="6">
        <v>14540.6416034433</v>
      </c>
      <c r="AQ11" s="6">
        <v>5529.6703602097496</v>
      </c>
      <c r="AR11" s="6">
        <v>32109.242514857899</v>
      </c>
      <c r="AS11" s="6">
        <v>19861.6974295256</v>
      </c>
      <c r="AT11" s="6">
        <v>298.61968205109201</v>
      </c>
      <c r="AU11" s="6">
        <v>58163.276876281503</v>
      </c>
      <c r="AV11" s="6">
        <v>1267.31280083416</v>
      </c>
      <c r="AW11" s="6">
        <v>5039.4025958215298</v>
      </c>
      <c r="AX11" s="6">
        <v>4231.6157976784698</v>
      </c>
      <c r="AY11" s="6">
        <v>2331.2685815110599</v>
      </c>
      <c r="AZ11" s="6">
        <v>2858.4796301727602</v>
      </c>
      <c r="BA11" s="6">
        <v>16667.9368247067</v>
      </c>
      <c r="BB11" s="6">
        <v>14794.971104954901</v>
      </c>
      <c r="BC11" s="6">
        <v>3385.8429259111499</v>
      </c>
      <c r="BD11" s="6">
        <v>380.56904786288499</v>
      </c>
      <c r="BE11" s="6">
        <v>3362.8165551403199</v>
      </c>
      <c r="BF11" s="6">
        <v>47293.992833504199</v>
      </c>
      <c r="BG11" s="6">
        <v>41575.418748373697</v>
      </c>
      <c r="BH11" s="6">
        <v>7721.0041892807703</v>
      </c>
      <c r="BI11" s="6">
        <v>833.28040272409601</v>
      </c>
      <c r="BJ11" s="6">
        <v>2822.66743023352</v>
      </c>
      <c r="BK11" s="6">
        <v>41485.9016495139</v>
      </c>
      <c r="BL11" s="6">
        <v>1077.6621920808</v>
      </c>
      <c r="BM11" s="6">
        <v>29710.970232488002</v>
      </c>
      <c r="BN11" s="6">
        <v>7290.6971004126699</v>
      </c>
      <c r="BO11" s="6">
        <v>2695.2212644719898</v>
      </c>
      <c r="BP11" s="6">
        <v>674.08555024505699</v>
      </c>
      <c r="BQ11" s="6">
        <v>559.41419387326403</v>
      </c>
      <c r="BR11" s="6">
        <v>4233.7644201058602</v>
      </c>
      <c r="BS11" s="6">
        <v>1150.2110889227299</v>
      </c>
      <c r="BT11" s="6">
        <v>1789.70665110755</v>
      </c>
      <c r="BU11" s="6">
        <v>13046.481008184801</v>
      </c>
      <c r="BV11" s="6">
        <v>41333.418536415797</v>
      </c>
      <c r="BW11" s="6">
        <v>1101.9608400223899</v>
      </c>
      <c r="BX11" s="6">
        <v>2261.24722374577</v>
      </c>
      <c r="BY11" s="6">
        <v>5709.9479801286498</v>
      </c>
      <c r="BZ11" s="6">
        <v>4636.6109775827099</v>
      </c>
      <c r="CA11" s="6">
        <v>52105.152483773898</v>
      </c>
      <c r="CB11" s="6">
        <v>27715.636794730101</v>
      </c>
      <c r="CC11" s="6">
        <v>37079.758670454597</v>
      </c>
      <c r="CD11" s="6">
        <v>4335.1815119409102</v>
      </c>
      <c r="CE11" s="6">
        <v>40855.1756354596</v>
      </c>
      <c r="CF11" s="6">
        <v>3559.6910784865299</v>
      </c>
      <c r="CG11" s="6">
        <v>7165.2231748370295</v>
      </c>
      <c r="CH11" s="6">
        <v>905.13178612848606</v>
      </c>
      <c r="CI11" s="6">
        <v>1311.9990020125299</v>
      </c>
      <c r="CJ11" s="6">
        <v>37561.67266643</v>
      </c>
      <c r="CK11" s="6">
        <v>871.22438933785395</v>
      </c>
      <c r="CL11" s="6">
        <v>948.65393228517701</v>
      </c>
      <c r="CM11" s="6">
        <v>12288.2138312435</v>
      </c>
      <c r="CN11" s="6">
        <v>7354.9536047849197</v>
      </c>
      <c r="CO11" s="6">
        <v>890.99638326858997</v>
      </c>
      <c r="CP11" s="6">
        <v>470.94761959685502</v>
      </c>
      <c r="CQ11" s="6">
        <v>10275.266564444</v>
      </c>
      <c r="CR11" s="6">
        <v>11820.776159135899</v>
      </c>
      <c r="CS11" s="6">
        <v>103198.669312625</v>
      </c>
      <c r="CT11" s="6">
        <v>467.53975489114799</v>
      </c>
      <c r="CU11" s="6">
        <v>438.21204291687798</v>
      </c>
      <c r="CV11" s="6">
        <v>7292.4944472790803</v>
      </c>
      <c r="CW11" s="6">
        <v>6636.4124160295196</v>
      </c>
      <c r="CX11" s="6">
        <v>698.89892186143197</v>
      </c>
      <c r="CY11" s="6">
        <v>21083.2770528363</v>
      </c>
      <c r="CZ11" s="6">
        <v>1392.46414374343</v>
      </c>
      <c r="DA11" s="6">
        <v>7318.1264097242201</v>
      </c>
      <c r="DB11" s="6">
        <v>8002.9721064980704</v>
      </c>
      <c r="DC11" s="6">
        <v>2721.87035688274</v>
      </c>
      <c r="DD11" s="6">
        <v>1714.36054504148</v>
      </c>
      <c r="DE11" s="6">
        <v>6727.10776676969</v>
      </c>
      <c r="DF11" s="6">
        <v>2866.92419864666</v>
      </c>
      <c r="DG11" s="6">
        <v>520.40281345119297</v>
      </c>
      <c r="DH11" s="6">
        <v>734.44600674881997</v>
      </c>
      <c r="DI11" s="6">
        <v>4240.6865151955999</v>
      </c>
      <c r="DJ11" s="6">
        <v>478.17318161753798</v>
      </c>
      <c r="DK11" s="6">
        <v>52514.027116532299</v>
      </c>
      <c r="DL11" s="6">
        <v>28205.732843582999</v>
      </c>
      <c r="DM11" s="6">
        <v>1444.3810843375099</v>
      </c>
      <c r="DN11" s="6">
        <v>464.05794038932203</v>
      </c>
      <c r="DO11" s="6">
        <v>1891.33537046421</v>
      </c>
      <c r="DP11" s="6">
        <v>4544.0088348825802</v>
      </c>
      <c r="DQ11" s="6">
        <v>79977.697081749197</v>
      </c>
      <c r="DR11" s="6">
        <v>16823.794954994999</v>
      </c>
      <c r="DS11" s="6">
        <v>957.99568075010404</v>
      </c>
      <c r="DT11" s="6">
        <v>7576.1404665548198</v>
      </c>
      <c r="DU11" s="6">
        <v>1626.3124016736999</v>
      </c>
      <c r="DV11" s="6">
        <v>3624.57105807169</v>
      </c>
      <c r="DW11" s="6">
        <v>4196.3127930188903</v>
      </c>
      <c r="DX11" s="6">
        <v>1905.8947105326299</v>
      </c>
      <c r="DY11" s="6">
        <v>11526.0558884824</v>
      </c>
      <c r="DZ11" s="6">
        <v>23059.7974457294</v>
      </c>
      <c r="EA11" s="6">
        <v>59094.444936917498</v>
      </c>
      <c r="EB11" s="6">
        <v>19143.851605302501</v>
      </c>
      <c r="EC11" s="6">
        <v>1899.01011658378</v>
      </c>
      <c r="ED11" s="6">
        <v>8548.1186721863905</v>
      </c>
      <c r="EE11" s="6">
        <v>8562.8132771651508</v>
      </c>
      <c r="EF11" s="6">
        <v>579.93904936244599</v>
      </c>
      <c r="EG11" s="6">
        <v>8137.8454943873803</v>
      </c>
      <c r="EH11" s="6">
        <v>6232.7193613405298</v>
      </c>
      <c r="EI11" s="6">
        <v>3168.17670633226</v>
      </c>
      <c r="EJ11" s="6">
        <v>1067.91412455968</v>
      </c>
      <c r="EK11" s="6">
        <v>16113.143709968799</v>
      </c>
      <c r="EL11" s="6">
        <v>1317.2356874274501</v>
      </c>
      <c r="EM11" s="6">
        <v>6169.1141947782298</v>
      </c>
      <c r="EN11" s="6">
        <v>9706.9560596395895</v>
      </c>
      <c r="EO11" s="6">
        <v>391.20100531652798</v>
      </c>
      <c r="EP11" s="6">
        <v>38927.206881771497</v>
      </c>
      <c r="EQ11" s="6">
        <v>16531.6705140706</v>
      </c>
      <c r="ER11" s="6">
        <v>24694.230487670698</v>
      </c>
      <c r="ES11" s="6">
        <v>1428.5084459314801</v>
      </c>
      <c r="ET11" s="6">
        <v>5862.7973402116704</v>
      </c>
      <c r="EU11" s="6">
        <v>32042.4740786617</v>
      </c>
      <c r="EV11" s="6">
        <v>2090.4018261396</v>
      </c>
      <c r="EW11" s="6">
        <v>1163.79695168321</v>
      </c>
      <c r="EX11" s="6">
        <v>7408.3607864181804</v>
      </c>
      <c r="EY11" s="6">
        <v>46946.960271995398</v>
      </c>
      <c r="EZ11" s="6">
        <v>69927.468758249204</v>
      </c>
      <c r="FA11" s="6">
        <v>676.12341925805003</v>
      </c>
      <c r="FB11" s="6">
        <v>4213.0063387218297</v>
      </c>
      <c r="FC11" s="6">
        <v>676.62399921063195</v>
      </c>
      <c r="FD11" s="6">
        <v>538.44195157640002</v>
      </c>
      <c r="FE11" s="6">
        <v>3006.80892575915</v>
      </c>
      <c r="FF11" s="6">
        <v>14514.1417224997</v>
      </c>
      <c r="FG11" s="6">
        <v>4128.4627826119104</v>
      </c>
      <c r="FH11" s="6">
        <v>9103.7098785913495</v>
      </c>
      <c r="FI11" s="6">
        <v>4036.4559987796001</v>
      </c>
      <c r="FJ11" s="6">
        <v>796.53092444372896</v>
      </c>
      <c r="FK11" s="6">
        <v>2542.9954241752198</v>
      </c>
      <c r="FL11" s="6">
        <v>32024.181603118701</v>
      </c>
      <c r="FM11" s="6">
        <v>38713.1374283353</v>
      </c>
      <c r="FN11" s="6">
        <v>695.21677681204505</v>
      </c>
      <c r="FO11" s="6">
        <v>47099.980471134302</v>
      </c>
      <c r="FP11" s="6">
        <v>9451.9324491570696</v>
      </c>
      <c r="FQ11" s="6">
        <v>1213.26532816388</v>
      </c>
      <c r="FR11" s="6">
        <v>2649.6181435287299</v>
      </c>
      <c r="FS11" s="6">
        <v>11765.100176325101</v>
      </c>
      <c r="FT11" s="6">
        <v>1217.2685553041199</v>
      </c>
      <c r="FU11" s="6">
        <v>1116.0845943035699</v>
      </c>
      <c r="FV11" s="6">
        <v>1159.9077621474501</v>
      </c>
      <c r="FW11" s="6">
        <v>771.59878591531503</v>
      </c>
    </row>
    <row r="12" spans="1:179" x14ac:dyDescent="0.35">
      <c r="A12">
        <v>2010</v>
      </c>
      <c r="B12" s="6">
        <v>543.30304186393096</v>
      </c>
      <c r="C12" s="6">
        <v>4094.3503344201999</v>
      </c>
      <c r="D12" s="6">
        <v>4479.3417195800503</v>
      </c>
      <c r="E12" s="6">
        <v>3587.88379824396</v>
      </c>
      <c r="F12" s="6">
        <v>13049.2570545735</v>
      </c>
      <c r="G12" s="6">
        <v>10385.964431955499</v>
      </c>
      <c r="H12" s="6">
        <v>3218.3727066056299</v>
      </c>
      <c r="I12" s="6">
        <v>52022.125596187601</v>
      </c>
      <c r="J12" s="6">
        <v>46858.043273371703</v>
      </c>
      <c r="K12" s="6">
        <v>5842.8057835857599</v>
      </c>
      <c r="L12" s="6">
        <v>28443.407655335199</v>
      </c>
      <c r="M12" s="6">
        <v>20722.137289134698</v>
      </c>
      <c r="N12" s="6">
        <v>781.15359355704697</v>
      </c>
      <c r="O12" s="6">
        <v>16056.370976603101</v>
      </c>
      <c r="P12" s="6">
        <v>6029.3967998293001</v>
      </c>
      <c r="Q12" s="6">
        <v>44141.878141573397</v>
      </c>
      <c r="R12" s="6">
        <v>4270.8643445469897</v>
      </c>
      <c r="S12" s="6">
        <v>1036.53395164469</v>
      </c>
      <c r="T12" s="6">
        <v>2258.1831411559501</v>
      </c>
      <c r="U12" s="6">
        <v>1955.4615437636701</v>
      </c>
      <c r="V12" s="6">
        <v>4635.51777931783</v>
      </c>
      <c r="W12" s="6">
        <v>6434.8157235533099</v>
      </c>
      <c r="X12" s="6">
        <v>11286.2430162457</v>
      </c>
      <c r="Y12" s="6">
        <v>35269.553107644802</v>
      </c>
      <c r="Z12" s="6">
        <v>6812.4063384540204</v>
      </c>
      <c r="AA12" s="6">
        <v>647.83584645344899</v>
      </c>
      <c r="AB12" s="6">
        <v>234.23564687499899</v>
      </c>
      <c r="AC12" s="6">
        <v>3378.25485950035</v>
      </c>
      <c r="AD12" s="6">
        <v>785.50228287411301</v>
      </c>
      <c r="AE12" s="6">
        <v>1286.51557161767</v>
      </c>
      <c r="AF12" s="6">
        <v>47448.0132198383</v>
      </c>
      <c r="AG12" s="6">
        <v>488.42140178156899</v>
      </c>
      <c r="AH12" s="6">
        <v>892.56872033695402</v>
      </c>
      <c r="AI12" s="6">
        <v>12808.034586422</v>
      </c>
      <c r="AJ12" s="6">
        <v>4550.4531077571</v>
      </c>
      <c r="AK12" s="6">
        <v>6336.7094739846598</v>
      </c>
      <c r="AL12" s="6">
        <v>1316.49884810552</v>
      </c>
      <c r="AM12" s="6">
        <v>3076.5612533414201</v>
      </c>
      <c r="AN12" s="6">
        <v>8141.9131267546099</v>
      </c>
      <c r="AO12" s="6">
        <v>1213.1126450644299</v>
      </c>
      <c r="AP12" s="6">
        <v>13949.326497497699</v>
      </c>
      <c r="AQ12" s="6">
        <v>5730.3547745948799</v>
      </c>
      <c r="AR12" s="6">
        <v>31023.638330979102</v>
      </c>
      <c r="AS12" s="6">
        <v>19960.0684872157</v>
      </c>
      <c r="AT12" s="6">
        <v>334.02157257315201</v>
      </c>
      <c r="AU12" s="6">
        <v>58041.398436338503</v>
      </c>
      <c r="AV12" s="6">
        <v>1343.2687299443701</v>
      </c>
      <c r="AW12" s="6">
        <v>5555.3897219561104</v>
      </c>
      <c r="AX12" s="6">
        <v>4633.5903583990403</v>
      </c>
      <c r="AY12" s="6">
        <v>2645.9690465192498</v>
      </c>
      <c r="AZ12" s="6">
        <v>2983.22977097694</v>
      </c>
      <c r="BA12" s="6">
        <v>17288.8595992193</v>
      </c>
      <c r="BB12" s="6">
        <v>14790.820923470101</v>
      </c>
      <c r="BC12" s="6">
        <v>4168.5051770671898</v>
      </c>
      <c r="BD12" s="6">
        <v>341.55411490517901</v>
      </c>
      <c r="BE12" s="6">
        <v>3652.52743714193</v>
      </c>
      <c r="BF12" s="6">
        <v>46459.973254854303</v>
      </c>
      <c r="BG12" s="6">
        <v>40638.334004260003</v>
      </c>
      <c r="BH12" s="6">
        <v>8849.3552997150691</v>
      </c>
      <c r="BI12" s="6">
        <v>860.63787368812496</v>
      </c>
      <c r="BJ12" s="6">
        <v>3233.2959434742102</v>
      </c>
      <c r="BK12" s="6">
        <v>41531.934197868897</v>
      </c>
      <c r="BL12" s="6">
        <v>1299.3449494603899</v>
      </c>
      <c r="BM12" s="6">
        <v>26917.758954907698</v>
      </c>
      <c r="BN12" s="6">
        <v>7257.7566223231897</v>
      </c>
      <c r="BO12" s="6">
        <v>2898.9422147044802</v>
      </c>
      <c r="BP12" s="6">
        <v>672.42440256244299</v>
      </c>
      <c r="BQ12" s="6">
        <v>558.17613450815804</v>
      </c>
      <c r="BR12" s="6">
        <v>4580.6624623757498</v>
      </c>
      <c r="BS12" s="6">
        <v>1172.0985433206599</v>
      </c>
      <c r="BT12" s="6">
        <v>1904.3464649688101</v>
      </c>
      <c r="BU12" s="6">
        <v>13191.621264469601</v>
      </c>
      <c r="BV12" s="6">
        <v>43024.923493066301</v>
      </c>
      <c r="BW12" s="6">
        <v>1357.56371913262</v>
      </c>
      <c r="BX12" s="6">
        <v>3122.3628152164902</v>
      </c>
      <c r="BY12" s="6">
        <v>6599.66093791004</v>
      </c>
      <c r="BZ12" s="6">
        <v>4655.4249946788505</v>
      </c>
      <c r="CA12" s="6">
        <v>48715.1769134801</v>
      </c>
      <c r="CB12" s="6">
        <v>30693.5930646542</v>
      </c>
      <c r="CC12" s="6">
        <v>36000.5201179254</v>
      </c>
      <c r="CD12" s="6">
        <v>4704.05445468166</v>
      </c>
      <c r="CE12" s="6">
        <v>44507.676385917199</v>
      </c>
      <c r="CF12" s="6">
        <v>3736.64649385852</v>
      </c>
      <c r="CG12" s="6">
        <v>9070.4882528574708</v>
      </c>
      <c r="CH12" s="6">
        <v>951.68796111687902</v>
      </c>
      <c r="CI12" s="6">
        <v>1516.8118690778699</v>
      </c>
      <c r="CJ12" s="6">
        <v>38577.4982788212</v>
      </c>
      <c r="CK12" s="6">
        <v>880.03777511910903</v>
      </c>
      <c r="CL12" s="6">
        <v>1140.59920478703</v>
      </c>
      <c r="CM12" s="6">
        <v>11383.522413472099</v>
      </c>
      <c r="CN12" s="6">
        <v>7761.6461905721999</v>
      </c>
      <c r="CO12" s="6">
        <v>1137.27570035638</v>
      </c>
      <c r="CP12" s="6">
        <v>513.44569862022399</v>
      </c>
      <c r="CQ12" s="6">
        <v>12064.7806924218</v>
      </c>
      <c r="CR12" s="6">
        <v>11990.6630177633</v>
      </c>
      <c r="CS12" s="6">
        <v>104965.30607826701</v>
      </c>
      <c r="CT12" s="6">
        <v>471.95919702982297</v>
      </c>
      <c r="CU12" s="6">
        <v>478.668589704525</v>
      </c>
      <c r="CV12" s="6">
        <v>9040.5662511717201</v>
      </c>
      <c r="CW12" s="6">
        <v>7076.6624232023796</v>
      </c>
      <c r="CX12" s="6">
        <v>710.27420217583699</v>
      </c>
      <c r="CY12" s="6">
        <v>21799.174389347401</v>
      </c>
      <c r="CZ12" s="6">
        <v>1610.92390847611</v>
      </c>
      <c r="DA12" s="6">
        <v>8000.3764318215399</v>
      </c>
      <c r="DB12" s="6">
        <v>9271.3982332463893</v>
      </c>
      <c r="DC12" s="6">
        <v>2885.4456763611302</v>
      </c>
      <c r="DD12" s="6">
        <v>2643.29291416763</v>
      </c>
      <c r="DE12" s="6">
        <v>6688.31859841187</v>
      </c>
      <c r="DF12" s="6">
        <v>2839.9251680593302</v>
      </c>
      <c r="DG12" s="6">
        <v>471.90420296583397</v>
      </c>
      <c r="DH12" s="6">
        <v>979.05163000494201</v>
      </c>
      <c r="DI12" s="6">
        <v>5318.00693967195</v>
      </c>
      <c r="DJ12" s="6">
        <v>592.401097450929</v>
      </c>
      <c r="DK12" s="6">
        <v>50950.034343518098</v>
      </c>
      <c r="DL12" s="6">
        <v>33700.126039246003</v>
      </c>
      <c r="DM12" s="6">
        <v>1503.8704232313601</v>
      </c>
      <c r="DN12" s="6">
        <v>476.86953216730399</v>
      </c>
      <c r="DO12" s="6">
        <v>2280.4374237052202</v>
      </c>
      <c r="DP12" s="6">
        <v>4542.8997167831703</v>
      </c>
      <c r="DQ12" s="6">
        <v>87693.790065809895</v>
      </c>
      <c r="DR12" s="6">
        <v>18712.5762976474</v>
      </c>
      <c r="DS12" s="6">
        <v>987.40972304392301</v>
      </c>
      <c r="DT12" s="6">
        <v>8082.0284586625203</v>
      </c>
      <c r="DU12" s="6">
        <v>1949.35251706997</v>
      </c>
      <c r="DV12" s="6">
        <v>4355.9349386773401</v>
      </c>
      <c r="DW12" s="6">
        <v>5082.3547566635098</v>
      </c>
      <c r="DX12" s="6">
        <v>2217.4740085723101</v>
      </c>
      <c r="DY12" s="6">
        <v>12613.010995468099</v>
      </c>
      <c r="DZ12" s="6">
        <v>22498.6908586557</v>
      </c>
      <c r="EA12" s="6">
        <v>67403.160297810595</v>
      </c>
      <c r="EB12" s="6">
        <v>23087.2256438476</v>
      </c>
      <c r="EC12" s="6">
        <v>2437.5299784242302</v>
      </c>
      <c r="ED12" s="6">
        <v>8214.0768928981106</v>
      </c>
      <c r="EE12" s="6">
        <v>10674.995782567499</v>
      </c>
      <c r="EF12" s="6">
        <v>610.01240056067297</v>
      </c>
      <c r="EG12" s="6">
        <v>8540.4143782464707</v>
      </c>
      <c r="EH12" s="6">
        <v>6292.7894870992204</v>
      </c>
      <c r="EI12" s="6">
        <v>3566.3623781257602</v>
      </c>
      <c r="EJ12" s="6">
        <v>1090.26487782667</v>
      </c>
      <c r="EK12" s="6">
        <v>19262.552518610701</v>
      </c>
      <c r="EL12" s="6">
        <v>1280.2254697215501</v>
      </c>
      <c r="EM12" s="6">
        <v>5735.4228565984904</v>
      </c>
      <c r="EN12" s="6">
        <v>10804.6844747547</v>
      </c>
      <c r="EO12" s="6">
        <v>401.83500136683699</v>
      </c>
      <c r="EP12" s="6">
        <v>47236.960234542101</v>
      </c>
      <c r="EQ12" s="6">
        <v>16750.797441608302</v>
      </c>
      <c r="ER12" s="6">
        <v>23509.543135546301</v>
      </c>
      <c r="ES12" s="6">
        <v>1604.2058299351299</v>
      </c>
      <c r="ET12" s="6">
        <v>7328.6156289396604</v>
      </c>
      <c r="EU12" s="6">
        <v>30502.719708077599</v>
      </c>
      <c r="EV12" s="6">
        <v>2799.6488761997198</v>
      </c>
      <c r="EW12" s="6">
        <v>1401.4774741677099</v>
      </c>
      <c r="EX12" s="6">
        <v>8255.8748722295495</v>
      </c>
      <c r="EY12" s="6">
        <v>52869.044289158701</v>
      </c>
      <c r="EZ12" s="6">
        <v>74605.7210819748</v>
      </c>
      <c r="FA12" s="6">
        <v>749.55271101584196</v>
      </c>
      <c r="FB12" s="6">
        <v>5076.34017438708</v>
      </c>
      <c r="FC12" s="6">
        <v>806.40910159182704</v>
      </c>
      <c r="FD12" s="6">
        <v>534.04436681019797</v>
      </c>
      <c r="FE12" s="6">
        <v>3527.7827057712102</v>
      </c>
      <c r="FF12" s="6">
        <v>16683.3553787376</v>
      </c>
      <c r="FG12" s="6">
        <v>4141.9763533645901</v>
      </c>
      <c r="FH12" s="6">
        <v>10742.430072676099</v>
      </c>
      <c r="FI12" s="6">
        <v>4439.2003823580499</v>
      </c>
      <c r="FJ12" s="6">
        <v>819.00731588597705</v>
      </c>
      <c r="FK12" s="6">
        <v>2965.13971520617</v>
      </c>
      <c r="FL12" s="6">
        <v>33893.303514038998</v>
      </c>
      <c r="FM12" s="6">
        <v>39435.839901850501</v>
      </c>
      <c r="FN12" s="6">
        <v>743.40378472600401</v>
      </c>
      <c r="FO12" s="6">
        <v>48467.515776925902</v>
      </c>
      <c r="FP12" s="6">
        <v>11992.0166266335</v>
      </c>
      <c r="FQ12" s="6">
        <v>1634.31209539718</v>
      </c>
      <c r="FR12" s="6">
        <v>2966.8571159867802</v>
      </c>
      <c r="FS12" s="6">
        <v>13825.358088331201</v>
      </c>
      <c r="FT12" s="6">
        <v>1317.89070617836</v>
      </c>
      <c r="FU12" s="6">
        <v>1334.7848446134101</v>
      </c>
      <c r="FV12" s="6">
        <v>1489.4593058359301</v>
      </c>
      <c r="FW12" s="6">
        <v>948.33185445925994</v>
      </c>
    </row>
    <row r="13" spans="1:179" x14ac:dyDescent="0.35">
      <c r="A13">
        <v>2011</v>
      </c>
      <c r="B13" s="6">
        <v>591.162759035926</v>
      </c>
      <c r="C13" s="6">
        <v>4437.1428851507699</v>
      </c>
      <c r="D13" s="6">
        <v>5462.2608972318303</v>
      </c>
      <c r="E13" s="6">
        <v>4615.4680280790599</v>
      </c>
      <c r="F13" s="6">
        <v>12746.205024335701</v>
      </c>
      <c r="G13" s="6">
        <v>12848.8641969705</v>
      </c>
      <c r="H13" s="6">
        <v>3525.8047467115298</v>
      </c>
      <c r="I13" s="6">
        <v>62517.833747150296</v>
      </c>
      <c r="J13" s="6">
        <v>51374.958406693397</v>
      </c>
      <c r="K13" s="6">
        <v>7189.6912292076504</v>
      </c>
      <c r="L13" s="6">
        <v>28006.379718391301</v>
      </c>
      <c r="M13" s="6">
        <v>22514.237945814599</v>
      </c>
      <c r="N13" s="6">
        <v>861.75844434905105</v>
      </c>
      <c r="O13" s="6">
        <v>16458.353210571498</v>
      </c>
      <c r="P13" s="6">
        <v>6519.2301949889197</v>
      </c>
      <c r="Q13" s="6">
        <v>47348.525020201603</v>
      </c>
      <c r="R13" s="6">
        <v>4423.4897967217503</v>
      </c>
      <c r="S13" s="6">
        <v>1130.2731318114299</v>
      </c>
      <c r="T13" s="6">
        <v>2563.2575266012</v>
      </c>
      <c r="U13" s="6">
        <v>2346.3371548129298</v>
      </c>
      <c r="V13" s="6">
        <v>5092.5519432889496</v>
      </c>
      <c r="W13" s="6">
        <v>7617.3251595203701</v>
      </c>
      <c r="X13" s="6">
        <v>13245.612499544801</v>
      </c>
      <c r="Y13" s="6">
        <v>47055.841117180797</v>
      </c>
      <c r="Z13" s="6">
        <v>7809.4250624547103</v>
      </c>
      <c r="AA13" s="6">
        <v>751.17295724769895</v>
      </c>
      <c r="AB13" s="6">
        <v>249.577979366801</v>
      </c>
      <c r="AC13" s="6">
        <v>3740.3890985062899</v>
      </c>
      <c r="AD13" s="6">
        <v>882.27549264007303</v>
      </c>
      <c r="AE13" s="6">
        <v>1405.09439231907</v>
      </c>
      <c r="AF13" s="6">
        <v>52087.446383568</v>
      </c>
      <c r="AG13" s="6">
        <v>551.75009655258305</v>
      </c>
      <c r="AH13" s="6">
        <v>984.73589149032898</v>
      </c>
      <c r="AI13" s="6">
        <v>14637.240235540299</v>
      </c>
      <c r="AJ13" s="6">
        <v>5618.1322671195203</v>
      </c>
      <c r="AK13" s="6">
        <v>7335.1669344760503</v>
      </c>
      <c r="AL13" s="6">
        <v>1447.96358713476</v>
      </c>
      <c r="AM13" s="6">
        <v>3562.2161879692198</v>
      </c>
      <c r="AN13" s="6">
        <v>9121.9325176318707</v>
      </c>
      <c r="AO13" s="6">
        <v>1208.5830264978199</v>
      </c>
      <c r="AP13" s="6">
        <v>14609.5243524166</v>
      </c>
      <c r="AQ13" s="6">
        <v>6139.7193296590503</v>
      </c>
      <c r="AR13" s="6">
        <v>32396.385743712101</v>
      </c>
      <c r="AS13" s="6">
        <v>21871.266075412801</v>
      </c>
      <c r="AT13" s="6">
        <v>387.082465361488</v>
      </c>
      <c r="AU13" s="6">
        <v>61753.647131976999</v>
      </c>
      <c r="AV13" s="6">
        <v>1451.54297984389</v>
      </c>
      <c r="AW13" s="6">
        <v>5913.4320721130898</v>
      </c>
      <c r="AX13" s="6">
        <v>5200.55579014874</v>
      </c>
      <c r="AY13" s="6">
        <v>2791.8107989556802</v>
      </c>
      <c r="AZ13" s="6">
        <v>3266.0120620207399</v>
      </c>
      <c r="BA13" s="6">
        <v>21641.870519212702</v>
      </c>
      <c r="BB13" s="6">
        <v>17621.547962894401</v>
      </c>
      <c r="BC13" s="6">
        <v>4496.60037883323</v>
      </c>
      <c r="BD13" s="6">
        <v>354.47957584134701</v>
      </c>
      <c r="BE13" s="6">
        <v>4371.4575101241098</v>
      </c>
      <c r="BF13" s="6">
        <v>51081.997670312703</v>
      </c>
      <c r="BG13" s="6">
        <v>43790.732048201899</v>
      </c>
      <c r="BH13" s="6">
        <v>10809.646450590901</v>
      </c>
      <c r="BI13" s="6">
        <v>762.76105413115897</v>
      </c>
      <c r="BJ13" s="6">
        <v>4021.7433061728598</v>
      </c>
      <c r="BK13" s="6">
        <v>46644.776027968001</v>
      </c>
      <c r="BL13" s="6">
        <v>1549.46290192946</v>
      </c>
      <c r="BM13" s="6">
        <v>25916.2934913805</v>
      </c>
      <c r="BN13" s="6">
        <v>7291.0588966433797</v>
      </c>
      <c r="BO13" s="6">
        <v>3281.6675017603302</v>
      </c>
      <c r="BP13" s="6">
        <v>651.13536353304698</v>
      </c>
      <c r="BQ13" s="6">
        <v>703.66371867053499</v>
      </c>
      <c r="BR13" s="6">
        <v>4908.5735417639198</v>
      </c>
      <c r="BS13" s="6">
        <v>1287.9540580570699</v>
      </c>
      <c r="BT13" s="6">
        <v>2088.3153002869499</v>
      </c>
      <c r="BU13" s="6">
        <v>14216.1656114334</v>
      </c>
      <c r="BV13" s="6">
        <v>47516.874691306002</v>
      </c>
      <c r="BW13" s="6">
        <v>1458.10352686177</v>
      </c>
      <c r="BX13" s="6">
        <v>3643.0439361610202</v>
      </c>
      <c r="BY13" s="6">
        <v>7781.4061137443296</v>
      </c>
      <c r="BZ13" s="6">
        <v>4777.1976187177597</v>
      </c>
      <c r="CA13" s="6">
        <v>51848.9096998104</v>
      </c>
      <c r="CB13" s="6">
        <v>33669.246476485998</v>
      </c>
      <c r="CC13" s="6">
        <v>38599.062207032199</v>
      </c>
      <c r="CD13" s="6">
        <v>5111.4714134280002</v>
      </c>
      <c r="CE13" s="6">
        <v>48167.997268496503</v>
      </c>
      <c r="CF13" s="6">
        <v>3852.7527670999498</v>
      </c>
      <c r="CG13" s="6">
        <v>11634.0019047654</v>
      </c>
      <c r="CH13" s="6">
        <v>971.63332904823005</v>
      </c>
      <c r="CI13" s="6">
        <v>1735.01835782836</v>
      </c>
      <c r="CJ13" s="6">
        <v>48631.691300678998</v>
      </c>
      <c r="CK13" s="6">
        <v>1123.8831680627</v>
      </c>
      <c r="CL13" s="6">
        <v>1378.36136494331</v>
      </c>
      <c r="CM13" s="6">
        <v>13895.162565073901</v>
      </c>
      <c r="CN13" s="6">
        <v>7674.8353503784801</v>
      </c>
      <c r="CO13" s="6">
        <v>1308.6900692941999</v>
      </c>
      <c r="CP13" s="6">
        <v>596.89708105379498</v>
      </c>
      <c r="CQ13" s="6">
        <v>5554.1791642315002</v>
      </c>
      <c r="CR13" s="6">
        <v>14392.534256332499</v>
      </c>
      <c r="CS13" s="6">
        <v>115761.507705096</v>
      </c>
      <c r="CT13" s="6">
        <v>531.26557184038302</v>
      </c>
      <c r="CU13" s="6">
        <v>534.95126472166305</v>
      </c>
      <c r="CV13" s="6">
        <v>10399.372753345</v>
      </c>
      <c r="CW13" s="6">
        <v>7291.4276403970398</v>
      </c>
      <c r="CX13" s="6">
        <v>837.60344059737099</v>
      </c>
      <c r="CY13" s="6">
        <v>23155.5547679706</v>
      </c>
      <c r="CZ13" s="6">
        <v>1879.77142715638</v>
      </c>
      <c r="DA13" s="6">
        <v>9197.0269715206105</v>
      </c>
      <c r="DB13" s="6">
        <v>10203.4208543113</v>
      </c>
      <c r="DC13" s="6">
        <v>3009.1986466892199</v>
      </c>
      <c r="DD13" s="6">
        <v>3757.5586328813001</v>
      </c>
      <c r="DE13" s="6">
        <v>7329.0260627846701</v>
      </c>
      <c r="DF13" s="6">
        <v>3046.9491364495698</v>
      </c>
      <c r="DG13" s="6">
        <v>594.58646666970401</v>
      </c>
      <c r="DH13" s="6">
        <v>1176.2424533610899</v>
      </c>
      <c r="DI13" s="6">
        <v>5723.3254902831604</v>
      </c>
      <c r="DJ13" s="6">
        <v>699.42933767758097</v>
      </c>
      <c r="DK13" s="6">
        <v>54159.346612614201</v>
      </c>
      <c r="DL13" s="6">
        <v>38437.543157275002</v>
      </c>
      <c r="DM13" s="6">
        <v>1655.80182373144</v>
      </c>
      <c r="DN13" s="6">
        <v>512.59560456719601</v>
      </c>
      <c r="DO13" s="6">
        <v>2487.5981543202802</v>
      </c>
      <c r="DP13" s="6">
        <v>5063.7869860635801</v>
      </c>
      <c r="DQ13" s="6">
        <v>100600.56240758899</v>
      </c>
      <c r="DR13" s="6">
        <v>20876.788031109299</v>
      </c>
      <c r="DS13" s="6">
        <v>1164.97612914872</v>
      </c>
      <c r="DT13" s="6">
        <v>9358.2514745110093</v>
      </c>
      <c r="DU13" s="6">
        <v>2406.9096779698102</v>
      </c>
      <c r="DV13" s="6">
        <v>5322.9637598767104</v>
      </c>
      <c r="DW13" s="6">
        <v>5869.32307961474</v>
      </c>
      <c r="DX13" s="6">
        <v>2450.7336561623101</v>
      </c>
      <c r="DY13" s="6">
        <v>13879.5609852546</v>
      </c>
      <c r="DZ13" s="6">
        <v>23186.9131283278</v>
      </c>
      <c r="EA13" s="6">
        <v>82409.577332766698</v>
      </c>
      <c r="EB13" s="6">
        <v>25096.2638838239</v>
      </c>
      <c r="EC13" s="6">
        <v>2942.25594861529</v>
      </c>
      <c r="ED13" s="6">
        <v>9099.2175388969008</v>
      </c>
      <c r="EE13" s="6">
        <v>14311.0843159612</v>
      </c>
      <c r="EF13" s="6">
        <v>668.86896336516395</v>
      </c>
      <c r="EG13" s="6">
        <v>8983.4366734687992</v>
      </c>
      <c r="EH13" s="6">
        <v>6242.1953324497699</v>
      </c>
      <c r="EI13" s="6">
        <v>3933.4593571069099</v>
      </c>
      <c r="EJ13" s="6">
        <v>1254.51792297417</v>
      </c>
      <c r="EK13" s="6">
        <v>23745.801614395699</v>
      </c>
      <c r="EL13" s="6">
        <v>1373.52078902067</v>
      </c>
      <c r="EM13" s="6">
        <v>6809.1598040014596</v>
      </c>
      <c r="EN13" s="6">
        <v>12189.095160135699</v>
      </c>
      <c r="EO13" s="6">
        <v>448.33752552786098</v>
      </c>
      <c r="EP13" s="6">
        <v>53890.428727050399</v>
      </c>
      <c r="EQ13" s="6">
        <v>18361.569476008299</v>
      </c>
      <c r="ER13" s="6">
        <v>25095.132289619702</v>
      </c>
      <c r="ES13" s="6">
        <v>1938.8947672550801</v>
      </c>
      <c r="ET13" s="6">
        <v>8007.4128463444104</v>
      </c>
      <c r="EU13" s="6">
        <v>31636.446314255802</v>
      </c>
      <c r="EV13" s="6">
        <v>3200.8338291401601</v>
      </c>
      <c r="EW13" s="6">
        <v>1437.7732945887999</v>
      </c>
      <c r="EX13" s="6">
        <v>8263.2038032034798</v>
      </c>
      <c r="EY13" s="6">
        <v>60755.759550846502</v>
      </c>
      <c r="EZ13" s="6">
        <v>88415.6280324892</v>
      </c>
      <c r="FA13" s="6">
        <v>847.38210181051795</v>
      </c>
      <c r="FB13" s="6">
        <v>5492.1212559055803</v>
      </c>
      <c r="FC13" s="6">
        <v>947.51332029526998</v>
      </c>
      <c r="FD13" s="6">
        <v>587.09713679246704</v>
      </c>
      <c r="FE13" s="6">
        <v>4002.6591651506201</v>
      </c>
      <c r="FF13" s="6">
        <v>19034.149196665199</v>
      </c>
      <c r="FG13" s="6">
        <v>4264.6749460473702</v>
      </c>
      <c r="FH13" s="6">
        <v>11420.7732646112</v>
      </c>
      <c r="FI13" s="6">
        <v>5649.9522781966898</v>
      </c>
      <c r="FJ13" s="6">
        <v>829.010344932875</v>
      </c>
      <c r="FK13" s="6">
        <v>3569.7581208389802</v>
      </c>
      <c r="FL13" s="6">
        <v>39194.676620845603</v>
      </c>
      <c r="FM13" s="6">
        <v>42038.572250192999</v>
      </c>
      <c r="FN13" s="6">
        <v>781.43701432427599</v>
      </c>
      <c r="FO13" s="6">
        <v>49886.818109492298</v>
      </c>
      <c r="FP13" s="6">
        <v>14236.6811883717</v>
      </c>
      <c r="FQ13" s="6">
        <v>1926.2929967340101</v>
      </c>
      <c r="FR13" s="6">
        <v>3264.5370165590998</v>
      </c>
      <c r="FS13" s="6">
        <v>10955.3499126366</v>
      </c>
      <c r="FT13" s="6">
        <v>1525.11598800104</v>
      </c>
      <c r="FU13" s="6">
        <v>1374.62128512758</v>
      </c>
      <c r="FV13" s="6">
        <v>1672.9082510365199</v>
      </c>
      <c r="FW13" s="6">
        <v>1093.6540022751101</v>
      </c>
    </row>
    <row r="14" spans="1:179" x14ac:dyDescent="0.35">
      <c r="A14">
        <v>2012</v>
      </c>
      <c r="B14" s="6">
        <v>641.87147915753803</v>
      </c>
      <c r="C14" s="6">
        <v>4247.6299837425204</v>
      </c>
      <c r="D14" s="6">
        <v>5591.2123532240403</v>
      </c>
      <c r="E14" s="6">
        <v>5100.0958080976698</v>
      </c>
      <c r="F14" s="6">
        <v>13272.4413293826</v>
      </c>
      <c r="G14" s="6">
        <v>13082.664325571999</v>
      </c>
      <c r="H14" s="6">
        <v>3681.8574560430998</v>
      </c>
      <c r="I14" s="6">
        <v>68012.147900593394</v>
      </c>
      <c r="J14" s="6">
        <v>48567.695286419999</v>
      </c>
      <c r="K14" s="6">
        <v>7496.2946476826301</v>
      </c>
      <c r="L14" s="6">
        <v>29485.620929413799</v>
      </c>
      <c r="M14" s="6">
        <v>23654.351391282798</v>
      </c>
      <c r="N14" s="6">
        <v>883.10500054131296</v>
      </c>
      <c r="O14" s="6">
        <v>16249.5593937258</v>
      </c>
      <c r="P14" s="6">
        <v>6940.1592535973496</v>
      </c>
      <c r="Q14" s="6">
        <v>44673.115875590098</v>
      </c>
      <c r="R14" s="6">
        <v>4505.6213017751497</v>
      </c>
      <c r="S14" s="6">
        <v>1145.14081099947</v>
      </c>
      <c r="T14" s="6">
        <v>2538.9459003127599</v>
      </c>
      <c r="U14" s="6">
        <v>2609.8808136678799</v>
      </c>
      <c r="V14" s="6">
        <v>4778.6360884550604</v>
      </c>
      <c r="W14" s="6">
        <v>7050.57347186681</v>
      </c>
      <c r="X14" s="6">
        <v>12370.024200714901</v>
      </c>
      <c r="Y14" s="6">
        <v>47740.514903659699</v>
      </c>
      <c r="Z14" s="6">
        <v>7395.8498034072099</v>
      </c>
      <c r="AA14" s="6">
        <v>758.00070142385698</v>
      </c>
      <c r="AB14" s="6">
        <v>252.35897985834399</v>
      </c>
      <c r="AC14" s="6">
        <v>3447.5240412172998</v>
      </c>
      <c r="AD14" s="6">
        <v>950.88034599369701</v>
      </c>
      <c r="AE14" s="6">
        <v>1354.54561274707</v>
      </c>
      <c r="AF14" s="6">
        <v>52678.390123477198</v>
      </c>
      <c r="AG14" s="6">
        <v>565.80069697121701</v>
      </c>
      <c r="AH14" s="6">
        <v>967.35279748292896</v>
      </c>
      <c r="AI14" s="6">
        <v>15351.5513257697</v>
      </c>
      <c r="AJ14" s="6">
        <v>6316.9183176021597</v>
      </c>
      <c r="AK14" s="6">
        <v>8050.2553716704997</v>
      </c>
      <c r="AL14" s="6">
        <v>1403.3486198370599</v>
      </c>
      <c r="AM14" s="6">
        <v>3922.8682672386699</v>
      </c>
      <c r="AN14" s="6">
        <v>9913.2099585236592</v>
      </c>
      <c r="AO14" s="6">
        <v>1243.2734867583999</v>
      </c>
      <c r="AP14" s="6">
        <v>13258.3598451041</v>
      </c>
      <c r="AQ14" s="6">
        <v>6497.3211131356102</v>
      </c>
      <c r="AR14" s="6">
        <v>28912.156939040298</v>
      </c>
      <c r="AS14" s="6">
        <v>19870.801212340299</v>
      </c>
      <c r="AT14" s="6">
        <v>424.60038611851797</v>
      </c>
      <c r="AU14" s="6">
        <v>58507.508051785197</v>
      </c>
      <c r="AV14" s="6">
        <v>1559.2406506822599</v>
      </c>
      <c r="AW14" s="6">
        <v>6110.3696523619601</v>
      </c>
      <c r="AX14" s="6">
        <v>5682.0450065535297</v>
      </c>
      <c r="AY14" s="6">
        <v>3229.6856303037998</v>
      </c>
      <c r="AZ14" s="6">
        <v>3428.4071797616002</v>
      </c>
      <c r="BA14" s="6">
        <v>21711.153229854201</v>
      </c>
      <c r="BB14" s="6">
        <v>17534.421349912998</v>
      </c>
      <c r="BC14" s="6">
        <v>4527.6689876416103</v>
      </c>
      <c r="BD14" s="6">
        <v>467.07792724171799</v>
      </c>
      <c r="BE14" s="6">
        <v>4591.5557840295596</v>
      </c>
      <c r="BF14" s="6">
        <v>47710.790216941503</v>
      </c>
      <c r="BG14" s="6">
        <v>40874.7035053457</v>
      </c>
      <c r="BH14" s="6">
        <v>9813.4777028244007</v>
      </c>
      <c r="BI14" s="6">
        <v>742.78113779662704</v>
      </c>
      <c r="BJ14" s="6">
        <v>4421.8182422801301</v>
      </c>
      <c r="BK14" s="6">
        <v>43858.363055107598</v>
      </c>
      <c r="BL14" s="6">
        <v>1587.56123719997</v>
      </c>
      <c r="BM14" s="6">
        <v>22242.681946404002</v>
      </c>
      <c r="BN14" s="6">
        <v>7444.5047675973001</v>
      </c>
      <c r="BO14" s="6">
        <v>3408.7849164023601</v>
      </c>
      <c r="BP14" s="6">
        <v>717.050737885584</v>
      </c>
      <c r="BQ14" s="6">
        <v>616.37643211354305</v>
      </c>
      <c r="BR14" s="6">
        <v>5378.7336439658002</v>
      </c>
      <c r="BS14" s="6">
        <v>1337.3354310085399</v>
      </c>
      <c r="BT14" s="6">
        <v>2144.3426111782001</v>
      </c>
      <c r="BU14" s="6">
        <v>12950.6865153085</v>
      </c>
      <c r="BV14" s="6">
        <v>45910.020542526101</v>
      </c>
      <c r="BW14" s="6">
        <v>1443.87952939042</v>
      </c>
      <c r="BX14" s="6">
        <v>3694.3489460323699</v>
      </c>
      <c r="BY14" s="6">
        <v>7927.8469017172201</v>
      </c>
      <c r="BZ14" s="6">
        <v>4989.8030747307103</v>
      </c>
      <c r="CA14" s="6">
        <v>48917.897613045898</v>
      </c>
      <c r="CB14" s="6">
        <v>32511.237852492501</v>
      </c>
      <c r="CC14" s="6">
        <v>35053.526244257198</v>
      </c>
      <c r="CD14" s="6">
        <v>5209.8519313001298</v>
      </c>
      <c r="CE14" s="6">
        <v>48603.476649774901</v>
      </c>
      <c r="CF14" s="6">
        <v>3909.9075687312402</v>
      </c>
      <c r="CG14" s="6">
        <v>12386.7000029472</v>
      </c>
      <c r="CH14" s="6">
        <v>1136.8714057177599</v>
      </c>
      <c r="CI14" s="6">
        <v>1788.5054206888699</v>
      </c>
      <c r="CJ14" s="6">
        <v>51979.105168063703</v>
      </c>
      <c r="CK14" s="6">
        <v>1177.9747348784799</v>
      </c>
      <c r="CL14" s="6">
        <v>1581.3954034942501</v>
      </c>
      <c r="CM14" s="6">
        <v>13926.347307652301</v>
      </c>
      <c r="CN14" s="6">
        <v>7950.6953782596302</v>
      </c>
      <c r="CO14" s="6">
        <v>1253.6962040379301</v>
      </c>
      <c r="CP14" s="6">
        <v>657.93625634995499</v>
      </c>
      <c r="CQ14" s="6">
        <v>13025.281393441301</v>
      </c>
      <c r="CR14" s="6">
        <v>14373.060522928001</v>
      </c>
      <c r="CS14" s="6">
        <v>106749.013622989</v>
      </c>
      <c r="CT14" s="6">
        <v>518.15295430211995</v>
      </c>
      <c r="CU14" s="6">
        <v>391.561832360636</v>
      </c>
      <c r="CV14" s="6">
        <v>10817.4428742856</v>
      </c>
      <c r="CW14" s="6">
        <v>7265.6136555666899</v>
      </c>
      <c r="CX14" s="6">
        <v>778.61928577371305</v>
      </c>
      <c r="CY14" s="6">
        <v>22527.636864634002</v>
      </c>
      <c r="CZ14" s="6">
        <v>1815.21942921145</v>
      </c>
      <c r="DA14" s="6">
        <v>9291.2276186189902</v>
      </c>
      <c r="DB14" s="6">
        <v>10241.7279153745</v>
      </c>
      <c r="DC14" s="6">
        <v>3131.38671463839</v>
      </c>
      <c r="DD14" s="6">
        <v>4351.8869200565096</v>
      </c>
      <c r="DE14" s="6">
        <v>6586.4567564544104</v>
      </c>
      <c r="DF14" s="6">
        <v>2912.6582749402901</v>
      </c>
      <c r="DG14" s="6">
        <v>657.64533781966804</v>
      </c>
      <c r="DH14" s="6">
        <v>1165.7943289613099</v>
      </c>
      <c r="DI14" s="6">
        <v>5942.2186039643102</v>
      </c>
      <c r="DJ14" s="6">
        <v>698.46647941608603</v>
      </c>
      <c r="DK14" s="6">
        <v>50073.0056559308</v>
      </c>
      <c r="DL14" s="6">
        <v>39982.7543013783</v>
      </c>
      <c r="DM14" s="6">
        <v>1760.4685841634</v>
      </c>
      <c r="DN14" s="6">
        <v>529.744993983104</v>
      </c>
      <c r="DO14" s="6">
        <v>2723.8227773066001</v>
      </c>
      <c r="DP14" s="6">
        <v>4698.1412935059398</v>
      </c>
      <c r="DQ14" s="6">
        <v>101524.141851985</v>
      </c>
      <c r="DR14" s="6">
        <v>21872.620248699899</v>
      </c>
      <c r="DS14" s="6">
        <v>1198.10900052752</v>
      </c>
      <c r="DT14" s="6">
        <v>10722.2836326295</v>
      </c>
      <c r="DU14" s="6">
        <v>2790.6766698848101</v>
      </c>
      <c r="DV14" s="6">
        <v>5183.0828769131504</v>
      </c>
      <c r="DW14" s="6">
        <v>6528.9722178531201</v>
      </c>
      <c r="DX14" s="6">
        <v>2694.30547298686</v>
      </c>
      <c r="DY14" s="6">
        <v>13097.2708482174</v>
      </c>
      <c r="DZ14" s="6">
        <v>20564.889861796899</v>
      </c>
      <c r="EA14" s="6">
        <v>85076.141497111807</v>
      </c>
      <c r="EB14" s="6">
        <v>25466.7605170594</v>
      </c>
      <c r="EC14" s="6">
        <v>3045.7398742241699</v>
      </c>
      <c r="ED14" s="6">
        <v>8507.1047745643591</v>
      </c>
      <c r="EE14" s="6">
        <v>15420.874541327301</v>
      </c>
      <c r="EF14" s="6">
        <v>725.62768128503399</v>
      </c>
      <c r="EG14" s="6">
        <v>9086.7994620754398</v>
      </c>
      <c r="EH14" s="6">
        <v>6390.3106315611503</v>
      </c>
      <c r="EI14" s="6">
        <v>4022.1991196481399</v>
      </c>
      <c r="EJ14" s="6">
        <v>1330.5474042425601</v>
      </c>
      <c r="EK14" s="6">
        <v>25243.358698013599</v>
      </c>
      <c r="EL14" s="6">
        <v>1329.9813788030301</v>
      </c>
      <c r="EM14" s="6">
        <v>6015.9452275696904</v>
      </c>
      <c r="EN14" s="6">
        <v>12006.68296237</v>
      </c>
      <c r="EO14" s="6">
        <v>566.37865693749404</v>
      </c>
      <c r="EP14" s="6">
        <v>55546.488538692101</v>
      </c>
      <c r="EQ14" s="6">
        <v>17481.895443525202</v>
      </c>
      <c r="ER14" s="6">
        <v>22643.100251500699</v>
      </c>
      <c r="ES14" s="6">
        <v>2141.82922578032</v>
      </c>
      <c r="ET14" s="6">
        <v>7501.4699839525001</v>
      </c>
      <c r="EU14" s="6">
        <v>28324.4293363918</v>
      </c>
      <c r="EV14" s="6">
        <v>3350.52187589289</v>
      </c>
      <c r="EW14" s="6">
        <v>1457.89458202637</v>
      </c>
      <c r="EX14" s="6">
        <v>9200.9747860034295</v>
      </c>
      <c r="EY14" s="6">
        <v>58037.821319217299</v>
      </c>
      <c r="EZ14" s="6">
        <v>83538.230025041994</v>
      </c>
      <c r="FA14" s="6">
        <v>969.29647314428905</v>
      </c>
      <c r="FB14" s="6">
        <v>5860.5825072559901</v>
      </c>
      <c r="FC14" s="6">
        <v>1013.05002497807</v>
      </c>
      <c r="FD14" s="6">
        <v>571.80672394416695</v>
      </c>
      <c r="FE14" s="6">
        <v>4581.7386474858204</v>
      </c>
      <c r="FF14" s="6">
        <v>19157.417036671199</v>
      </c>
      <c r="FG14" s="6">
        <v>4152.6785870758304</v>
      </c>
      <c r="FH14" s="6">
        <v>11795.316711752001</v>
      </c>
      <c r="FI14" s="6">
        <v>6675.1856577223898</v>
      </c>
      <c r="FJ14" s="6">
        <v>786.72805279066699</v>
      </c>
      <c r="FK14" s="6">
        <v>3855.41772856732</v>
      </c>
      <c r="FL14" s="6">
        <v>40976.499711245502</v>
      </c>
      <c r="FM14" s="6">
        <v>42462.771568144999</v>
      </c>
      <c r="FN14" s="6">
        <v>867.86768056322796</v>
      </c>
      <c r="FO14" s="6">
        <v>51610.605278337898</v>
      </c>
      <c r="FP14" s="6">
        <v>15171.584662749799</v>
      </c>
      <c r="FQ14" s="6">
        <v>2137.0251221180001</v>
      </c>
      <c r="FR14" s="6">
        <v>3133.0902092034798</v>
      </c>
      <c r="FS14" s="6">
        <v>12985.5053251065</v>
      </c>
      <c r="FT14" s="6">
        <v>1735.14127643805</v>
      </c>
      <c r="FU14" s="6">
        <v>1446.53635351496</v>
      </c>
      <c r="FV14" s="6">
        <v>1763.0727333719501</v>
      </c>
      <c r="FW14" s="6">
        <v>1304.9698016741099</v>
      </c>
    </row>
    <row r="15" spans="1:179" x14ac:dyDescent="0.35">
      <c r="A15">
        <v>2013</v>
      </c>
      <c r="B15" s="6">
        <v>637.16552318702395</v>
      </c>
      <c r="C15" s="6">
        <v>4413.0608612067599</v>
      </c>
      <c r="D15" s="6">
        <v>5498.7840949782303</v>
      </c>
      <c r="E15" s="6">
        <v>5254.8823379961595</v>
      </c>
      <c r="F15" s="6">
        <v>12909.744177500599</v>
      </c>
      <c r="G15" s="6">
        <v>13080.2547323367</v>
      </c>
      <c r="H15" s="6">
        <v>3838.1858014838199</v>
      </c>
      <c r="I15" s="6">
        <v>68150.107041321506</v>
      </c>
      <c r="J15" s="6">
        <v>50716.708706286401</v>
      </c>
      <c r="K15" s="6">
        <v>7875.7569525428798</v>
      </c>
      <c r="L15" s="6">
        <v>28783.554122363599</v>
      </c>
      <c r="M15" s="6">
        <v>24744.296958551</v>
      </c>
      <c r="N15" s="6">
        <v>981.83987915039904</v>
      </c>
      <c r="O15" s="6">
        <v>16451.163575991199</v>
      </c>
      <c r="P15" s="6">
        <v>7978.87261471076</v>
      </c>
      <c r="Q15" s="6">
        <v>46744.662544151601</v>
      </c>
      <c r="R15" s="6">
        <v>4568.5029576385195</v>
      </c>
      <c r="S15" s="6">
        <v>1251.21051783537</v>
      </c>
      <c r="T15" s="6">
        <v>2472.7143085743501</v>
      </c>
      <c r="U15" s="6">
        <v>2908.2000945876498</v>
      </c>
      <c r="V15" s="6">
        <v>5131.3945064293202</v>
      </c>
      <c r="W15" s="6">
        <v>7224.9652811884198</v>
      </c>
      <c r="X15" s="6">
        <v>12300.3248822758</v>
      </c>
      <c r="Y15" s="6">
        <v>44740.085018516998</v>
      </c>
      <c r="Z15" s="6">
        <v>7655.1297075931898</v>
      </c>
      <c r="AA15" s="6">
        <v>787.47017629754998</v>
      </c>
      <c r="AB15" s="6">
        <v>256.97600279675402</v>
      </c>
      <c r="AC15" s="6">
        <v>3615.9790413109899</v>
      </c>
      <c r="AD15" s="6">
        <v>1013.4204006154</v>
      </c>
      <c r="AE15" s="6">
        <v>1465.6388431676901</v>
      </c>
      <c r="AF15" s="6">
        <v>52652.593682827799</v>
      </c>
      <c r="AG15" s="6">
        <v>380.29816764301802</v>
      </c>
      <c r="AH15" s="6">
        <v>979.81240963815605</v>
      </c>
      <c r="AI15" s="6">
        <v>15842.9408052125</v>
      </c>
      <c r="AJ15" s="6">
        <v>7050.6462712428702</v>
      </c>
      <c r="AK15" s="6">
        <v>8218.3478443147706</v>
      </c>
      <c r="AL15" s="6">
        <v>1505.34947313614</v>
      </c>
      <c r="AM15" s="6">
        <v>3884.8475125044602</v>
      </c>
      <c r="AN15" s="6">
        <v>10490.081331293301</v>
      </c>
      <c r="AO15" s="6">
        <v>1415.8717577063401</v>
      </c>
      <c r="AP15" s="6">
        <v>13674.417804999901</v>
      </c>
      <c r="AQ15" s="6">
        <v>6837.7128919267698</v>
      </c>
      <c r="AR15" s="6">
        <v>27729.192699073501</v>
      </c>
      <c r="AS15" s="6">
        <v>20133.169143135299</v>
      </c>
      <c r="AT15" s="6">
        <v>457.96372825635001</v>
      </c>
      <c r="AU15" s="6">
        <v>61191.1937042028</v>
      </c>
      <c r="AV15" s="6">
        <v>2312.7288033035302</v>
      </c>
      <c r="AW15" s="6">
        <v>6238.1336082527696</v>
      </c>
      <c r="AX15" s="6">
        <v>6056.3308269681002</v>
      </c>
      <c r="AY15" s="6">
        <v>3262.6580293424799</v>
      </c>
      <c r="AZ15" s="6">
        <v>3509.5314926261599</v>
      </c>
      <c r="BA15" s="6">
        <v>20390.7193153023</v>
      </c>
      <c r="BB15" s="6">
        <v>19174.100326150899</v>
      </c>
      <c r="BC15" s="6">
        <v>4230.3440556778996</v>
      </c>
      <c r="BD15" s="6">
        <v>499.53157205990698</v>
      </c>
      <c r="BE15" s="6">
        <v>4840.6937161580199</v>
      </c>
      <c r="BF15" s="6">
        <v>49878.043244453598</v>
      </c>
      <c r="BG15" s="6">
        <v>42592.934094334203</v>
      </c>
      <c r="BH15" s="6">
        <v>9683.5762902867391</v>
      </c>
      <c r="BI15" s="6">
        <v>700.51497196066805</v>
      </c>
      <c r="BJ15" s="6">
        <v>4623.7457247341899</v>
      </c>
      <c r="BK15" s="6">
        <v>46285.764068840697</v>
      </c>
      <c r="BL15" s="6">
        <v>2345.3929057488499</v>
      </c>
      <c r="BM15" s="6">
        <v>21874.819467840702</v>
      </c>
      <c r="BN15" s="6">
        <v>7789.7763807997699</v>
      </c>
      <c r="BO15" s="6">
        <v>3522.77369775434</v>
      </c>
      <c r="BP15" s="6">
        <v>769.003943268326</v>
      </c>
      <c r="BQ15" s="6">
        <v>634.66280923979605</v>
      </c>
      <c r="BR15" s="6">
        <v>5489.1138407614299</v>
      </c>
      <c r="BS15" s="6">
        <v>1393.9559509881501</v>
      </c>
      <c r="BT15" s="6">
        <v>2102.59316626494</v>
      </c>
      <c r="BU15" s="6">
        <v>13687.5140593304</v>
      </c>
      <c r="BV15" s="6">
        <v>49522.236577279</v>
      </c>
      <c r="BW15" s="6">
        <v>1449.6059123386999</v>
      </c>
      <c r="BX15" s="6">
        <v>3623.9115823513398</v>
      </c>
      <c r="BY15" s="6">
        <v>6018.3244733247102</v>
      </c>
      <c r="BZ15" s="6">
        <v>5205.2882547659101</v>
      </c>
      <c r="CA15" s="6">
        <v>51590.1885889392</v>
      </c>
      <c r="CB15" s="6">
        <v>36309.468832561201</v>
      </c>
      <c r="CC15" s="6">
        <v>35549.974697295402</v>
      </c>
      <c r="CD15" s="6">
        <v>4989.1713909115397</v>
      </c>
      <c r="CE15" s="6">
        <v>40454.447457890303</v>
      </c>
      <c r="CF15" s="6">
        <v>4043.7490382701999</v>
      </c>
      <c r="CG15" s="6">
        <v>13890.6317716835</v>
      </c>
      <c r="CH15" s="6">
        <v>1210.3880140819499</v>
      </c>
      <c r="CI15" s="6">
        <v>1715.76533141614</v>
      </c>
      <c r="CJ15" s="6">
        <v>49388.1374119381</v>
      </c>
      <c r="CK15" s="6">
        <v>1282.43716202467</v>
      </c>
      <c r="CL15" s="6">
        <v>1825.6651133067601</v>
      </c>
      <c r="CM15" s="6">
        <v>15120.781888579701</v>
      </c>
      <c r="CN15" s="6">
        <v>7931.0804758452596</v>
      </c>
      <c r="CO15" s="6">
        <v>1193.71325496081</v>
      </c>
      <c r="CP15" s="6">
        <v>721.93005540524803</v>
      </c>
      <c r="CQ15" s="6">
        <v>10363.789489455099</v>
      </c>
      <c r="CR15" s="6">
        <v>15726.626829911</v>
      </c>
      <c r="CS15" s="6">
        <v>113625.13289956001</v>
      </c>
      <c r="CT15" s="6">
        <v>541.06619995512301</v>
      </c>
      <c r="CU15" s="6">
        <v>348.43026964057202</v>
      </c>
      <c r="CV15" s="6">
        <v>10970.1232849014</v>
      </c>
      <c r="CW15" s="6">
        <v>7928.4573651482397</v>
      </c>
      <c r="CX15" s="6">
        <v>805.03283824085599</v>
      </c>
      <c r="CY15" s="6">
        <v>24771.0766800739</v>
      </c>
      <c r="CZ15" s="6">
        <v>1892.09548717758</v>
      </c>
      <c r="DA15" s="6">
        <v>9637.0026500095792</v>
      </c>
      <c r="DB15" s="6">
        <v>10725.183316603599</v>
      </c>
      <c r="DC15" s="6">
        <v>2994.6793044200699</v>
      </c>
      <c r="DD15" s="6">
        <v>4366.0759014502501</v>
      </c>
      <c r="DE15" s="6">
        <v>7186.8192624269795</v>
      </c>
      <c r="DF15" s="6">
        <v>3121.6811755049798</v>
      </c>
      <c r="DG15" s="6">
        <v>664.07821182776695</v>
      </c>
      <c r="DH15" s="6">
        <v>1162.33144011893</v>
      </c>
      <c r="DI15" s="6">
        <v>5377.7273177460902</v>
      </c>
      <c r="DJ15" s="6">
        <v>715.92374304606096</v>
      </c>
      <c r="DK15" s="6">
        <v>52184.061850493097</v>
      </c>
      <c r="DL15" s="6">
        <v>42962.988214980302</v>
      </c>
      <c r="DM15" s="6">
        <v>1811.6325213683001</v>
      </c>
      <c r="DN15" s="6">
        <v>552.57009453890203</v>
      </c>
      <c r="DO15" s="6">
        <v>2961.5502838490002</v>
      </c>
      <c r="DP15" s="6">
        <v>5210.6758302815397</v>
      </c>
      <c r="DQ15" s="6">
        <v>102913.450843674</v>
      </c>
      <c r="DR15" s="6">
        <v>20865.7918179638</v>
      </c>
      <c r="DS15" s="6">
        <v>1208.9043102964399</v>
      </c>
      <c r="DT15" s="6">
        <v>11889.1276274385</v>
      </c>
      <c r="DU15" s="6">
        <v>2729.8919036300399</v>
      </c>
      <c r="DV15" s="6">
        <v>5926.8328628434401</v>
      </c>
      <c r="DW15" s="6">
        <v>6756.7527692655603</v>
      </c>
      <c r="DX15" s="6">
        <v>2871.4309017935402</v>
      </c>
      <c r="DY15" s="6">
        <v>13696.4663046143</v>
      </c>
      <c r="DZ15" s="6">
        <v>21647.041811886898</v>
      </c>
      <c r="EA15" s="6">
        <v>85050.8663450405</v>
      </c>
      <c r="EB15" s="6">
        <v>27182.734310193599</v>
      </c>
      <c r="EC15" s="6">
        <v>3322.0384362615</v>
      </c>
      <c r="ED15" s="6">
        <v>9547.8521509661205</v>
      </c>
      <c r="EE15" s="6">
        <v>15974.644627051701</v>
      </c>
      <c r="EF15" s="6">
        <v>723.258312827439</v>
      </c>
      <c r="EG15" s="6">
        <v>9378.5623629860402</v>
      </c>
      <c r="EH15" s="6">
        <v>6639.60714595024</v>
      </c>
      <c r="EI15" s="6">
        <v>4037.5093146798099</v>
      </c>
      <c r="EJ15" s="6">
        <v>1564.6753035024101</v>
      </c>
      <c r="EK15" s="6">
        <v>24844.744370758501</v>
      </c>
      <c r="EL15" s="6">
        <v>1376.06981577192</v>
      </c>
      <c r="EM15" s="6">
        <v>6755.0736746162902</v>
      </c>
      <c r="EN15" s="6">
        <v>14765.6739800428</v>
      </c>
      <c r="EO15" s="6">
        <v>716.83530473477401</v>
      </c>
      <c r="EP15" s="6">
        <v>56967.425794038303</v>
      </c>
      <c r="EQ15" s="6">
        <v>18260.015771001901</v>
      </c>
      <c r="ER15" s="6">
        <v>23496.602499331999</v>
      </c>
      <c r="ES15" s="6">
        <v>2248.5913207275098</v>
      </c>
      <c r="ET15" s="6">
        <v>6832.4568909670097</v>
      </c>
      <c r="EU15" s="6">
        <v>29059.5479522321</v>
      </c>
      <c r="EV15" s="6">
        <v>3610.2893630489798</v>
      </c>
      <c r="EW15" s="6">
        <v>1557.22831003842</v>
      </c>
      <c r="EX15" s="6">
        <v>9402.1644191113992</v>
      </c>
      <c r="EY15" s="6">
        <v>61126.9431963979</v>
      </c>
      <c r="EZ15" s="6">
        <v>85112.4643984141</v>
      </c>
      <c r="FA15" s="6">
        <v>1048.2272925611501</v>
      </c>
      <c r="FB15" s="6">
        <v>6168.2629850121903</v>
      </c>
      <c r="FC15" s="6">
        <v>1210.03264559371</v>
      </c>
      <c r="FD15" s="6">
        <v>621.39885357468302</v>
      </c>
      <c r="FE15" s="6">
        <v>4428.1465213085503</v>
      </c>
      <c r="FF15" s="6">
        <v>20143.6644489582</v>
      </c>
      <c r="FG15" s="6">
        <v>4222.70324540611</v>
      </c>
      <c r="FH15" s="6">
        <v>12614.480257597501</v>
      </c>
      <c r="FI15" s="6">
        <v>7304.2871323098198</v>
      </c>
      <c r="FJ15" s="6">
        <v>806.59552140999904</v>
      </c>
      <c r="FK15" s="6">
        <v>4029.7112516254501</v>
      </c>
      <c r="FL15" s="6">
        <v>42412.630278036399</v>
      </c>
      <c r="FM15" s="6">
        <v>43444.533001953998</v>
      </c>
      <c r="FN15" s="6">
        <v>970.41693842504606</v>
      </c>
      <c r="FO15" s="6">
        <v>53117.667849817801</v>
      </c>
      <c r="FP15" s="6">
        <v>16973.674213109902</v>
      </c>
      <c r="FQ15" s="6">
        <v>2281.4109729684101</v>
      </c>
      <c r="FR15" s="6">
        <v>3124.2330775658802</v>
      </c>
      <c r="FS15" s="6">
        <v>12456.712453539099</v>
      </c>
      <c r="FT15" s="6">
        <v>1886.67189633671</v>
      </c>
      <c r="FU15" s="6">
        <v>1607.1523649890401</v>
      </c>
      <c r="FV15" s="6">
        <v>1878.90969681416</v>
      </c>
      <c r="FW15" s="6">
        <v>1430.0008179557201</v>
      </c>
    </row>
    <row r="16" spans="1:179" x14ac:dyDescent="0.35">
      <c r="A16">
        <v>2014</v>
      </c>
      <c r="B16" s="6">
        <v>613.85668916762302</v>
      </c>
      <c r="C16" s="6">
        <v>4578.6319939824998</v>
      </c>
      <c r="D16" s="6">
        <v>5494.3523360422996</v>
      </c>
      <c r="E16" s="6">
        <v>5408.4104955543198</v>
      </c>
      <c r="F16" s="6">
        <v>13501.5809223367</v>
      </c>
      <c r="G16" s="6">
        <v>12334.7982453893</v>
      </c>
      <c r="H16" s="6">
        <v>3986.2316237671298</v>
      </c>
      <c r="I16" s="6">
        <v>62510.791170564102</v>
      </c>
      <c r="J16" s="6">
        <v>51717.495940551496</v>
      </c>
      <c r="K16" s="6">
        <v>7891.31314749986</v>
      </c>
      <c r="L16" s="6">
        <v>29980.061138646601</v>
      </c>
      <c r="M16" s="6">
        <v>24989.4001204704</v>
      </c>
      <c r="N16" s="6">
        <v>1118.8536634927</v>
      </c>
      <c r="O16" s="6">
        <v>16489.0722373387</v>
      </c>
      <c r="P16" s="6">
        <v>8318.5126899267507</v>
      </c>
      <c r="Q16" s="6">
        <v>47700.540360117797</v>
      </c>
      <c r="R16" s="6">
        <v>4705.6026895626601</v>
      </c>
      <c r="S16" s="6">
        <v>1291.4098081857701</v>
      </c>
      <c r="T16" s="6">
        <v>2652.21458893197</v>
      </c>
      <c r="U16" s="6">
        <v>3081.8788232141301</v>
      </c>
      <c r="V16" s="6">
        <v>5329.6350448876601</v>
      </c>
      <c r="W16" s="6">
        <v>7780.6533838506803</v>
      </c>
      <c r="X16" s="6">
        <v>12112.5882059697</v>
      </c>
      <c r="Y16" s="6">
        <v>41726.783972034202</v>
      </c>
      <c r="Z16" s="6">
        <v>7876.8664653999404</v>
      </c>
      <c r="AA16" s="6">
        <v>792.84677843207396</v>
      </c>
      <c r="AB16" s="6">
        <v>274.85794791384598</v>
      </c>
      <c r="AC16" s="6">
        <v>3588.6740539538</v>
      </c>
      <c r="AD16" s="6">
        <v>1093.4961905079599</v>
      </c>
      <c r="AE16" s="6">
        <v>1542.62026621531</v>
      </c>
      <c r="AF16" s="6">
        <v>50893.446713754704</v>
      </c>
      <c r="AG16" s="6">
        <v>424.44875134363099</v>
      </c>
      <c r="AH16" s="6">
        <v>1020.28820350586</v>
      </c>
      <c r="AI16" s="6">
        <v>14670.996760602</v>
      </c>
      <c r="AJ16" s="6">
        <v>7678.59948587483</v>
      </c>
      <c r="AK16" s="6">
        <v>8114.3439208516002</v>
      </c>
      <c r="AL16" s="6">
        <v>1513.8303792438001</v>
      </c>
      <c r="AM16" s="6">
        <v>3754.1954669562001</v>
      </c>
      <c r="AN16" s="6">
        <v>10547.151859355599</v>
      </c>
      <c r="AO16" s="6">
        <v>1561.4636546143399</v>
      </c>
      <c r="AP16" s="6">
        <v>13599.4097770608</v>
      </c>
      <c r="AQ16" s="6">
        <v>7133.3420949434203</v>
      </c>
      <c r="AR16" s="6">
        <v>27129.626121129801</v>
      </c>
      <c r="AS16" s="6">
        <v>19890.919905664799</v>
      </c>
      <c r="AT16" s="6">
        <v>486.78708192155199</v>
      </c>
      <c r="AU16" s="6">
        <v>62548.984733290803</v>
      </c>
      <c r="AV16" s="6">
        <v>2464.3278411936099</v>
      </c>
      <c r="AW16" s="6">
        <v>6608.8281018076896</v>
      </c>
      <c r="AX16" s="6">
        <v>6377.0915301421701</v>
      </c>
      <c r="AY16" s="6">
        <v>3379.5585095107499</v>
      </c>
      <c r="AZ16" s="6">
        <v>3589.04219262897</v>
      </c>
      <c r="BA16" s="6">
        <v>19394.029992997199</v>
      </c>
      <c r="BB16" s="6">
        <v>20367.103161316001</v>
      </c>
      <c r="BC16" s="6">
        <v>4038.5572283991801</v>
      </c>
      <c r="BD16" s="6">
        <v>566.92646646198398</v>
      </c>
      <c r="BE16" s="6">
        <v>5605.5703563548996</v>
      </c>
      <c r="BF16" s="6">
        <v>50260.2998588958</v>
      </c>
      <c r="BG16" s="6">
        <v>43011.263102841702</v>
      </c>
      <c r="BH16" s="6">
        <v>9663.4292397764093</v>
      </c>
      <c r="BI16" s="6">
        <v>607.42840411500401</v>
      </c>
      <c r="BJ16" s="6">
        <v>4739.1883384642097</v>
      </c>
      <c r="BK16" s="6">
        <v>47959.993273759901</v>
      </c>
      <c r="BL16" s="6">
        <v>1971.03334675411</v>
      </c>
      <c r="BM16" s="6">
        <v>21760.979750770399</v>
      </c>
      <c r="BN16" s="6">
        <v>8369.8867551322091</v>
      </c>
      <c r="BO16" s="6">
        <v>3779.6423192314301</v>
      </c>
      <c r="BP16" s="6">
        <v>787.23807021997004</v>
      </c>
      <c r="BQ16" s="6">
        <v>623.31088163091101</v>
      </c>
      <c r="BR16" s="6">
        <v>5407.0899628323004</v>
      </c>
      <c r="BS16" s="6">
        <v>1402.1001557233999</v>
      </c>
      <c r="BT16" s="6">
        <v>2206.05193412773</v>
      </c>
      <c r="BU16" s="6">
        <v>14267.012154768299</v>
      </c>
      <c r="BV16" s="6">
        <v>54241.934644555797</v>
      </c>
      <c r="BW16" s="6">
        <v>1573.88149211052</v>
      </c>
      <c r="BX16" s="6">
        <v>3491.6247908576702</v>
      </c>
      <c r="BY16" s="6">
        <v>5585.5267575830303</v>
      </c>
      <c r="BZ16" s="6">
        <v>5834.1662106535196</v>
      </c>
      <c r="CA16" s="6">
        <v>55492.982562275</v>
      </c>
      <c r="CB16" s="6">
        <v>37678.889770916299</v>
      </c>
      <c r="CC16" s="6">
        <v>35518.415291674901</v>
      </c>
      <c r="CD16" s="6">
        <v>4833.7903182140499</v>
      </c>
      <c r="CE16" s="6">
        <v>38109.4121125573</v>
      </c>
      <c r="CF16" s="6">
        <v>4130.8790553996196</v>
      </c>
      <c r="CG16" s="6">
        <v>12807.2606866152</v>
      </c>
      <c r="CH16" s="6">
        <v>1315.8045353723801</v>
      </c>
      <c r="CI16" s="6">
        <v>1642.7625974960099</v>
      </c>
      <c r="CJ16" s="6">
        <v>44062.317037520901</v>
      </c>
      <c r="CK16" s="6">
        <v>1279.7697826598601</v>
      </c>
      <c r="CL16" s="6">
        <v>1998.3352147169901</v>
      </c>
      <c r="CM16" s="6">
        <v>15713.536972819</v>
      </c>
      <c r="CN16" s="6">
        <v>7686.2560299645502</v>
      </c>
      <c r="CO16" s="6">
        <v>1223.3330336398799</v>
      </c>
      <c r="CP16" s="6">
        <v>721.18279483565198</v>
      </c>
      <c r="CQ16" s="6">
        <v>6466.9102701438396</v>
      </c>
      <c r="CR16" s="6">
        <v>16564.956549407601</v>
      </c>
      <c r="CS16" s="6">
        <v>118823.648368575</v>
      </c>
      <c r="CT16" s="6">
        <v>530.86134567874501</v>
      </c>
      <c r="CU16" s="6">
        <v>371.26974962571302</v>
      </c>
      <c r="CV16" s="6">
        <v>11319.0797572756</v>
      </c>
      <c r="CW16" s="6">
        <v>8499.3657557178194</v>
      </c>
      <c r="CX16" s="6">
        <v>848.27405371399698</v>
      </c>
      <c r="CY16" s="6">
        <v>26754.268589212301</v>
      </c>
      <c r="CZ16" s="6">
        <v>1677.1081661318899</v>
      </c>
      <c r="DA16" s="6">
        <v>10153.938218486701</v>
      </c>
      <c r="DB16" s="6">
        <v>10928.9168262489</v>
      </c>
      <c r="DC16" s="6">
        <v>2971.4572901736701</v>
      </c>
      <c r="DD16" s="6">
        <v>4158.5257147309103</v>
      </c>
      <c r="DE16" s="6">
        <v>7378.0444044103397</v>
      </c>
      <c r="DF16" s="6">
        <v>3171.6991922737602</v>
      </c>
      <c r="DG16" s="6">
        <v>673.96995550810595</v>
      </c>
      <c r="DH16" s="6">
        <v>1251.82076450814</v>
      </c>
      <c r="DI16" s="6">
        <v>5435.1719599320404</v>
      </c>
      <c r="DJ16" s="6">
        <v>743.41338129621897</v>
      </c>
      <c r="DK16" s="6">
        <v>52830.174232805497</v>
      </c>
      <c r="DL16" s="6">
        <v>44553.282210838501</v>
      </c>
      <c r="DM16" s="6">
        <v>1934.0632371260699</v>
      </c>
      <c r="DN16" s="6">
        <v>564.59748241966599</v>
      </c>
      <c r="DO16" s="6">
        <v>3098.9863000956798</v>
      </c>
      <c r="DP16" s="6">
        <v>5468.4808691421204</v>
      </c>
      <c r="DQ16" s="6">
        <v>97019.182752746201</v>
      </c>
      <c r="DR16" s="6">
        <v>20035.173975012101</v>
      </c>
      <c r="DS16" s="6">
        <v>1251.16410422834</v>
      </c>
      <c r="DT16" s="6">
        <v>12796.0700430496</v>
      </c>
      <c r="DU16" s="6">
        <v>2920.7837206061099</v>
      </c>
      <c r="DV16" s="6">
        <v>6102.9432327232598</v>
      </c>
      <c r="DW16" s="6">
        <v>6672.8802554854001</v>
      </c>
      <c r="DX16" s="6">
        <v>2959.6484521223201</v>
      </c>
      <c r="DY16" s="6">
        <v>14271.305853620201</v>
      </c>
      <c r="DZ16" s="6">
        <v>22074.300763421601</v>
      </c>
      <c r="EA16" s="6">
        <v>83858.4768549031</v>
      </c>
      <c r="EB16" s="6">
        <v>29249.575220974199</v>
      </c>
      <c r="EC16" s="6">
        <v>3328.8014489212501</v>
      </c>
      <c r="ED16" s="6">
        <v>10043.677449761401</v>
      </c>
      <c r="EE16" s="6">
        <v>14095.648742953999</v>
      </c>
      <c r="EF16" s="6">
        <v>743.99475815978406</v>
      </c>
      <c r="EG16" s="6">
        <v>9843.9158187217599</v>
      </c>
      <c r="EH16" s="6">
        <v>6684.8073673291201</v>
      </c>
      <c r="EI16" s="6">
        <v>3937.7587117641801</v>
      </c>
      <c r="EJ16" s="6">
        <v>1770.4657495465899</v>
      </c>
      <c r="EK16" s="6">
        <v>24463.9031634311</v>
      </c>
      <c r="EL16" s="6">
        <v>1396.6582253392501</v>
      </c>
      <c r="EM16" s="6">
        <v>6600.0568085458899</v>
      </c>
      <c r="EN16" s="6">
        <v>14700.334340838601</v>
      </c>
      <c r="EO16" s="6">
        <v>714.70071238869605</v>
      </c>
      <c r="EP16" s="6">
        <v>57562.530793767801</v>
      </c>
      <c r="EQ16" s="6">
        <v>18674.344056862501</v>
      </c>
      <c r="ER16" s="6">
        <v>24214.922071727298</v>
      </c>
      <c r="ES16" s="6">
        <v>2274.88786574405</v>
      </c>
      <c r="ET16" s="6">
        <v>6433.1872766289398</v>
      </c>
      <c r="EU16" s="6">
        <v>29461.550333738898</v>
      </c>
      <c r="EV16" s="6">
        <v>3819.25352972265</v>
      </c>
      <c r="EW16" s="6">
        <v>1709.9996054196399</v>
      </c>
      <c r="EX16" s="6">
        <v>9471.9220005242605</v>
      </c>
      <c r="EY16" s="6">
        <v>60020.360457657203</v>
      </c>
      <c r="EZ16" s="6">
        <v>86605.563376242106</v>
      </c>
      <c r="FA16" s="6">
        <v>1104.1716894137601</v>
      </c>
      <c r="FB16" s="6">
        <v>5951.8837023360402</v>
      </c>
      <c r="FC16" s="6">
        <v>1232.4560962794999</v>
      </c>
      <c r="FD16" s="6">
        <v>640.93421962882701</v>
      </c>
      <c r="FE16" s="6">
        <v>4354.0288633706296</v>
      </c>
      <c r="FF16" s="6">
        <v>20270.859371651801</v>
      </c>
      <c r="FG16" s="6">
        <v>4305.4741650483502</v>
      </c>
      <c r="FH16" s="6">
        <v>12157.337960901499</v>
      </c>
      <c r="FI16" s="6">
        <v>7962.2390984067897</v>
      </c>
      <c r="FJ16" s="6">
        <v>879.72023334655705</v>
      </c>
      <c r="FK16" s="6">
        <v>3104.6432060954098</v>
      </c>
      <c r="FL16" s="6">
        <v>43751.838886072102</v>
      </c>
      <c r="FM16" s="6">
        <v>47425.607680519402</v>
      </c>
      <c r="FN16" s="6">
        <v>1030.0929174765299</v>
      </c>
      <c r="FO16" s="6">
        <v>55064.7445483427</v>
      </c>
      <c r="FP16" s="6">
        <v>16831.972944543599</v>
      </c>
      <c r="FQ16" s="6">
        <v>2492.3366427746801</v>
      </c>
      <c r="FR16" s="6">
        <v>3088.2583026550401</v>
      </c>
      <c r="FS16" s="6">
        <v>16054.4905130962</v>
      </c>
      <c r="FT16" s="6">
        <v>2030.2619547331799</v>
      </c>
      <c r="FU16" s="6">
        <v>1673.1463536947799</v>
      </c>
      <c r="FV16" s="6">
        <v>1763.06257144391</v>
      </c>
      <c r="FW16" s="6">
        <v>1434.8993400227801</v>
      </c>
    </row>
    <row r="17" spans="1:179" x14ac:dyDescent="0.35">
      <c r="A17">
        <v>2015</v>
      </c>
      <c r="B17" s="6">
        <v>578.46635294170801</v>
      </c>
      <c r="C17" s="6">
        <v>3952.8012152446499</v>
      </c>
      <c r="D17" s="6">
        <v>4187.5097274720401</v>
      </c>
      <c r="E17" s="6">
        <v>4166.97968386501</v>
      </c>
      <c r="F17" s="6">
        <v>14286.093159829299</v>
      </c>
      <c r="G17" s="6">
        <v>13789.060424772</v>
      </c>
      <c r="H17" s="6">
        <v>3607.2966967227098</v>
      </c>
      <c r="I17" s="6">
        <v>56755.7217124249</v>
      </c>
      <c r="J17" s="6">
        <v>44178.047377743198</v>
      </c>
      <c r="K17" s="6">
        <v>5500.3103824440796</v>
      </c>
      <c r="L17" s="6">
        <v>31295.062078106701</v>
      </c>
      <c r="M17" s="6">
        <v>22634.118645445</v>
      </c>
      <c r="N17" s="6">
        <v>1248.45339778371</v>
      </c>
      <c r="O17" s="6">
        <v>16525.073250059599</v>
      </c>
      <c r="P17" s="6">
        <v>5949.1063069974798</v>
      </c>
      <c r="Q17" s="6">
        <v>40991.808138143198</v>
      </c>
      <c r="R17" s="6">
        <v>4775.95564827821</v>
      </c>
      <c r="S17" s="6">
        <v>1076.79771601166</v>
      </c>
      <c r="T17" s="6">
        <v>2752.6642079026601</v>
      </c>
      <c r="U17" s="6">
        <v>3035.9722135081702</v>
      </c>
      <c r="V17" s="6">
        <v>4727.2777115747904</v>
      </c>
      <c r="W17" s="6">
        <v>6799.8701778341301</v>
      </c>
      <c r="X17" s="6">
        <v>8814.0009868126108</v>
      </c>
      <c r="Y17" s="6">
        <v>31164.562029114099</v>
      </c>
      <c r="Z17" s="6">
        <v>7055.9356729124502</v>
      </c>
      <c r="AA17" s="6">
        <v>653.32697954543005</v>
      </c>
      <c r="AB17" s="6">
        <v>305.54977279744099</v>
      </c>
      <c r="AC17" s="6">
        <v>3043.0139843009802</v>
      </c>
      <c r="AD17" s="6">
        <v>1162.90491997151</v>
      </c>
      <c r="AE17" s="6">
        <v>1327.5030171149201</v>
      </c>
      <c r="AF17" s="6">
        <v>43585.511981775097</v>
      </c>
      <c r="AG17" s="6">
        <v>377.423001679447</v>
      </c>
      <c r="AH17" s="6">
        <v>776.01953230803701</v>
      </c>
      <c r="AI17" s="6">
        <v>13574.171830724001</v>
      </c>
      <c r="AJ17" s="6">
        <v>8066.9426349355699</v>
      </c>
      <c r="AK17" s="6">
        <v>6175.8760297025901</v>
      </c>
      <c r="AL17" s="6">
        <v>1242.6031895578999</v>
      </c>
      <c r="AM17" s="6">
        <v>2461.49416964392</v>
      </c>
      <c r="AN17" s="6">
        <v>11299.135542301099</v>
      </c>
      <c r="AO17" s="6">
        <v>1972.54610769746</v>
      </c>
      <c r="AP17" s="6">
        <v>11781.7347932429</v>
      </c>
      <c r="AQ17" s="6">
        <v>7694.0119195240904</v>
      </c>
      <c r="AR17" s="6">
        <v>23333.714911212901</v>
      </c>
      <c r="AS17" s="6">
        <v>17829.698322366799</v>
      </c>
      <c r="AT17" s="6">
        <v>497.31696080547601</v>
      </c>
      <c r="AU17" s="6">
        <v>53254.856370091598</v>
      </c>
      <c r="AV17" s="6">
        <v>2658.9787526018099</v>
      </c>
      <c r="AW17" s="6">
        <v>6921.51722848184</v>
      </c>
      <c r="AX17" s="6">
        <v>6124.4916426207201</v>
      </c>
      <c r="AY17" s="6">
        <v>3562.9327350684898</v>
      </c>
      <c r="AZ17" s="6">
        <v>3705.57794598177</v>
      </c>
      <c r="BA17" s="6">
        <v>11283.46560612</v>
      </c>
      <c r="BB17" s="6">
        <v>17522.230186252</v>
      </c>
      <c r="BC17" s="6">
        <v>3679.7997994888401</v>
      </c>
      <c r="BD17" s="6">
        <v>640.54189131368196</v>
      </c>
      <c r="BE17" s="6">
        <v>5390.7452579281198</v>
      </c>
      <c r="BF17" s="6">
        <v>42784.698361643197</v>
      </c>
      <c r="BG17" s="6">
        <v>36638.184929157003</v>
      </c>
      <c r="BH17" s="6">
        <v>7384.7158700318296</v>
      </c>
      <c r="BI17" s="6">
        <v>660.72357124432199</v>
      </c>
      <c r="BJ17" s="6">
        <v>4014.1859441932902</v>
      </c>
      <c r="BK17" s="6">
        <v>41086.729673725298</v>
      </c>
      <c r="BL17" s="6">
        <v>1743.8509964087</v>
      </c>
      <c r="BM17" s="6">
        <v>18167.773727165601</v>
      </c>
      <c r="BN17" s="6">
        <v>9096.8706459541208</v>
      </c>
      <c r="BO17" s="6">
        <v>3994.63691288475</v>
      </c>
      <c r="BP17" s="6">
        <v>769.25601374601604</v>
      </c>
      <c r="BQ17" s="6">
        <v>603.40111824669304</v>
      </c>
      <c r="BR17" s="6">
        <v>5576.8333373423902</v>
      </c>
      <c r="BS17" s="6">
        <v>1389.11951950807</v>
      </c>
      <c r="BT17" s="6">
        <v>2302.2013793620399</v>
      </c>
      <c r="BU17" s="6">
        <v>12706.891214892399</v>
      </c>
      <c r="BV17" s="6">
        <v>52564.429179455801</v>
      </c>
      <c r="BW17" s="6">
        <v>1605.6054335548799</v>
      </c>
      <c r="BX17" s="6">
        <v>3331.6951275862798</v>
      </c>
      <c r="BY17" s="6">
        <v>4904.3268774797598</v>
      </c>
      <c r="BZ17" s="6">
        <v>5955.1090103681599</v>
      </c>
      <c r="CA17" s="6">
        <v>61995.4228025802</v>
      </c>
      <c r="CB17" s="6">
        <v>35776.795161806796</v>
      </c>
      <c r="CC17" s="6">
        <v>30230.226302129598</v>
      </c>
      <c r="CD17" s="6">
        <v>4907.5037197431602</v>
      </c>
      <c r="CE17" s="6">
        <v>34524.469860933699</v>
      </c>
      <c r="CF17" s="6">
        <v>4164.1078763550904</v>
      </c>
      <c r="CG17" s="6">
        <v>10510.7718884149</v>
      </c>
      <c r="CH17" s="6">
        <v>1336.8833488560299</v>
      </c>
      <c r="CI17" s="6">
        <v>1542.5752495838001</v>
      </c>
      <c r="CJ17" s="6">
        <v>29869.529390824799</v>
      </c>
      <c r="CK17" s="6">
        <v>1121.0828351073901</v>
      </c>
      <c r="CL17" s="6">
        <v>2134.7117956779598</v>
      </c>
      <c r="CM17" s="6">
        <v>13774.6052739114</v>
      </c>
      <c r="CN17" s="6">
        <v>7644.5486571821202</v>
      </c>
      <c r="CO17" s="6">
        <v>1152.13982883937</v>
      </c>
      <c r="CP17" s="6">
        <v>710.38385771751496</v>
      </c>
      <c r="CQ17" s="6">
        <v>4337.9191391934801</v>
      </c>
      <c r="CR17" s="6">
        <v>14258.2293345128</v>
      </c>
      <c r="CS17" s="6">
        <v>101376.49657433901</v>
      </c>
      <c r="CT17" s="6">
        <v>467.23539943280798</v>
      </c>
      <c r="CU17" s="6">
        <v>380.59703314093798</v>
      </c>
      <c r="CV17" s="6">
        <v>9955.2437082893794</v>
      </c>
      <c r="CW17" s="6">
        <v>9033.4398668038793</v>
      </c>
      <c r="CX17" s="6">
        <v>751.47478889885804</v>
      </c>
      <c r="CY17" s="6">
        <v>24921.603573584602</v>
      </c>
      <c r="CZ17" s="6">
        <v>1524.0728825221199</v>
      </c>
      <c r="DA17" s="6">
        <v>9260.4473025063508</v>
      </c>
      <c r="DB17" s="6">
        <v>9616.6450056895192</v>
      </c>
      <c r="DC17" s="6">
        <v>2906.3767849763499</v>
      </c>
      <c r="DD17" s="6">
        <v>3918.5791738955299</v>
      </c>
      <c r="DE17" s="6">
        <v>6514.5691880182203</v>
      </c>
      <c r="DF17" s="6">
        <v>2875.2579851678101</v>
      </c>
      <c r="DG17" s="6">
        <v>589.85902814983103</v>
      </c>
      <c r="DH17" s="6">
        <v>1287.4304865711899</v>
      </c>
      <c r="DI17" s="6">
        <v>4869.3783727637901</v>
      </c>
      <c r="DJ17" s="6">
        <v>792.55289059338099</v>
      </c>
      <c r="DK17" s="6">
        <v>45175.231893379801</v>
      </c>
      <c r="DL17" s="6">
        <v>38615.995184909298</v>
      </c>
      <c r="DM17" s="6">
        <v>2049.84968976149</v>
      </c>
      <c r="DN17" s="6">
        <v>484.23863260929602</v>
      </c>
      <c r="DO17" s="6">
        <v>2687.4801454522499</v>
      </c>
      <c r="DP17" s="6">
        <v>4840.2731228678304</v>
      </c>
      <c r="DQ17" s="6">
        <v>74355.5158575643</v>
      </c>
      <c r="DR17" s="6">
        <v>16028.6115221739</v>
      </c>
      <c r="DS17" s="6">
        <v>1356.6677558264901</v>
      </c>
      <c r="DT17" s="6">
        <v>13630.307973794501</v>
      </c>
      <c r="DU17" s="6">
        <v>2679.3455889114898</v>
      </c>
      <c r="DV17" s="6">
        <v>5406.7038570833802</v>
      </c>
      <c r="DW17" s="6">
        <v>6229.1016961259602</v>
      </c>
      <c r="DX17" s="6">
        <v>3001.0403710761602</v>
      </c>
      <c r="DY17" s="6">
        <v>12578.4954734362</v>
      </c>
      <c r="DZ17" s="6">
        <v>19242.366471098099</v>
      </c>
      <c r="EA17" s="6">
        <v>63039.063486421997</v>
      </c>
      <c r="EB17" s="6">
        <v>28732.231076259901</v>
      </c>
      <c r="EC17" s="6">
        <v>2732.4571129373298</v>
      </c>
      <c r="ED17" s="6">
        <v>8969.1489214619305</v>
      </c>
      <c r="EE17" s="6">
        <v>9313.0136248499603</v>
      </c>
      <c r="EF17" s="6">
        <v>751.63936974845205</v>
      </c>
      <c r="EG17" s="6">
        <v>10093.899762674801</v>
      </c>
      <c r="EH17" s="6">
        <v>6920.8780738080404</v>
      </c>
      <c r="EI17" s="6">
        <v>4073.6660098064199</v>
      </c>
      <c r="EJ17" s="6">
        <v>1584.8277602642499</v>
      </c>
      <c r="EK17" s="6">
        <v>20627.932782342199</v>
      </c>
      <c r="EL17" s="6">
        <v>1219.2486624303699</v>
      </c>
      <c r="EM17" s="6">
        <v>5588.9807276855599</v>
      </c>
      <c r="EN17" s="6">
        <v>14745.3414620288</v>
      </c>
      <c r="EO17" s="6">
        <v>588.22845270284904</v>
      </c>
      <c r="EP17" s="6">
        <v>55646.618746950502</v>
      </c>
      <c r="EQ17" s="6">
        <v>16310.9884090005</v>
      </c>
      <c r="ER17" s="6">
        <v>20881.766929932899</v>
      </c>
      <c r="ES17" s="6">
        <v>2167.1738261995301</v>
      </c>
      <c r="ET17" s="6">
        <v>5734.6336291533098</v>
      </c>
      <c r="EU17" s="6">
        <v>25732.0183647454</v>
      </c>
      <c r="EV17" s="6">
        <v>3843.7806718444199</v>
      </c>
      <c r="EW17" s="6">
        <v>1909.7387545020699</v>
      </c>
      <c r="EX17" s="6">
        <v>8562.0813686075908</v>
      </c>
      <c r="EY17" s="6">
        <v>51545.483609532203</v>
      </c>
      <c r="EZ17" s="6">
        <v>82081.597161616504</v>
      </c>
      <c r="FA17" s="6">
        <v>929.09585722374595</v>
      </c>
      <c r="FB17" s="6">
        <v>5840.0465229432602</v>
      </c>
      <c r="FC17" s="6">
        <v>1332.7828591776999</v>
      </c>
      <c r="FD17" s="6">
        <v>570.91027901343398</v>
      </c>
      <c r="FE17" s="6">
        <v>4336.1965763663902</v>
      </c>
      <c r="FF17" s="6">
        <v>18289.704340369</v>
      </c>
      <c r="FG17" s="6">
        <v>3861.6885311349702</v>
      </c>
      <c r="FH17" s="6">
        <v>11006.2497363978</v>
      </c>
      <c r="FI17" s="6">
        <v>6432.6807019501903</v>
      </c>
      <c r="FJ17" s="6">
        <v>843.62941581572102</v>
      </c>
      <c r="FK17" s="6">
        <v>2124.6623187837999</v>
      </c>
      <c r="FL17" s="6">
        <v>38663.383806636302</v>
      </c>
      <c r="FM17" s="6">
        <v>44974.8318771782</v>
      </c>
      <c r="FN17" s="6">
        <v>947.93344648790298</v>
      </c>
      <c r="FO17" s="6">
        <v>56839.381774231697</v>
      </c>
      <c r="FP17" s="6">
        <v>15613.764272656599</v>
      </c>
      <c r="FQ17" s="6">
        <v>2615.0251344869998</v>
      </c>
      <c r="FR17" s="6">
        <v>2801.9398477885802</v>
      </c>
      <c r="FS17" s="6">
        <v>15790.59</v>
      </c>
      <c r="FT17" s="6">
        <v>2085.10148409879</v>
      </c>
      <c r="FU17" s="6">
        <v>1602.03784066157</v>
      </c>
      <c r="FV17" s="6">
        <v>1337.79558561814</v>
      </c>
      <c r="FW17" s="6">
        <v>1445.0710619879801</v>
      </c>
    </row>
    <row r="18" spans="1:179" x14ac:dyDescent="0.35">
      <c r="A18">
        <v>2016</v>
      </c>
      <c r="B18" s="6">
        <v>509.21866133212598</v>
      </c>
      <c r="C18" s="6">
        <v>4124.0557259535199</v>
      </c>
      <c r="D18" s="6">
        <v>3945.48208133854</v>
      </c>
      <c r="E18" s="6">
        <v>3506.0728850696601</v>
      </c>
      <c r="F18" s="6">
        <v>15197.6174551735</v>
      </c>
      <c r="G18" s="6">
        <v>12790.2424732447</v>
      </c>
      <c r="H18" s="6">
        <v>3591.82927553023</v>
      </c>
      <c r="I18" s="6">
        <v>49971.131456128998</v>
      </c>
      <c r="J18" s="6">
        <v>45276.831435169297</v>
      </c>
      <c r="K18" s="6">
        <v>3880.7387308955599</v>
      </c>
      <c r="L18" s="6">
        <v>31562.6397411168</v>
      </c>
      <c r="M18" s="6">
        <v>22608.484275924999</v>
      </c>
      <c r="N18" s="6">
        <v>1401.62062821515</v>
      </c>
      <c r="O18" s="6">
        <v>16900.166552366001</v>
      </c>
      <c r="P18" s="6">
        <v>5022.6266433049104</v>
      </c>
      <c r="Q18" s="6">
        <v>41984.103033560903</v>
      </c>
      <c r="R18" s="6">
        <v>4818.4039087947904</v>
      </c>
      <c r="S18" s="6">
        <v>1087.2878315225601</v>
      </c>
      <c r="T18" s="6">
        <v>2930.5629889183801</v>
      </c>
      <c r="U18" s="6">
        <v>3076.6589498988601</v>
      </c>
      <c r="V18" s="6">
        <v>4994.6831404509103</v>
      </c>
      <c r="W18" s="6">
        <v>7243.87025286676</v>
      </c>
      <c r="X18" s="6">
        <v>8710.0966895412093</v>
      </c>
      <c r="Y18" s="6">
        <v>27157.823410478399</v>
      </c>
      <c r="Z18" s="6">
        <v>7548.8550073753404</v>
      </c>
      <c r="AA18" s="6">
        <v>688.24966275884901</v>
      </c>
      <c r="AB18" s="6">
        <v>282.19313040481399</v>
      </c>
      <c r="AC18" s="6">
        <v>3130.9633855238098</v>
      </c>
      <c r="AD18" s="6">
        <v>1269.5912573754199</v>
      </c>
      <c r="AE18" s="6">
        <v>1364.33011041997</v>
      </c>
      <c r="AF18" s="6">
        <v>42322.484780303799</v>
      </c>
      <c r="AG18" s="6">
        <v>402.19129059600402</v>
      </c>
      <c r="AH18" s="6">
        <v>693.44938647577396</v>
      </c>
      <c r="AI18" s="6">
        <v>13753.5944374598</v>
      </c>
      <c r="AJ18" s="6">
        <v>8147.9377054883898</v>
      </c>
      <c r="AK18" s="6">
        <v>5870.7779572416403</v>
      </c>
      <c r="AL18" s="6">
        <v>1273.05895265459</v>
      </c>
      <c r="AM18" s="6">
        <v>2074.9701592854399</v>
      </c>
      <c r="AN18" s="6">
        <v>11666.4559107759</v>
      </c>
      <c r="AO18" s="6">
        <v>2013.3824617989101</v>
      </c>
      <c r="AP18" s="6">
        <v>12361.4838303671</v>
      </c>
      <c r="AQ18" s="6">
        <v>8060.7958864797902</v>
      </c>
      <c r="AR18" s="6">
        <v>24532.5190588269</v>
      </c>
      <c r="AS18" s="6">
        <v>18575.232027191501</v>
      </c>
      <c r="AT18" s="6">
        <v>471.31884040957198</v>
      </c>
      <c r="AU18" s="6">
        <v>54663.998371919501</v>
      </c>
      <c r="AV18" s="6">
        <v>2802.1970511570698</v>
      </c>
      <c r="AW18" s="6">
        <v>7280.8801092333597</v>
      </c>
      <c r="AX18" s="6">
        <v>6060.0933290441599</v>
      </c>
      <c r="AY18" s="6">
        <v>3519.8732025425902</v>
      </c>
      <c r="AZ18" s="6">
        <v>3805.9936662847299</v>
      </c>
      <c r="BA18" s="6">
        <v>9250.3319530822591</v>
      </c>
      <c r="BB18" s="6">
        <v>18437.252820717302</v>
      </c>
      <c r="BC18" s="6">
        <v>3425.5595094068799</v>
      </c>
      <c r="BD18" s="6">
        <v>717.12459293328504</v>
      </c>
      <c r="BE18" s="6">
        <v>5651.3180548270202</v>
      </c>
      <c r="BF18" s="6">
        <v>43784.283962209804</v>
      </c>
      <c r="BG18" s="6">
        <v>37037.374186121902</v>
      </c>
      <c r="BH18" s="6">
        <v>6984.4510187339501</v>
      </c>
      <c r="BI18" s="6">
        <v>690.77888604293798</v>
      </c>
      <c r="BJ18" s="6">
        <v>4062.1698875737902</v>
      </c>
      <c r="BK18" s="6">
        <v>42107.517270307399</v>
      </c>
      <c r="BL18" s="6">
        <v>1931.38947036943</v>
      </c>
      <c r="BM18" s="6">
        <v>18116.459653128499</v>
      </c>
      <c r="BN18" s="6">
        <v>9628.3474866201304</v>
      </c>
      <c r="BO18" s="6">
        <v>4173.3016661947404</v>
      </c>
      <c r="BP18" s="6">
        <v>732.291075213299</v>
      </c>
      <c r="BQ18" s="6">
        <v>661.45672538723102</v>
      </c>
      <c r="BR18" s="6">
        <v>5811.3753219116998</v>
      </c>
      <c r="BS18" s="6">
        <v>1265.98763288491</v>
      </c>
      <c r="BT18" s="6">
        <v>2342.5846511956802</v>
      </c>
      <c r="BU18" s="6">
        <v>13090.5067287853</v>
      </c>
      <c r="BV18" s="6">
        <v>61466.803954289499</v>
      </c>
      <c r="BW18" s="6">
        <v>1732.56426178428</v>
      </c>
      <c r="BX18" s="6">
        <v>3562.8457564197101</v>
      </c>
      <c r="BY18" s="6">
        <v>5253.4249096418198</v>
      </c>
      <c r="BZ18" s="6">
        <v>6036.3962425130303</v>
      </c>
      <c r="CA18" s="6">
        <v>63197.082397680802</v>
      </c>
      <c r="CB18" s="6">
        <v>37321.624039731301</v>
      </c>
      <c r="CC18" s="6">
        <v>30939.7142462298</v>
      </c>
      <c r="CD18" s="6">
        <v>4843.3384741086402</v>
      </c>
      <c r="CE18" s="6">
        <v>38761.818150192499</v>
      </c>
      <c r="CF18" s="6">
        <v>4176.5889102511801</v>
      </c>
      <c r="CG18" s="6">
        <v>7714.8418437602404</v>
      </c>
      <c r="CH18" s="6">
        <v>1410.52756809011</v>
      </c>
      <c r="CI18" s="6">
        <v>1584.80744578963</v>
      </c>
      <c r="CJ18" s="6">
        <v>27653.0667677649</v>
      </c>
      <c r="CK18" s="6">
        <v>1120.66651300848</v>
      </c>
      <c r="CL18" s="6">
        <v>2308.8004822007902</v>
      </c>
      <c r="CM18" s="6">
        <v>14315.7928949778</v>
      </c>
      <c r="CN18" s="6">
        <v>7629.8911171195195</v>
      </c>
      <c r="CO18" s="6">
        <v>1043.56979064916</v>
      </c>
      <c r="CP18" s="6">
        <v>714.62339223003096</v>
      </c>
      <c r="CQ18" s="6">
        <v>4035.1943155047002</v>
      </c>
      <c r="CR18" s="6">
        <v>14998.125059513701</v>
      </c>
      <c r="CS18" s="6">
        <v>104278.390971905</v>
      </c>
      <c r="CT18" s="6">
        <v>475.95541718306498</v>
      </c>
      <c r="CU18" s="6">
        <v>315.77732637257498</v>
      </c>
      <c r="CV18" s="6">
        <v>9817.7384569983806</v>
      </c>
      <c r="CW18" s="6">
        <v>9209.2447269150907</v>
      </c>
      <c r="CX18" s="6">
        <v>780.71859850264798</v>
      </c>
      <c r="CY18" s="6">
        <v>25617.826914097699</v>
      </c>
      <c r="CZ18" s="6">
        <v>1536.85414964338</v>
      </c>
      <c r="DA18" s="6">
        <v>9681.6185668967391</v>
      </c>
      <c r="DB18" s="6">
        <v>8744.5157718322207</v>
      </c>
      <c r="DC18" s="6">
        <v>3014.7003583904202</v>
      </c>
      <c r="DD18" s="6">
        <v>3660.1507461606102</v>
      </c>
      <c r="DE18" s="6">
        <v>7028.66345418521</v>
      </c>
      <c r="DF18" s="6">
        <v>2896.7200026811702</v>
      </c>
      <c r="DG18" s="6">
        <v>428.92648799552398</v>
      </c>
      <c r="DH18" s="6">
        <v>1266.54633814868</v>
      </c>
      <c r="DI18" s="6">
        <v>4523.0912813126997</v>
      </c>
      <c r="DJ18" s="6">
        <v>777.14759551216503</v>
      </c>
      <c r="DK18" s="6">
        <v>46007.852920654703</v>
      </c>
      <c r="DL18" s="6">
        <v>40105.613386713499</v>
      </c>
      <c r="DM18" s="6">
        <v>2107.5727223614999</v>
      </c>
      <c r="DN18" s="6">
        <v>498.10416388358999</v>
      </c>
      <c r="DO18" s="6">
        <v>2176.0022454504401</v>
      </c>
      <c r="DP18" s="6">
        <v>5129.1589602370304</v>
      </c>
      <c r="DQ18" s="6">
        <v>70459.182504102893</v>
      </c>
      <c r="DR18" s="6">
        <v>14618.733125302801</v>
      </c>
      <c r="DS18" s="6">
        <v>1368.45432627629</v>
      </c>
      <c r="DT18" s="6">
        <v>14343.9636291397</v>
      </c>
      <c r="DU18" s="6">
        <v>2509.63145745887</v>
      </c>
      <c r="DV18" s="6">
        <v>5319.4102178970297</v>
      </c>
      <c r="DW18" s="6">
        <v>6204.9972600392703</v>
      </c>
      <c r="DX18" s="6">
        <v>3073.653614975</v>
      </c>
      <c r="DY18" s="6">
        <v>12447.4395912808</v>
      </c>
      <c r="DZ18" s="6">
        <v>19978.401214967998</v>
      </c>
      <c r="EA18" s="6">
        <v>57163.075684554402</v>
      </c>
      <c r="EB18" s="6">
        <v>29288.8704389833</v>
      </c>
      <c r="EC18" s="6">
        <v>2880.43928129296</v>
      </c>
      <c r="ED18" s="6">
        <v>9548.5874029826791</v>
      </c>
      <c r="EE18" s="6">
        <v>8704.8984132959395</v>
      </c>
      <c r="EF18" s="6">
        <v>745.34275159395202</v>
      </c>
      <c r="EG18" s="6">
        <v>10361.814103798501</v>
      </c>
      <c r="EH18" s="6">
        <v>7075.0658203494404</v>
      </c>
      <c r="EI18" s="6">
        <v>4109.1651349637204</v>
      </c>
      <c r="EJ18" s="6">
        <v>1700.0465409434701</v>
      </c>
      <c r="EK18" s="6">
        <v>19879.297530616699</v>
      </c>
      <c r="EL18" s="6">
        <v>1269.9021081051601</v>
      </c>
      <c r="EM18" s="6">
        <v>5765.2007620271097</v>
      </c>
      <c r="EN18" s="6">
        <v>15068.620349418399</v>
      </c>
      <c r="EO18" s="6">
        <v>501.41571285783198</v>
      </c>
      <c r="EP18" s="6">
        <v>56828.295347160099</v>
      </c>
      <c r="EQ18" s="6">
        <v>16508.670360493201</v>
      </c>
      <c r="ER18" s="6">
        <v>21663.643413767</v>
      </c>
      <c r="ES18" s="6">
        <v>2225.49043485009</v>
      </c>
      <c r="ET18" s="6">
        <v>5272.9184247541898</v>
      </c>
      <c r="EU18" s="6">
        <v>26505.343215520399</v>
      </c>
      <c r="EV18" s="6">
        <v>3886.2915016523898</v>
      </c>
      <c r="EW18" s="6">
        <v>1299.26119456743</v>
      </c>
      <c r="EX18" s="6">
        <v>5539.1179003623402</v>
      </c>
      <c r="EY18" s="6">
        <v>51965.157153198503</v>
      </c>
      <c r="EZ18" s="6">
        <v>80172.232086914795</v>
      </c>
      <c r="FA18" s="6">
        <v>802.51800405282404</v>
      </c>
      <c r="FB18" s="6">
        <v>5994.2314754715599</v>
      </c>
      <c r="FC18" s="6">
        <v>1353.7479250185399</v>
      </c>
      <c r="FD18" s="6">
        <v>597.47108880410894</v>
      </c>
      <c r="FE18" s="6">
        <v>4158.2883783871603</v>
      </c>
      <c r="FF18" s="6">
        <v>16176.9473700573</v>
      </c>
      <c r="FG18" s="6">
        <v>3697.9308312606399</v>
      </c>
      <c r="FH18" s="6">
        <v>10895.318692471899</v>
      </c>
      <c r="FI18" s="6">
        <v>6389.5484083348802</v>
      </c>
      <c r="FJ18" s="6">
        <v>733.43125123680204</v>
      </c>
      <c r="FK18" s="6">
        <v>2187.73050991433</v>
      </c>
      <c r="FL18" s="6">
        <v>38141.846758549204</v>
      </c>
      <c r="FM18" s="6">
        <v>41064.1334316223</v>
      </c>
      <c r="FN18" s="6">
        <v>966.47462235437899</v>
      </c>
      <c r="FO18" s="6">
        <v>57951.584082099696</v>
      </c>
      <c r="FP18" s="6">
        <v>15387.144030130001</v>
      </c>
      <c r="FQ18" s="6">
        <v>2567.79920656883</v>
      </c>
      <c r="FR18" s="6">
        <v>2889.8530362340298</v>
      </c>
      <c r="FS18" s="6">
        <v>16669.45</v>
      </c>
      <c r="FT18" s="6">
        <v>2192.2145386656598</v>
      </c>
      <c r="FU18" s="6">
        <v>1138.6829947107301</v>
      </c>
      <c r="FV18" s="6">
        <v>1280.57844679257</v>
      </c>
      <c r="FW18" s="6">
        <v>1464.58352903946</v>
      </c>
    </row>
    <row r="19" spans="1:179" x14ac:dyDescent="0.35">
      <c r="A19">
        <v>2017</v>
      </c>
      <c r="B19" s="6">
        <v>519.88477308933898</v>
      </c>
      <c r="C19" s="6">
        <v>4531.0208055598596</v>
      </c>
      <c r="D19" s="6">
        <v>4111.2941101326896</v>
      </c>
      <c r="E19" s="6">
        <v>4095.8129415585699</v>
      </c>
      <c r="F19" s="6">
        <v>15383.415188499799</v>
      </c>
      <c r="G19" s="6">
        <v>14613.041824669601</v>
      </c>
      <c r="H19" s="6">
        <v>3914.5012684128001</v>
      </c>
      <c r="I19" s="6">
        <v>54027.9668184568</v>
      </c>
      <c r="J19" s="6">
        <v>47426.511959777301</v>
      </c>
      <c r="K19" s="6">
        <v>4147.0897156917099</v>
      </c>
      <c r="L19" s="6">
        <v>32718.638100801301</v>
      </c>
      <c r="M19" s="6">
        <v>23742.985016635499</v>
      </c>
      <c r="N19" s="6">
        <v>1563.91369862485</v>
      </c>
      <c r="O19" s="6">
        <v>17391.425866339701</v>
      </c>
      <c r="P19" s="6">
        <v>5761.7471202300703</v>
      </c>
      <c r="Q19" s="6">
        <v>44192.623027033304</v>
      </c>
      <c r="R19" s="6">
        <v>4887.5772083380998</v>
      </c>
      <c r="S19" s="6">
        <v>1136.59284704681</v>
      </c>
      <c r="T19" s="6">
        <v>3286.5747028748801</v>
      </c>
      <c r="U19" s="6">
        <v>3351.1240444426999</v>
      </c>
      <c r="V19" s="6">
        <v>5394.5912201767696</v>
      </c>
      <c r="W19" s="6">
        <v>7893.2325336366603</v>
      </c>
      <c r="X19" s="6">
        <v>9925.3862377004098</v>
      </c>
      <c r="Y19" s="6">
        <v>28572.146777650902</v>
      </c>
      <c r="Z19" s="6">
        <v>8334.0817277533206</v>
      </c>
      <c r="AA19" s="6">
        <v>734.99442982689504</v>
      </c>
      <c r="AB19" s="6">
        <v>292.99763068441501</v>
      </c>
      <c r="AC19" s="6">
        <v>3292.6457545737198</v>
      </c>
      <c r="AD19" s="6">
        <v>1385.2599796333</v>
      </c>
      <c r="AE19" s="6">
        <v>1425.10781805333</v>
      </c>
      <c r="AF19" s="6">
        <v>45148.552706165501</v>
      </c>
      <c r="AG19" s="6">
        <v>450.90024497905802</v>
      </c>
      <c r="AH19" s="6">
        <v>665.94835269505995</v>
      </c>
      <c r="AI19" s="6">
        <v>14999.370088551201</v>
      </c>
      <c r="AJ19" s="6">
        <v>8879.4386671134598</v>
      </c>
      <c r="AK19" s="6">
        <v>6376.7067155260102</v>
      </c>
      <c r="AL19" s="6">
        <v>1323.8115899650099</v>
      </c>
      <c r="AM19" s="6">
        <v>2191.2204378931901</v>
      </c>
      <c r="AN19" s="6">
        <v>11814.6265687665</v>
      </c>
      <c r="AO19" s="6">
        <v>2111.02707557541</v>
      </c>
      <c r="AP19" s="6">
        <v>13451.624947915199</v>
      </c>
      <c r="AQ19" s="6">
        <v>8541.2106734663994</v>
      </c>
      <c r="AR19" s="6">
        <v>26338.694344313601</v>
      </c>
      <c r="AS19" s="6">
        <v>20636.199952434999</v>
      </c>
      <c r="AT19" s="6">
        <v>467.07423746489002</v>
      </c>
      <c r="AU19" s="6">
        <v>57610.0981801136</v>
      </c>
      <c r="AV19" s="6">
        <v>2914.38385631251</v>
      </c>
      <c r="AW19" s="6">
        <v>7609.3387995222702</v>
      </c>
      <c r="AX19" s="6">
        <v>6213.5012764992098</v>
      </c>
      <c r="AY19" s="6">
        <v>2444.2903111509399</v>
      </c>
      <c r="AZ19" s="6">
        <v>3910.2571929590599</v>
      </c>
      <c r="BA19" s="6">
        <v>9667.9122517304604</v>
      </c>
      <c r="BB19" s="6">
        <v>20458.4607286705</v>
      </c>
      <c r="BC19" s="6">
        <v>3914.6132524517502</v>
      </c>
      <c r="BD19" s="6">
        <v>768.52230757938605</v>
      </c>
      <c r="BE19" s="6">
        <v>6101.0308386649804</v>
      </c>
      <c r="BF19" s="6">
        <v>46336.663253012703</v>
      </c>
      <c r="BG19" s="6">
        <v>38812.161034168203</v>
      </c>
      <c r="BH19" s="6">
        <v>7230.3963926842598</v>
      </c>
      <c r="BI19" s="6">
        <v>679.75691396582795</v>
      </c>
      <c r="BJ19" s="6">
        <v>4357.0009355462798</v>
      </c>
      <c r="BK19" s="6">
        <v>44552.819371907797</v>
      </c>
      <c r="BL19" s="6">
        <v>2025.9324238675099</v>
      </c>
      <c r="BM19" s="6">
        <v>18930.218627659699</v>
      </c>
      <c r="BN19" s="6">
        <v>10152.8328118872</v>
      </c>
      <c r="BO19" s="6">
        <v>4451.45098144235</v>
      </c>
      <c r="BP19" s="6">
        <v>855.57363987736699</v>
      </c>
      <c r="BQ19" s="6">
        <v>738.54994489078194</v>
      </c>
      <c r="BR19" s="6">
        <v>6124.9299672486104</v>
      </c>
      <c r="BS19" s="6">
        <v>1294.2397460432301</v>
      </c>
      <c r="BT19" s="6">
        <v>2453.7278959745699</v>
      </c>
      <c r="BU19" s="6">
        <v>14605.8543453283</v>
      </c>
      <c r="BV19" s="6">
        <v>71310.939256234196</v>
      </c>
      <c r="BW19" s="6">
        <v>1981.6510498992</v>
      </c>
      <c r="BX19" s="6">
        <v>3837.65173121117</v>
      </c>
      <c r="BY19" s="6">
        <v>5520.3104712090499</v>
      </c>
      <c r="BZ19" s="6">
        <v>6818.8046212783302</v>
      </c>
      <c r="CA19" s="6">
        <v>69822.347084914101</v>
      </c>
      <c r="CB19" s="6">
        <v>40541.862093896802</v>
      </c>
      <c r="CC19" s="6">
        <v>32406.720315013401</v>
      </c>
      <c r="CD19" s="6">
        <v>5069.1838381072603</v>
      </c>
      <c r="CE19" s="6">
        <v>38386.511145705699</v>
      </c>
      <c r="CF19" s="6">
        <v>4234.4031327396297</v>
      </c>
      <c r="CG19" s="6">
        <v>9247.58133129626</v>
      </c>
      <c r="CH19" s="6">
        <v>1572.33549593781</v>
      </c>
      <c r="CI19" s="6">
        <v>1640.5001043601801</v>
      </c>
      <c r="CJ19" s="6">
        <v>29759.436486557501</v>
      </c>
      <c r="CK19" s="6">
        <v>1242.76964282023</v>
      </c>
      <c r="CL19" s="6">
        <v>2423.8462031920999</v>
      </c>
      <c r="CM19" s="6">
        <v>15682.2214493267</v>
      </c>
      <c r="CN19" s="6">
        <v>7801.1786580755497</v>
      </c>
      <c r="CO19" s="6">
        <v>1150.07917350089</v>
      </c>
      <c r="CP19" s="6">
        <v>698.70176435510996</v>
      </c>
      <c r="CQ19" s="6">
        <v>5756.6984499656901</v>
      </c>
      <c r="CR19" s="6">
        <v>16885.407394837301</v>
      </c>
      <c r="CS19" s="6">
        <v>107627.151006695</v>
      </c>
      <c r="CT19" s="6">
        <v>515.29272487783999</v>
      </c>
      <c r="CU19" s="6">
        <v>356.71757315336902</v>
      </c>
      <c r="CV19" s="6">
        <v>10259.1817806895</v>
      </c>
      <c r="CW19" s="6">
        <v>9577.6251937147699</v>
      </c>
      <c r="CX19" s="6">
        <v>830.01836742922796</v>
      </c>
      <c r="CY19" s="6">
        <v>28091.8616473935</v>
      </c>
      <c r="CZ19" s="6">
        <v>1578.1141735594899</v>
      </c>
      <c r="DA19" s="6">
        <v>10484.9083620411</v>
      </c>
      <c r="DB19" s="6">
        <v>9287.8497361938207</v>
      </c>
      <c r="DC19" s="6">
        <v>3289.7011457127701</v>
      </c>
      <c r="DD19" s="6">
        <v>3669.4175404032999</v>
      </c>
      <c r="DE19" s="6">
        <v>7784.0879115390599</v>
      </c>
      <c r="DF19" s="6">
        <v>3036.3252548730102</v>
      </c>
      <c r="DG19" s="6">
        <v>461.415094120589</v>
      </c>
      <c r="DH19" s="6">
        <v>1291.54241301307</v>
      </c>
      <c r="DI19" s="6">
        <v>5303.3091708714301</v>
      </c>
      <c r="DJ19" s="6">
        <v>911.44426652125901</v>
      </c>
      <c r="DK19" s="6">
        <v>48675.222335021303</v>
      </c>
      <c r="DL19" s="6">
        <v>42849.426324701002</v>
      </c>
      <c r="DM19" s="6">
        <v>2159.1578675149999</v>
      </c>
      <c r="DN19" s="6">
        <v>517.97503005199906</v>
      </c>
      <c r="DO19" s="6">
        <v>1968.56473841262</v>
      </c>
      <c r="DP19" s="6">
        <v>5430.8742102979704</v>
      </c>
      <c r="DQ19" s="6">
        <v>75496.754058199804</v>
      </c>
      <c r="DR19" s="6">
        <v>15130.5207386726</v>
      </c>
      <c r="DS19" s="6">
        <v>1464.99330546855</v>
      </c>
      <c r="DT19" s="6">
        <v>15150.345612161</v>
      </c>
      <c r="DU19" s="6">
        <v>2695.2518828029201</v>
      </c>
      <c r="DV19" s="6">
        <v>5680.5807682635304</v>
      </c>
      <c r="DW19" s="6">
        <v>6710.5080289603802</v>
      </c>
      <c r="DX19" s="6">
        <v>3123.2342294446198</v>
      </c>
      <c r="DY19" s="6">
        <v>13864.681757997299</v>
      </c>
      <c r="DZ19" s="6">
        <v>21490.429863104</v>
      </c>
      <c r="EA19" s="6">
        <v>59124.932365739303</v>
      </c>
      <c r="EB19" s="6">
        <v>31616.8434004683</v>
      </c>
      <c r="EC19" s="6">
        <v>3509.6934502581398</v>
      </c>
      <c r="ED19" s="6">
        <v>10807.7953907179</v>
      </c>
      <c r="EE19" s="6">
        <v>10720.3325853448</v>
      </c>
      <c r="EF19" s="6">
        <v>772.31847177542795</v>
      </c>
      <c r="EG19" s="6">
        <v>11047.4449858109</v>
      </c>
      <c r="EH19" s="6">
        <v>7212.9601808096204</v>
      </c>
      <c r="EI19" s="6">
        <v>4259.7650014189003</v>
      </c>
      <c r="EJ19" s="6">
        <v>1813.7832351419599</v>
      </c>
      <c r="EK19" s="6">
        <v>20803.745917878499</v>
      </c>
      <c r="EL19" s="6">
        <v>1361.6995877849699</v>
      </c>
      <c r="EM19" s="6">
        <v>6292.5436292670702</v>
      </c>
      <c r="EN19" s="6">
        <v>15906.0839118192</v>
      </c>
      <c r="EO19" s="6">
        <v>499.38070781976</v>
      </c>
      <c r="EP19" s="6">
        <v>60913.745333494</v>
      </c>
      <c r="EQ19" s="6">
        <v>17556.6008176369</v>
      </c>
      <c r="ER19" s="6">
        <v>23512.817267471299</v>
      </c>
      <c r="ES19" s="6">
        <v>2332.8148736561998</v>
      </c>
      <c r="ET19" s="6">
        <v>6132.4798409720997</v>
      </c>
      <c r="EU19" s="6">
        <v>28170.1678643302</v>
      </c>
      <c r="EV19" s="6">
        <v>4077.0437212074698</v>
      </c>
      <c r="EW19" s="6">
        <v>1111.8684489385801</v>
      </c>
      <c r="EX19" s="6">
        <v>5637.5149461838</v>
      </c>
      <c r="EY19" s="6">
        <v>53791.508729840301</v>
      </c>
      <c r="EZ19" s="6">
        <v>80449.994512773905</v>
      </c>
      <c r="FA19" s="6">
        <v>806.04157309804395</v>
      </c>
      <c r="FB19" s="6">
        <v>6592.9149016986403</v>
      </c>
      <c r="FC19" s="6">
        <v>1286.40575068308</v>
      </c>
      <c r="FD19" s="6">
        <v>626.09152790140502</v>
      </c>
      <c r="FE19" s="6">
        <v>4513.6095314596496</v>
      </c>
      <c r="FF19" s="6">
        <v>16238.1931916674</v>
      </c>
      <c r="FG19" s="6">
        <v>3481.22873876516</v>
      </c>
      <c r="FH19" s="6">
        <v>10591.474371202499</v>
      </c>
      <c r="FI19" s="6">
        <v>6587.0903162869799</v>
      </c>
      <c r="FJ19" s="6">
        <v>747.19690737797896</v>
      </c>
      <c r="FK19" s="6">
        <v>2640.67567655839</v>
      </c>
      <c r="FL19" s="6">
        <v>40644.804043392003</v>
      </c>
      <c r="FM19" s="6">
        <v>40361.417383215899</v>
      </c>
      <c r="FN19" s="6">
        <v>1004.84112066441</v>
      </c>
      <c r="FO19" s="6">
        <v>60062.2223132211</v>
      </c>
      <c r="FP19" s="6">
        <v>17322.147389440401</v>
      </c>
      <c r="FQ19" s="6">
        <v>1826.5669192421601</v>
      </c>
      <c r="FR19" s="6">
        <v>3082.35632289041</v>
      </c>
      <c r="FS19" s="6">
        <v>17548.310000000001</v>
      </c>
      <c r="FT19" s="6">
        <v>2365.6216656737402</v>
      </c>
      <c r="FU19" s="6">
        <v>960.52853373851406</v>
      </c>
      <c r="FV19" s="6">
        <v>1534.8667511121901</v>
      </c>
      <c r="FW19" s="6">
        <v>1548.1700557255199</v>
      </c>
    </row>
    <row r="20" spans="1:179" x14ac:dyDescent="0.35">
      <c r="A20">
        <v>2018</v>
      </c>
      <c r="B20" s="6">
        <v>493.75041811631201</v>
      </c>
      <c r="C20" s="6">
        <v>5284.38018438156</v>
      </c>
      <c r="D20" s="6">
        <v>4153.7339780591501</v>
      </c>
      <c r="E20" s="6">
        <v>3289.64666408633</v>
      </c>
      <c r="F20" s="6">
        <v>16672.744239576401</v>
      </c>
      <c r="G20" s="6">
        <v>11633.4980086465</v>
      </c>
      <c r="H20" s="6">
        <v>4220.4902767124904</v>
      </c>
      <c r="I20" s="6">
        <v>57354.964045589099</v>
      </c>
      <c r="J20" s="6">
        <v>51478.285261927696</v>
      </c>
      <c r="K20" s="6">
        <v>4739.8417102839303</v>
      </c>
      <c r="L20" s="6">
        <v>33767.5033710196</v>
      </c>
      <c r="M20" s="6">
        <v>23991.056676939999</v>
      </c>
      <c r="N20" s="6">
        <v>1698.3503942812199</v>
      </c>
      <c r="O20" s="6">
        <v>17745.1934649963</v>
      </c>
      <c r="P20" s="6">
        <v>6330.0752464186999</v>
      </c>
      <c r="Q20" s="6">
        <v>47583.074940506602</v>
      </c>
      <c r="R20" s="6">
        <v>4884.7341615523001</v>
      </c>
      <c r="S20" s="6">
        <v>1240.82946441954</v>
      </c>
      <c r="T20" s="6">
        <v>3243.48603638229</v>
      </c>
      <c r="U20" s="6">
        <v>3548.5901550844801</v>
      </c>
      <c r="V20" s="6">
        <v>6072.1846228530403</v>
      </c>
      <c r="W20" s="6">
        <v>8279.6017387757402</v>
      </c>
      <c r="X20" s="6">
        <v>9001.2342486349899</v>
      </c>
      <c r="Y20" s="6">
        <v>31628.328791434898</v>
      </c>
      <c r="Z20" s="6">
        <v>9427.7304303988094</v>
      </c>
      <c r="AA20" s="6">
        <v>813.09684896003796</v>
      </c>
      <c r="AB20" s="6">
        <v>271.75204437664797</v>
      </c>
      <c r="AC20" s="6">
        <v>3617.3274887318198</v>
      </c>
      <c r="AD20" s="6">
        <v>1512.1267097284699</v>
      </c>
      <c r="AE20" s="6">
        <v>1534.4937019346801</v>
      </c>
      <c r="AF20" s="6">
        <v>46313.171371296099</v>
      </c>
      <c r="AG20" s="6">
        <v>475.95360987194499</v>
      </c>
      <c r="AH20" s="6">
        <v>726.14988110944705</v>
      </c>
      <c r="AI20" s="6">
        <v>15924.7942393064</v>
      </c>
      <c r="AJ20" s="6">
        <v>9976.67713725865</v>
      </c>
      <c r="AK20" s="6">
        <v>6716.9115977813399</v>
      </c>
      <c r="AL20" s="6">
        <v>1415.9553126353501</v>
      </c>
      <c r="AM20" s="6">
        <v>2577.7017050415202</v>
      </c>
      <c r="AN20" s="6">
        <v>12112.134420645199</v>
      </c>
      <c r="AO20" s="6">
        <v>2314.0506814495302</v>
      </c>
      <c r="AP20" s="6">
        <v>15014.0850191716</v>
      </c>
      <c r="AQ20" s="6">
        <v>8821.8188912500409</v>
      </c>
      <c r="AR20" s="6">
        <v>28689.706722579202</v>
      </c>
      <c r="AS20" s="6">
        <v>23415.843627304101</v>
      </c>
      <c r="AT20" s="6">
        <v>557.06441832427595</v>
      </c>
      <c r="AU20" s="6">
        <v>61598.536704393598</v>
      </c>
      <c r="AV20" s="6">
        <v>3141.8892187389301</v>
      </c>
      <c r="AW20" s="6">
        <v>8050.63044036673</v>
      </c>
      <c r="AX20" s="6">
        <v>6295.9353986807901</v>
      </c>
      <c r="AY20" s="6">
        <v>2537.1253654903999</v>
      </c>
      <c r="AZ20" s="6">
        <v>4067.6594488115402</v>
      </c>
      <c r="BA20" s="6">
        <v>10144.1958108456</v>
      </c>
      <c r="BB20" s="6">
        <v>23170.7073775514</v>
      </c>
      <c r="BC20" s="6">
        <v>4106.1971526456</v>
      </c>
      <c r="BD20" s="6">
        <v>771.52381386447598</v>
      </c>
      <c r="BE20" s="6">
        <v>6317.4878527697001</v>
      </c>
      <c r="BF20" s="6">
        <v>50030.877310650103</v>
      </c>
      <c r="BG20" s="6">
        <v>41631.0907389044</v>
      </c>
      <c r="BH20" s="6">
        <v>7956.6278155868604</v>
      </c>
      <c r="BI20" s="6">
        <v>732.717513775219</v>
      </c>
      <c r="BJ20" s="6">
        <v>4722.78778321766</v>
      </c>
      <c r="BK20" s="6">
        <v>47810.507670634797</v>
      </c>
      <c r="BL20" s="6">
        <v>2202.31216442504</v>
      </c>
      <c r="BM20" s="6">
        <v>20324.304991781199</v>
      </c>
      <c r="BN20" s="6">
        <v>10485.907157179599</v>
      </c>
      <c r="BO20" s="6">
        <v>4472.8923708257698</v>
      </c>
      <c r="BP20" s="6">
        <v>878.59961325050097</v>
      </c>
      <c r="BQ20" s="6">
        <v>778.34991021004305</v>
      </c>
      <c r="BR20" s="6">
        <v>6145.8424106799002</v>
      </c>
      <c r="BS20" s="6">
        <v>1435.3517555107301</v>
      </c>
      <c r="BT20" s="6">
        <v>2505.7767518955998</v>
      </c>
      <c r="BU20" s="6">
        <v>16410.187263968299</v>
      </c>
      <c r="BV20" s="6">
        <v>72968.704228049901</v>
      </c>
      <c r="BW20" s="6">
        <v>2005.86300452403</v>
      </c>
      <c r="BX20" s="6">
        <v>3893.8464247557099</v>
      </c>
      <c r="BY20" s="6">
        <v>5550.0609570148399</v>
      </c>
      <c r="BZ20" s="6">
        <v>6829.96395380594</v>
      </c>
      <c r="CA20" s="6">
        <v>78621.227931008601</v>
      </c>
      <c r="CB20" s="6">
        <v>41719.725438570298</v>
      </c>
      <c r="CC20" s="6">
        <v>34615.756891098703</v>
      </c>
      <c r="CD20" s="6">
        <v>5354.2368587703004</v>
      </c>
      <c r="CE20" s="6">
        <v>39159.423563395198</v>
      </c>
      <c r="CF20" s="6">
        <v>4312.1801167210797</v>
      </c>
      <c r="CG20" s="6">
        <v>9812.6014049892801</v>
      </c>
      <c r="CH20" s="6">
        <v>1707.9868052900299</v>
      </c>
      <c r="CI20" s="6">
        <v>1698.2562862673899</v>
      </c>
      <c r="CJ20" s="6">
        <v>33994.381917150698</v>
      </c>
      <c r="CK20" s="6">
        <v>1308.1401654961901</v>
      </c>
      <c r="CL20" s="6">
        <v>2542.4865281791999</v>
      </c>
      <c r="CM20" s="6">
        <v>17858.279978448601</v>
      </c>
      <c r="CN20" s="6">
        <v>8024.8032708138699</v>
      </c>
      <c r="CO20" s="6">
        <v>1221.8837632275599</v>
      </c>
      <c r="CP20" s="6">
        <v>677.32217854536304</v>
      </c>
      <c r="CQ20" s="6">
        <v>7877.1222506188396</v>
      </c>
      <c r="CR20" s="6">
        <v>19176.1765182085</v>
      </c>
      <c r="CS20" s="6">
        <v>116654.26106674</v>
      </c>
      <c r="CT20" s="6">
        <v>527.50132614180302</v>
      </c>
      <c r="CU20" s="6">
        <v>381.25898760108402</v>
      </c>
      <c r="CV20" s="6">
        <v>11377.4550023015</v>
      </c>
      <c r="CW20" s="6">
        <v>10276.932815238901</v>
      </c>
      <c r="CX20" s="6">
        <v>894.80218685800605</v>
      </c>
      <c r="CY20" s="6">
        <v>30437.221505896199</v>
      </c>
      <c r="CZ20" s="6">
        <v>1600.8764686056099</v>
      </c>
      <c r="DA20" s="6">
        <v>11208.3438184474</v>
      </c>
      <c r="DB20" s="6">
        <v>9686.5137832659802</v>
      </c>
      <c r="DC20" s="6">
        <v>3568.291015625</v>
      </c>
      <c r="DD20" s="6">
        <v>4134.9871982351096</v>
      </c>
      <c r="DE20" s="6">
        <v>8846.0565253174609</v>
      </c>
      <c r="DF20" s="6">
        <v>3222.20063433213</v>
      </c>
      <c r="DG20" s="6">
        <v>503.31872717727401</v>
      </c>
      <c r="DH20" s="6">
        <v>1418.17762347196</v>
      </c>
      <c r="DI20" s="6">
        <v>5495.4289253345196</v>
      </c>
      <c r="DJ20" s="6">
        <v>1038.6516470296799</v>
      </c>
      <c r="DK20" s="6">
        <v>53044.532435225301</v>
      </c>
      <c r="DL20" s="6">
        <v>42949.930584951202</v>
      </c>
      <c r="DM20" s="6">
        <v>2020.5519299638099</v>
      </c>
      <c r="DN20" s="6">
        <v>572.42715426002803</v>
      </c>
      <c r="DO20" s="6">
        <v>2027.77797925505</v>
      </c>
      <c r="DP20" s="6">
        <v>6088.9724450087597</v>
      </c>
      <c r="DQ20" s="6">
        <v>81734.465573610199</v>
      </c>
      <c r="DR20" s="6">
        <v>16521.182281612499</v>
      </c>
      <c r="DS20" s="6">
        <v>1482.3056668433801</v>
      </c>
      <c r="DT20" s="6">
        <v>15592.573678922001</v>
      </c>
      <c r="DU20" s="6">
        <v>2801.37399744404</v>
      </c>
      <c r="DV20" s="6">
        <v>5805.6756163886903</v>
      </c>
      <c r="DW20" s="6">
        <v>6941.2358476301197</v>
      </c>
      <c r="DX20" s="6">
        <v>3252.0923241334599</v>
      </c>
      <c r="DY20" s="6">
        <v>15468.4822194105</v>
      </c>
      <c r="DZ20" s="6">
        <v>23562.5545228191</v>
      </c>
      <c r="EA20" s="6">
        <v>65908.066901084807</v>
      </c>
      <c r="EB20" s="6">
        <v>33422.944210083602</v>
      </c>
      <c r="EC20" s="6">
        <v>4233.7434367411897</v>
      </c>
      <c r="ED20" s="6">
        <v>12399.889335731001</v>
      </c>
      <c r="EE20" s="6">
        <v>11370.8134559314</v>
      </c>
      <c r="EF20" s="6">
        <v>783.28718422298596</v>
      </c>
      <c r="EG20" s="6">
        <v>11357.8890096382</v>
      </c>
      <c r="EH20" s="6">
        <v>7361.4009618002001</v>
      </c>
      <c r="EI20" s="6">
        <v>4188.5283461285098</v>
      </c>
      <c r="EJ20" s="6">
        <v>1953.5882899358201</v>
      </c>
      <c r="EK20" s="6">
        <v>23338.963458071801</v>
      </c>
      <c r="EL20" s="6">
        <v>1465.5910064019099</v>
      </c>
      <c r="EM20" s="6">
        <v>7252.4018577399202</v>
      </c>
      <c r="EN20" s="6">
        <v>16390.824908005299</v>
      </c>
      <c r="EO20" s="6">
        <v>533.99118425893596</v>
      </c>
      <c r="EP20" s="6">
        <v>66188.779396179802</v>
      </c>
      <c r="EQ20" s="6">
        <v>19406.347533792399</v>
      </c>
      <c r="ER20" s="6">
        <v>26115.913366185399</v>
      </c>
      <c r="ES20" s="6">
        <v>2441.51739308263</v>
      </c>
      <c r="ET20" s="6">
        <v>6374.0281957594398</v>
      </c>
      <c r="EU20" s="6">
        <v>30389.360990289901</v>
      </c>
      <c r="EV20" s="6">
        <v>4080.5671246955199</v>
      </c>
      <c r="EW20" s="6">
        <v>623.86725239407599</v>
      </c>
      <c r="EX20" s="6">
        <v>6015.1646068668397</v>
      </c>
      <c r="EY20" s="6">
        <v>54589.060386060599</v>
      </c>
      <c r="EZ20" s="6">
        <v>82818.108161747106</v>
      </c>
      <c r="FA20" s="6">
        <v>826.62153053870395</v>
      </c>
      <c r="FB20" s="6">
        <v>7295.4756161209498</v>
      </c>
      <c r="FC20" s="6">
        <v>1230.2281911588</v>
      </c>
      <c r="FD20" s="6">
        <v>679.97276057805004</v>
      </c>
      <c r="FE20" s="6">
        <v>4740.7921489518803</v>
      </c>
      <c r="FF20" s="6">
        <v>17129.913090257702</v>
      </c>
      <c r="FG20" s="6">
        <v>3438.7890891462698</v>
      </c>
      <c r="FH20" s="6">
        <v>9455.5936538482802</v>
      </c>
      <c r="FI20" s="6">
        <v>6966.6354106307699</v>
      </c>
      <c r="FJ20" s="6">
        <v>770.452453254239</v>
      </c>
      <c r="FK20" s="6">
        <v>3096.8174022135199</v>
      </c>
      <c r="FL20" s="6">
        <v>43839.356349141301</v>
      </c>
      <c r="FM20" s="6">
        <v>43043.227816455103</v>
      </c>
      <c r="FN20" s="6">
        <v>1060.9946148942099</v>
      </c>
      <c r="FO20" s="6">
        <v>62996.471285260501</v>
      </c>
      <c r="FP20" s="6">
        <v>17277.970110549599</v>
      </c>
      <c r="FQ20" s="6">
        <v>1529.08286351335</v>
      </c>
      <c r="FR20" s="6">
        <v>3125.2579890064899</v>
      </c>
      <c r="FS20" s="6">
        <v>18427.16</v>
      </c>
      <c r="FT20" s="6">
        <v>2566.59694958511</v>
      </c>
      <c r="FU20" s="6">
        <v>824.11762872909401</v>
      </c>
      <c r="FV20" s="6">
        <v>1516.39066079862</v>
      </c>
      <c r="FW20" s="6">
        <v>1683.74057709465</v>
      </c>
    </row>
    <row r="21" spans="1:179" x14ac:dyDescent="0.35">
      <c r="A21">
        <v>2019</v>
      </c>
      <c r="B21" s="6">
        <v>507.10343187198703</v>
      </c>
      <c r="C21" s="6">
        <v>5353.2448564014003</v>
      </c>
      <c r="D21" s="6">
        <v>3973.96407191565</v>
      </c>
      <c r="E21" s="6">
        <v>2790.72661520665</v>
      </c>
      <c r="F21" s="6">
        <v>17112.8211347326</v>
      </c>
      <c r="G21" s="6">
        <v>9912.2818085980307</v>
      </c>
      <c r="H21" s="6">
        <v>4622.7334932867097</v>
      </c>
      <c r="I21" s="6">
        <v>55060.326100501297</v>
      </c>
      <c r="J21" s="6">
        <v>50137.662776247598</v>
      </c>
      <c r="K21" s="6">
        <v>4793.5870196698897</v>
      </c>
      <c r="L21" s="6">
        <v>34863.742098479503</v>
      </c>
      <c r="M21" s="6">
        <v>23503.977126672999</v>
      </c>
      <c r="N21" s="6">
        <v>1855.73982408046</v>
      </c>
      <c r="O21" s="6">
        <v>18148.244926400101</v>
      </c>
      <c r="P21" s="6">
        <v>6663.2952928258201</v>
      </c>
      <c r="Q21" s="6">
        <v>46420.663766806101</v>
      </c>
      <c r="R21" s="6">
        <v>4815.1637107951001</v>
      </c>
      <c r="S21" s="6">
        <v>1219.4326718587499</v>
      </c>
      <c r="T21" s="6">
        <v>3316.1757135008402</v>
      </c>
      <c r="U21" s="6">
        <v>3552.0687602631001</v>
      </c>
      <c r="V21" s="6">
        <v>6108.5106958133802</v>
      </c>
      <c r="W21" s="6">
        <v>7961.3251812388498</v>
      </c>
      <c r="X21" s="6">
        <v>8717.1862781081909</v>
      </c>
      <c r="Y21" s="6">
        <v>31086.7511188028</v>
      </c>
      <c r="Z21" s="6">
        <v>9828.1485147813892</v>
      </c>
      <c r="AA21" s="6">
        <v>786.89563129016801</v>
      </c>
      <c r="AB21" s="6">
        <v>261.247472515742</v>
      </c>
      <c r="AC21" s="6">
        <v>3603.7817930451401</v>
      </c>
      <c r="AD21" s="6">
        <v>1643.1213887653901</v>
      </c>
      <c r="AE21" s="6">
        <v>1507.4502059128799</v>
      </c>
      <c r="AF21" s="6">
        <v>46194.725225516697</v>
      </c>
      <c r="AG21" s="6">
        <v>467.90744063633502</v>
      </c>
      <c r="AH21" s="6">
        <v>709.54031013853296</v>
      </c>
      <c r="AI21" s="6">
        <v>14896.4538665789</v>
      </c>
      <c r="AJ21" s="6">
        <v>10216.6303341031</v>
      </c>
      <c r="AK21" s="6">
        <v>6428.6762056276802</v>
      </c>
      <c r="AL21" s="6">
        <v>1370.14820676715</v>
      </c>
      <c r="AM21" s="6">
        <v>2279.96913053355</v>
      </c>
      <c r="AN21" s="6">
        <v>12243.8114267607</v>
      </c>
      <c r="AO21" s="6">
        <v>2276.3332790644399</v>
      </c>
      <c r="AP21" s="6">
        <v>14936.100547343</v>
      </c>
      <c r="AQ21" s="6">
        <v>9069.9369999999999</v>
      </c>
      <c r="AR21" s="6">
        <v>27858.370995832702</v>
      </c>
      <c r="AS21" s="6">
        <v>23494.5962002944</v>
      </c>
      <c r="AT21" s="6">
        <v>580.71686720774505</v>
      </c>
      <c r="AU21" s="6">
        <v>60170.342636506903</v>
      </c>
      <c r="AV21" s="6">
        <v>3414.9248696877899</v>
      </c>
      <c r="AW21" s="6">
        <v>8282.1163593532401</v>
      </c>
      <c r="AX21" s="6">
        <v>6183.8238248217303</v>
      </c>
      <c r="AY21" s="6">
        <v>3019.2058286175602</v>
      </c>
      <c r="AZ21" s="6">
        <v>4187.2500311068998</v>
      </c>
      <c r="BA21" s="6">
        <v>8131.9238881091196</v>
      </c>
      <c r="BB21" s="6">
        <v>23723.306112848</v>
      </c>
      <c r="BC21" s="6">
        <v>3894.6798068542698</v>
      </c>
      <c r="BD21" s="6">
        <v>855.76086228083796</v>
      </c>
      <c r="BE21" s="6">
        <v>6175.8887203210397</v>
      </c>
      <c r="BF21" s="6">
        <v>48782.7884755091</v>
      </c>
      <c r="BG21" s="6">
        <v>40493.928572045603</v>
      </c>
      <c r="BH21" s="6">
        <v>7767.0134044078804</v>
      </c>
      <c r="BI21" s="6">
        <v>777.81193208400805</v>
      </c>
      <c r="BJ21" s="6">
        <v>4697.7045759469001</v>
      </c>
      <c r="BK21" s="6">
        <v>46445.249101250804</v>
      </c>
      <c r="BL21" s="6">
        <v>2202.1155673806502</v>
      </c>
      <c r="BM21" s="6">
        <v>19582.535979493601</v>
      </c>
      <c r="BN21" s="6">
        <v>10808.6721222084</v>
      </c>
      <c r="BO21" s="6">
        <v>4619.98525821971</v>
      </c>
      <c r="BP21" s="6">
        <v>962.83990858777804</v>
      </c>
      <c r="BQ21" s="6">
        <v>697.29492685678599</v>
      </c>
      <c r="BR21" s="6">
        <v>6609.5864250337099</v>
      </c>
      <c r="BS21" s="6">
        <v>1272.4909246734001</v>
      </c>
      <c r="BT21" s="6">
        <v>2574.9121906744299</v>
      </c>
      <c r="BU21" s="6">
        <v>16731.821513905099</v>
      </c>
      <c r="BV21" s="6">
        <v>66944.833076982497</v>
      </c>
      <c r="BW21" s="6">
        <v>2099.5990481085501</v>
      </c>
      <c r="BX21" s="6">
        <v>4135.5692628155402</v>
      </c>
      <c r="BY21" s="6">
        <v>6980.39</v>
      </c>
      <c r="BZ21" s="6">
        <v>7076.8771798886501</v>
      </c>
      <c r="CA21" s="6">
        <v>78660.956462960297</v>
      </c>
      <c r="CB21" s="6">
        <v>43592.083582323401</v>
      </c>
      <c r="CC21" s="6">
        <v>33228.236680370697</v>
      </c>
      <c r="CD21" s="6">
        <v>5582.2637775521098</v>
      </c>
      <c r="CE21" s="6">
        <v>40246.8801284164</v>
      </c>
      <c r="CF21" s="6">
        <v>4405.4884123082402</v>
      </c>
      <c r="CG21" s="6">
        <v>9812.3903761383499</v>
      </c>
      <c r="CH21" s="6">
        <v>1816.5469164389001</v>
      </c>
      <c r="CI21" s="6">
        <v>1655.07883905984</v>
      </c>
      <c r="CJ21" s="6">
        <v>32000.4484691578</v>
      </c>
      <c r="CK21" s="6">
        <v>1309.3929916551201</v>
      </c>
      <c r="CL21" s="6">
        <v>2534.89827991125</v>
      </c>
      <c r="CM21" s="6">
        <v>17828.894657185599</v>
      </c>
      <c r="CN21" s="6">
        <v>7583.6947217064799</v>
      </c>
      <c r="CO21" s="6">
        <v>1118.1312838019401</v>
      </c>
      <c r="CP21" s="6">
        <v>621.89295362271503</v>
      </c>
      <c r="CQ21" s="6">
        <v>7685.9492665300304</v>
      </c>
      <c r="CR21" s="6">
        <v>19601.890834388501</v>
      </c>
      <c r="CS21" s="6">
        <v>114704.594170863</v>
      </c>
      <c r="CT21" s="6">
        <v>523.35906446084698</v>
      </c>
      <c r="CU21" s="6">
        <v>411.552340423602</v>
      </c>
      <c r="CV21" s="6">
        <v>11414.2069765208</v>
      </c>
      <c r="CW21" s="6">
        <v>10626.513402238999</v>
      </c>
      <c r="CX21" s="6">
        <v>879.00801044665502</v>
      </c>
      <c r="CY21" s="6">
        <v>29820.603247409901</v>
      </c>
      <c r="CZ21" s="6">
        <v>1679.4448730040799</v>
      </c>
      <c r="DA21" s="6">
        <v>11099.240283568801</v>
      </c>
      <c r="DB21" s="6">
        <v>9946.0338287919803</v>
      </c>
      <c r="DC21" s="6">
        <v>3404.1869999999999</v>
      </c>
      <c r="DD21" s="6">
        <v>4339.8432792502699</v>
      </c>
      <c r="DE21" s="6">
        <v>8908.9347924676695</v>
      </c>
      <c r="DF21" s="6">
        <v>3204.0950031329799</v>
      </c>
      <c r="DG21" s="6">
        <v>503.57077267520202</v>
      </c>
      <c r="DH21" s="6">
        <v>1407.81314341043</v>
      </c>
      <c r="DI21" s="6">
        <v>4957.4582222640802</v>
      </c>
      <c r="DJ21" s="6">
        <v>1071.0507605540399</v>
      </c>
      <c r="DK21" s="6">
        <v>52331.316727779697</v>
      </c>
      <c r="DL21" s="6">
        <v>42084.353374808801</v>
      </c>
      <c r="DM21" s="6">
        <v>1912.90374537869</v>
      </c>
      <c r="DN21" s="6">
        <v>553.89505038137997</v>
      </c>
      <c r="DO21" s="6">
        <v>2229.8586962446302</v>
      </c>
      <c r="DP21" s="6">
        <v>6022.2161793957403</v>
      </c>
      <c r="DQ21" s="6">
        <v>75419.634868808906</v>
      </c>
      <c r="DR21" s="6">
        <v>15343.062004310599</v>
      </c>
      <c r="DS21" s="6">
        <v>1284.7020409003901</v>
      </c>
      <c r="DT21" s="6">
        <v>15731.0160348471</v>
      </c>
      <c r="DU21" s="6">
        <v>2829.1703089683701</v>
      </c>
      <c r="DV21" s="6">
        <v>5414.7991379325804</v>
      </c>
      <c r="DW21" s="6">
        <v>6977.6957835538196</v>
      </c>
      <c r="DX21" s="6">
        <v>3485.0842183586101</v>
      </c>
      <c r="DY21" s="6">
        <v>15692.507025556301</v>
      </c>
      <c r="DZ21" s="6">
        <v>23252.058518121099</v>
      </c>
      <c r="EA21" s="6">
        <v>62088.061827698701</v>
      </c>
      <c r="EB21" s="6">
        <v>31846.218232425799</v>
      </c>
      <c r="EC21" s="6">
        <v>4503.5169853884699</v>
      </c>
      <c r="ED21" s="6">
        <v>12919.529644190799</v>
      </c>
      <c r="EE21" s="6">
        <v>11584.995382610399</v>
      </c>
      <c r="EF21" s="6">
        <v>820.02524165815896</v>
      </c>
      <c r="EG21" s="6">
        <v>11611.415447396599</v>
      </c>
      <c r="EH21" s="6">
        <v>7457.5095038251402</v>
      </c>
      <c r="EI21" s="6">
        <v>4324.0140184045704</v>
      </c>
      <c r="EJ21" s="6">
        <v>1946.64361370086</v>
      </c>
      <c r="EK21" s="6">
        <v>23139.798656121398</v>
      </c>
      <c r="EL21" s="6">
        <v>1446.83096499408</v>
      </c>
      <c r="EM21" s="6">
        <v>7411.8361163473401</v>
      </c>
      <c r="EN21" s="6">
        <v>17448.270292683101</v>
      </c>
      <c r="EO21" s="6">
        <v>527.53363439911095</v>
      </c>
      <c r="EP21" s="6">
        <v>65233.282439230199</v>
      </c>
      <c r="EQ21" s="6">
        <v>19266.2754990139</v>
      </c>
      <c r="ER21" s="6">
        <v>25946.1821852127</v>
      </c>
      <c r="ES21" s="6">
        <v>2373.6324704257599</v>
      </c>
      <c r="ET21" s="6">
        <v>6001.4008139488797</v>
      </c>
      <c r="EU21" s="6">
        <v>29600.378252660201</v>
      </c>
      <c r="EV21" s="6">
        <v>3853.08369288942</v>
      </c>
      <c r="EW21" s="6">
        <v>441.505603374484</v>
      </c>
      <c r="EX21" s="6">
        <v>6359.8336144273699</v>
      </c>
      <c r="EY21" s="6">
        <v>51615.020651494597</v>
      </c>
      <c r="EZ21" s="6">
        <v>81993.727125949998</v>
      </c>
      <c r="FA21" s="6">
        <v>870.78758932322296</v>
      </c>
      <c r="FB21" s="6">
        <v>7806.7422110553198</v>
      </c>
      <c r="FC21" s="6">
        <v>1560.50982160188</v>
      </c>
      <c r="FD21" s="6">
        <v>679.29024909129498</v>
      </c>
      <c r="FE21" s="6">
        <v>4903.1529027659899</v>
      </c>
      <c r="FF21" s="6">
        <v>17397.9817601543</v>
      </c>
      <c r="FG21" s="6">
        <v>3317.4535932121998</v>
      </c>
      <c r="FH21" s="6">
        <v>9126.5613458501393</v>
      </c>
      <c r="FI21" s="6">
        <v>8441.8330000000005</v>
      </c>
      <c r="FJ21" s="6">
        <v>794.34107791710198</v>
      </c>
      <c r="FK21" s="6">
        <v>3659.0313122948701</v>
      </c>
      <c r="FL21" s="6">
        <v>43103.323058316499</v>
      </c>
      <c r="FM21" s="6">
        <v>42330.117537004997</v>
      </c>
      <c r="FN21" s="6">
        <v>1122.1218104751499</v>
      </c>
      <c r="FO21" s="6">
        <v>65297.517508274002</v>
      </c>
      <c r="FP21" s="6">
        <v>16190.126957465</v>
      </c>
      <c r="FQ21" s="6">
        <v>1724.8411344137</v>
      </c>
      <c r="FR21" s="6">
        <v>3115.3586204326102</v>
      </c>
      <c r="FS21" s="6">
        <v>19306.02</v>
      </c>
      <c r="FT21" s="6">
        <v>2715.2760364072101</v>
      </c>
      <c r="FU21" s="6">
        <v>774.33448981672097</v>
      </c>
      <c r="FV21" s="6">
        <v>1305.0632535054399</v>
      </c>
      <c r="FW21" s="6">
        <v>1463.98591018054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API_NY.GDP.PCAP.CD_DS2_en_csv_v</vt:lpstr>
      <vt:lpstr>2.1</vt:lpstr>
      <vt:lpstr>2.1backup</vt:lpstr>
      <vt:lpstr>donttouch2.3</vt:lpstr>
      <vt:lpstr>2.3.2</vt:lpstr>
      <vt:lpstr>2.3.3</vt:lpstr>
      <vt:lpstr>dataToBeFixed</vt:lpstr>
      <vt:lpstr>2.3.4</vt:lpstr>
      <vt:lpstr>2.3.5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Yihui Xu</dc:creator>
  <cp:lastModifiedBy>Yihui Xu</cp:lastModifiedBy>
  <dcterms:created xsi:type="dcterms:W3CDTF">2021-05-15T02:04:00Z</dcterms:created>
  <dcterms:modified xsi:type="dcterms:W3CDTF">2021-05-15T05:52:04Z</dcterms:modified>
</cp:coreProperties>
</file>