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65535"/>
  <x:bookViews>
    <x:workbookView xWindow="0" yWindow="0" windowWidth="15" windowHeight="15"/>
  </x:bookViews>
  <x:sheets>
    <x:sheet name="Sayfa1" sheetId="1" r:id="rId4"/>
  </x:sheets>
  <x:definedNames>
    <x:definedName name="_xlnm.Print_Area" localSheetId="0">Sayfa1!$B$2:$I$415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<x:sst xmlns:r="http://schemas.openxmlformats.org/officeDocument/2006/relationships" xmlns:c="http://schemas.openxmlformats.org/drawingml/2006/chart" xmlns:x="http://schemas.openxmlformats.org/spreadsheetml/2006/main" count="883" uniqueCount="846">
  <x:si>
    <x:t>BSSA01</x:t>
  </x:si>
  <x:si>
    <x:t>B2412</x:t>
  </x:si>
  <x:si>
    <x:t>Lıkır Lıkır - 6 ' Lı Bardak</x:t>
  </x:si>
  <x:si>
    <x:t>Fonkashi - Oval Spatula</x:t>
  </x:si>
  <x:si>
    <x:t>B2295</x:t>
  </x:si>
  <x:si>
    <x:t>Gofio - 3'Lü Mumluk</x:t>
  </x:si>
  <x:si>
    <x:t>B2297</x:t>
  </x:si>
  <x:si>
    <x:t>BBP18</x:t>
  </x:si>
  <x:si>
    <x:t>T1601</x:t>
  </x:si>
  <x:si>
    <x:t>Cassata - Kesme Tahtası Büyük</x:t>
  </x:si>
  <x:si>
    <x:t>Yukon - Steak Bıçağı</x:t>
  </x:si>
  <x:si>
    <x:t>Bona - 0,85L - Gümüş Gri Döküm Çaydanlık</x:t>
  </x:si>
  <x:si>
    <x:t>T1001</x:t>
  </x:si>
  <x:si>
    <x:t>BKLE1</x:t>
  </x:si>
  <x:si>
    <x:t>Frappe - Kahve Kültürü</x:t>
  </x:si>
  <x:si>
    <x:t>BCCA1</x:t>
  </x:si>
  <x:si>
    <x:t>BCMI01</x:t>
  </x:si>
  <x:si>
    <x:t>Guado - Kase Büyük</x:t>
  </x:si>
  <x:si>
    <x:t>PASİF</x:t>
  </x:si>
  <x:si>
    <x:t>Gocce - 4 Parça Şekerlik</x:t>
  </x:si>
  <x:si>
    <x:t>Costa - Kesme - Steak Tahtası Küçük</x:t>
  </x:si>
  <x:si>
    <x:t>Lola - Peçetelik</x:t>
  </x:si>
  <x:si>
    <x:t>Fiesta - 45 cm Dönen Servis Tabağı</x:t>
  </x:si>
  <x:si>
    <x:t>Offelle - Yağlık-Sirkelik</x:t>
  </x:si>
  <x:si>
    <x:t>BPSG1</x:t>
  </x:si>
  <x:si>
    <x:t>BCTE3</x:t>
  </x:si>
  <x:si>
    <x:t>BTLU03</x:t>
  </x:si>
  <x:si>
    <x:t>BCLA1</x:t>
  </x:si>
  <x:si>
    <x:t>Pesto - Tepsi Küçük</x:t>
  </x:si>
  <x:si>
    <x:t>BTVE1</x:t>
  </x:si>
  <x:si>
    <x:t>Huber - Sebil</x:t>
  </x:si>
  <x:si>
    <x:t>Sante - Saklama Kabı Büyük</x:t>
  </x:si>
  <x:si>
    <x:t>Viva - Çift taraflı Salata Seti Küçük</x:t>
  </x:si>
  <x:si>
    <x:t>TOPLAM</x:t>
  </x:si>
  <x:si>
    <x:t>BBL0001</x:t>
  </x:si>
  <x:si>
    <x:t>B2397</x:t>
  </x:si>
  <x:si>
    <x:t>BKOK2</x:t>
  </x:si>
  <x:si>
    <x:t>T1617</x:t>
  </x:si>
  <x:si>
    <x:t>#</x:t>
  </x:si>
  <x:si>
    <x:t>Piparo - Tuzluk Biberlik</x:t>
  </x:si>
  <x:si>
    <x:t>BTBI01</x:t>
  </x:si>
  <x:si>
    <x:t>B2269</x:t>
  </x:si>
  <x:si>
    <x:t>Hemp - 6'lı Sosluk</x:t>
  </x:si>
  <x:si>
    <x:t>TBGT01</x:t>
  </x:si>
  <x:si>
    <x:t>B2316</x:t>
  </x:si>
  <x:si>
    <x:t>Dore - Sunum Tepsisi</x:t>
  </x:si>
  <x:si>
    <x:t>BKPA01-</x:t>
  </x:si>
  <x:si>
    <x:t>BUMN01</x:t>
  </x:si>
  <x:si>
    <x:t>BKTO03</x:t>
  </x:si>
  <x:si>
    <x:t>Yukon - Steak Seti</x:t>
  </x:si>
  <x:si>
    <x:t>B2327</x:t>
  </x:si>
  <x:si>
    <x:t>T1627</x:t>
  </x:si>
  <x:si>
    <x:t>Lily - Dönen Servis Tabağı 33 cm</x:t>
  </x:si>
  <x:si>
    <x:t>Bambu Bıçak Bileyici</x:t>
  </x:si>
  <x:si>
    <x:t>Biscotti - 6'lı Kaşıklık Seti</x:t>
  </x:si>
  <x:si>
    <x:t>Motta - Havan</x:t>
  </x:si>
  <x:si>
    <x:t>B2287</x:t>
  </x:si>
  <x:si>
    <x:t>BTB002</x:t>
  </x:si>
  <x:si>
    <x:t>Bulaşıklık - 39,3*30*4</x:t>
  </x:si>
  <x:si>
    <x:t>Vige - Exclusive Bambu Kök Kase</x:t>
  </x:si>
  <x:si>
    <x:t>Safran - 12,5 cm Porsiyon Güveç 6'lı</x:t>
  </x:si>
  <x:si>
    <x:t>B2425</x:t>
  </x:si>
  <x:si>
    <x:t>Capa - Saklama Kabı Orta</x:t>
  </x:si>
  <x:si>
    <x:t>Sütun2</x:t>
  </x:si>
  <x:si>
    <x:t>Okra - Kase Büyük</x:t>
  </x:si>
  <x:si>
    <x:t>K.TUTAR</x:t>
  </x:si>
  <x:si>
    <x:t>B2331</x:t>
  </x:si>
  <x:si>
    <x:t>BKCS03</x:t>
  </x:si>
  <x:si>
    <x:t>T1608</x:t>
  </x:si>
  <x:si>
    <x:t xml:space="preserve">Pandoro - Saklama Kabı </x:t>
  </x:si>
  <x:si>
    <x:t>Mone - Exclusive Bambu Kök Kase</x:t>
  </x:si>
  <x:si>
    <x:t>BKPA03-</x:t>
  </x:si>
  <x:si>
    <x:t>BBCT05</x:t>
  </x:si>
  <x:si>
    <x:t>Kuril - Uzun Spatula</x:t>
  </x:si>
  <x:si>
    <x:t>B2324</x:t>
  </x:si>
  <x:si>
    <x:t>BKVA2</x:t>
  </x:si>
  <x:si>
    <x:t>BPCE2</x:t>
  </x:si>
  <x:si>
    <x:t>Lotus - 13 cm Vazo</x:t>
  </x:si>
  <x:si>
    <x:t>Mimosa - Süzgeçli Demlik 800 ml</x:t>
  </x:si>
  <x:si>
    <x:t>Burrino - Ekmek Saklama Kabı</x:t>
  </x:si>
  <x:si>
    <x:t>T1609</x:t>
  </x:si>
  <x:si>
    <x:t>Beylerbeyi - Sebil</x:t>
  </x:si>
  <x:si>
    <x:t>T1605</x:t>
  </x:si>
  <x:si>
    <x:t>B2365</x:t>
  </x:si>
  <x:si>
    <x:t>BUPO01</x:t>
  </x:si>
  <x:si>
    <x:t>Bambum Wood - Barile-Fıçı 20 Lt</x:t>
  </x:si>
  <x:si>
    <x:t>EKİM KAMPANYA</x:t>
  </x:si>
  <x:si>
    <x:t>Bona - 1,5L Filtre</x:t>
  </x:si>
  <x:si>
    <x:t>Tempura - 3'lü Çerezlik</x:t>
  </x:si>
  <x:si>
    <x:t>BKPA01</x:t>
  </x:si>
  <x:si>
    <x:t>BUMA01</x:t>
  </x:si>
  <x:si>
    <x:t>BCSF1</x:t>
  </x:si>
  <x:si>
    <x:t>B2418</x:t>
  </x:si>
  <x:si>
    <x:t>BKRB1</x:t>
  </x:si>
  <x:si>
    <x:t>B2280</x:t>
  </x:si>
  <x:si>
    <x:t>Poas - 7 Parça Taş Servis Seti</x:t>
  </x:si>
  <x:si>
    <x:t>Lily - Dönen Servis Tabağı 28 cm</x:t>
  </x:si>
  <x:si>
    <x:t>Canoli - Stick Şekerlik</x:t>
  </x:si>
  <x:si>
    <x:t>Petunia - Süzgeçli Demlik 500 ml</x:t>
  </x:si>
  <x:si>
    <x:t>Pier - Sunum Tabağı</x:t>
  </x:si>
  <x:si>
    <x:t>Pita - Nihale</x:t>
  </x:si>
  <x:si>
    <x:t>BKOK1</x:t>
  </x:si>
  <x:si>
    <x:t>BSCA01</x:t>
  </x:si>
  <x:si>
    <x:t>Caliente - 34 cm Kayık Servis</x:t>
  </x:si>
  <x:si>
    <x:t>BKPA02</x:t>
  </x:si>
  <x:si>
    <x:t>Laisy - Kağıt Havluluk</x:t>
  </x:si>
  <x:si>
    <x:t>Bona - 1,5L - Mat Siyah Döküm Çaydanlık</x:t>
  </x:si>
  <x:si>
    <x:t>B2343</x:t>
  </x:si>
  <x:si>
    <x:t>Paprika - Karabiber Öğütücü Orta</x:t>
  </x:si>
  <x:si>
    <x:t>BTSA1</x:t>
  </x:si>
  <x:si>
    <x:t>Gaas - Maydanoz Bıçağı</x:t>
  </x:si>
  <x:si>
    <x:t>Okra - Kase Orta</x:t>
  </x:si>
  <x:si>
    <x:t>B2253</x:t>
  </x:si>
  <x:si>
    <x:t>Salvador - Salata - Meyve Kasesi Sığ</x:t>
  </x:si>
  <x:si>
    <x:t>Naturelle - 12 Parça Kupa Seti</x:t>
  </x:si>
  <x:si>
    <x:t>Tai - 6'lı Çay Kaşığı</x:t>
  </x:si>
  <x:si>
    <x:t>Caso - Çorba Kasesi</x:t>
  </x:si>
  <x:si>
    <x:t>B2388</x:t>
  </x:si>
  <x:si>
    <x:t>Capa - Saklama Kabı Büyük</x:t>
  </x:si>
  <x:si>
    <x:t>Viego - 25 cm Üçgen Sunum</x:t>
  </x:si>
  <x:si>
    <x:t>Marsala - Et Dövücü</x:t>
  </x:si>
  <x:si>
    <x:t>BTU001</x:t>
  </x:si>
  <x:si>
    <x:t>Valdes - Sunum Tahtası Büyük</x:t>
  </x:si>
  <x:si>
    <x:t>Hidiv - Sebil</x:t>
  </x:si>
  <x:si>
    <x:t>Ricotta - 4 Parça Peynir Seti</x:t>
  </x:si>
  <x:si>
    <x:t>Toscana K - 27*19*2,5</x:t>
  </x:si>
  <x:si>
    <x:t>Grana - Çerezlik</x:t>
  </x:si>
  <x:si>
    <x:t xml:space="preserve">Olivera - 5 Parça Yağ - Sirke - Baharat Seti </x:t>
  </x:si>
  <x:si>
    <x:t>Paprika - Karabiber Öğütücü Küçük</x:t>
  </x:si>
  <x:si>
    <x:t>BKGU03</x:t>
  </x:si>
  <x:si>
    <x:t>Esta - Kokuluk - Mumluk</x:t>
  </x:si>
  <x:si>
    <x:t>Latano - Muz Askısı</x:t>
  </x:si>
  <x:si>
    <x:t>Cotta - Havan</x:t>
  </x:si>
  <x:si>
    <x:t>B2263</x:t>
  </x:si>
  <x:si>
    <x:t>Toscana B - 35,5*25*2,5</x:t>
  </x:si>
  <x:si>
    <x:t>Servizio - Wood Amerikan Servis</x:t>
  </x:si>
  <x:si>
    <x:t>TBGYF01</x:t>
  </x:si>
  <x:si>
    <x:t>Riba - Servis Tahtası Büyük</x:t>
  </x:si>
  <x:si>
    <x:t xml:space="preserve">Düz Şef Bıçağı </x:t>
  </x:si>
  <x:si>
    <x:t>BULA01</x:t>
  </x:si>
  <x:si>
    <x:t>BYOF01</x:t>
  </x:si>
  <x:si>
    <x:t>Pan - Sunum Kabı</x:t>
  </x:si>
  <x:si>
    <x:t>T1626</x:t>
  </x:si>
  <x:si>
    <x:t>Favoritte - Tepsi Küçük</x:t>
  </x:si>
  <x:si>
    <x:t>BBA01</x:t>
  </x:si>
  <x:si>
    <x:t>B2272</x:t>
  </x:si>
  <x:si>
    <x:t>Güncel Fiyat Listesi</x:t>
  </x:si>
  <x:si>
    <x:t>T1611</x:t>
  </x:si>
  <x:si>
    <x:t>B2270</x:t>
  </x:si>
  <x:si>
    <x:t>B2317</x:t>
  </x:si>
  <x:si>
    <x:t>PSF NETSİS</x:t>
  </x:si>
  <x:si>
    <x:t>BSB01</x:t>
  </x:si>
  <x:si>
    <x:t>BBCD06</x:t>
  </x:si>
  <x:si>
    <x:t>LBCD05</x:t>
  </x:si>
  <x:si>
    <x:t>Sonnia - Süzgeçli Demlik 1400 ml</x:t>
  </x:si>
  <x:si>
    <x:t>BKCR03</x:t>
  </x:si>
  <x:si>
    <x:t>B2315</x:t>
  </x:si>
  <x:si>
    <x:t>Lateria - Çerezlik Küçük</x:t>
  </x:si>
  <x:si>
    <x:t>Fusilli - Derin Kaşık Uzun</x:t>
  </x:si>
  <x:si>
    <x:t>Indigo - 2'li Kahvaltılık Çerezlik</x:t>
  </x:si>
  <x:si>
    <x:t>Bambum Wood - Barile-Fıçı 5 Lt</x:t>
  </x:si>
  <x:si>
    <x:t>B2308</x:t>
  </x:si>
  <x:si>
    <x:t>B2256</x:t>
  </x:si>
  <x:si>
    <x:t>Cinnamon - Süzgeçli Demlik 600 ml</x:t>
  </x:si>
  <x:si>
    <x:t>Livada - Bileyicili Kesme Tahtası</x:t>
  </x:si>
  <x:si>
    <x:t>BPCE1</x:t>
  </x:si>
  <x:si>
    <x:t>Amor - Kalp Tepsi Küçük</x:t>
  </x:si>
  <x:si>
    <x:t>BTSA3</x:t>
  </x:si>
  <x:si>
    <x:t>BUCR01</x:t>
  </x:si>
  <x:si>
    <x:t>T1606</x:t>
  </x:si>
  <x:si>
    <x:t xml:space="preserve">Solly - 24 cm Ekmeklik </x:t>
  </x:si>
  <x:si>
    <x:t>Rula - Steak - Servis Tahtası</x:t>
  </x:si>
  <x:si>
    <x:t>B2338</x:t>
  </x:si>
  <x:si>
    <x:t>Rita - Üç Katlı Raf</x:t>
  </x:si>
  <x:si>
    <x:t>Bastilla - 6'lı Bardak Altlığı</x:t>
  </x:si>
  <x:si>
    <x:t>BKT401</x:t>
  </x:si>
  <x:si>
    <x:t>Çırağan - Sebil</x:t>
  </x:si>
  <x:si>
    <x:t>Billy - Kahvaltılık - Çerezlik Büyük</x:t>
  </x:si>
  <x:si>
    <x:t>B2265</x:t>
  </x:si>
  <x:si>
    <x:t>Fontina - Baharatlık</x:t>
  </x:si>
  <x:si>
    <x:t>B2369</x:t>
  </x:si>
  <x:si>
    <x:t>BCGO02</x:t>
  </x:si>
  <x:si>
    <x:t>Americano - Tepsi Küçük</x:t>
  </x:si>
  <x:si>
    <x:t>BCSFO1</x:t>
  </x:si>
  <x:si>
    <x:t>BCTE5</x:t>
  </x:si>
  <x:si>
    <x:t>B2314</x:t>
  </x:si>
  <x:si>
    <x:t>Valdes - Sunum Tahtası Küçük</x:t>
  </x:si>
  <x:si>
    <x:t>Penne - Tabak 20 cm</x:t>
  </x:si>
  <x:si>
    <x:t>BKL01</x:t>
  </x:si>
  <x:si>
    <x:t>Gubon - Steak Bıçağı</x:t>
  </x:si>
  <x:si>
    <x:t>Yattaa - Kesme Tahtası Küçük</x:t>
  </x:si>
  <x:si>
    <x:t>B2306</x:t>
  </x:si>
  <x:si>
    <x:t>T1624</x:t>
  </x:si>
  <x:si>
    <x:t>BPSN1</x:t>
  </x:si>
  <x:si>
    <x:t>T1612</x:t>
  </x:si>
  <x:si>
    <x:t>Tetra - Çok Fonksiyonlu Kaşıklık</x:t>
  </x:si>
  <x:si>
    <x:t>Ürün Kodu</x:t>
  </x:si>
  <x:si>
    <x:t>B2370</x:t>
  </x:si>
  <x:si>
    <x:t>KDV</x:t>
  </x:si>
  <x:si>
    <x:t>Kare K - 25*25*2,5</x:t>
  </x:si>
  <x:si>
    <x:t>B2277</x:t>
  </x:si>
  <x:si>
    <x:t>Gumbo - Kase Orta</x:t>
  </x:si>
  <x:si>
    <x:t>Lenador - Bambum Çubuk 250 cm</x:t>
  </x:si>
  <x:si>
    <x:t>BKHC1</x:t>
  </x:si>
  <x:si>
    <x:t>Lopez - Çerezlik</x:t>
  </x:si>
  <x:si>
    <x:t>BKRB2</x:t>
  </x:si>
  <x:si>
    <x:t>Elizze - Süzgeçli Kupa 400 ml</x:t>
  </x:si>
  <x:si>
    <x:t>Toscana - Steak Tahtası Büyük</x:t>
  </x:si>
  <x:si>
    <x:t>Servizio - Bamboo Amerikan Servis</x:t>
  </x:si>
  <x:si>
    <x:t xml:space="preserve">Rita - Dört Katlı Raf </x:t>
  </x:si>
  <x:si>
    <x:t>BEK0001</x:t>
  </x:si>
  <x:si>
    <x:t>BUCA01</x:t>
  </x:si>
  <x:si>
    <x:t>BBNC2</x:t>
  </x:si>
  <x:si>
    <x:t>B2385</x:t>
  </x:si>
  <x:si>
    <x:t>Sierra - Sunum Teknesi</x:t>
  </x:si>
  <x:si>
    <x:t>BCYB1</x:t>
  </x:si>
  <x:si>
    <x:t>Rice - Exclusive Bambu Kök Kase</x:t>
  </x:si>
  <x:si>
    <x:t>B2320</x:t>
  </x:si>
  <x:si>
    <x:t>Tina - 6'lı Baharatlık</x:t>
  </x:si>
  <x:si>
    <x:t>Paella - Kase Orta</x:t>
  </x:si>
  <x:si>
    <x:t>Tinola - Kesme Tahtası Küçük</x:t>
  </x:si>
  <x:si>
    <x:t>Lenador - Bambum Çubuk 125 cm</x:t>
  </x:si>
  <x:si>
    <x:t>BKTP1</x:t>
  </x:si>
  <x:si>
    <x:t>Gelato - Saklama Kabı Orta</x:t>
  </x:si>
  <x:si>
    <x:t>Penne - Tabak 28 cm</x:t>
  </x:si>
  <x:si>
    <x:t>B2391</x:t>
  </x:si>
  <x:si>
    <x:t>SİPARİŞ ADET</x:t>
  </x:si>
  <x:si>
    <x:t>Espresso - Tepsi Küçük</x:t>
  </x:si>
  <x:si>
    <x:t>T1615</x:t>
  </x:si>
  <x:si>
    <x:t>Pampas - Standlı Kesme Tahtası</x:t>
  </x:si>
  <x:si>
    <x:t>Bolillo - Ekmek Saklama Kabı</x:t>
  </x:si>
  <x:si>
    <x:t>Gusto - Pastalık</x:t>
  </x:si>
  <x:si>
    <x:t>T1625</x:t>
  </x:si>
  <x:si>
    <x:t>B2284</x:t>
  </x:si>
  <x:si>
    <x:t>BBP24</x:t>
  </x:si>
  <x:si>
    <x:t>BUCP01</x:t>
  </x:si>
  <x:si>
    <x:t>BCGN02</x:t>
  </x:si>
  <x:si>
    <x:t>Regato - 26 cm Sarımsak Ezici</x:t>
  </x:si>
  <x:si>
    <x:t>B2285</x:t>
  </x:si>
  <x:si>
    <x:t>BKCT1</x:t>
  </x:si>
  <x:si>
    <x:t xml:space="preserve">Panino - Bıçaklı Ekmek Sk. Kabı </x:t>
  </x:si>
  <x:si>
    <x:t>T1614</x:t>
  </x:si>
  <x:si>
    <x:t>T2374</x:t>
  </x:si>
  <x:si>
    <x:t>BPSC01</x:t>
  </x:si>
  <x:si>
    <x:t>T1602</x:t>
  </x:si>
  <x:si>
    <x:t>BBCT08</x:t>
  </x:si>
  <x:si>
    <x:t>BKTI01</x:t>
  </x:si>
  <x:si>
    <x:t>BSAV01</x:t>
  </x:si>
  <x:si>
    <x:t>T2408</x:t>
  </x:si>
  <x:si>
    <x:t>Nuga - İkili Saklama</x:t>
  </x:si>
  <x:si>
    <x:t>Hafer - Bıçaklı Ekmek Saklama Kabı</x:t>
  </x:si>
  <x:si>
    <x:t>Almendro - Kapaklı Servis Kabı Büyük</x:t>
  </x:si>
  <x:si>
    <x:t>Americano - Tepsi Büyük</x:t>
  </x:si>
  <x:si>
    <x:t>Solo - Saklama Kabı</x:t>
  </x:si>
  <x:si>
    <x:t>Carlin - Sunum Tabağı</x:t>
  </x:si>
  <x:si>
    <x:t>BKCA01</x:t>
  </x:si>
  <x:si>
    <x:t>Bona - 1,5L - Gümüş Gri Döküm Çaydanlık</x:t>
  </x:si>
  <x:si>
    <x:t>BA-04</x:t>
  </x:si>
  <x:si>
    <x:t>B2411</x:t>
  </x:si>
  <x:si>
    <x:t>BKTV2</x:t>
  </x:si>
  <x:si>
    <x:t>Cassata - Kesme Tahtası Orta</x:t>
  </x:si>
  <x:si>
    <x:t>B2364</x:t>
  </x:si>
  <x:si>
    <x:t>B2311</x:t>
  </x:si>
  <x:si>
    <x:t>T1501</x:t>
  </x:si>
  <x:si>
    <x:t>Kare B Beyaz - 28*28*2,5</x:t>
  </x:si>
  <x:si>
    <x:t>Mantao - Tabaklıklı Kesme Tahtası</x:t>
  </x:si>
  <x:si>
    <x:t>Misto - Çay Kabı</x:t>
  </x:si>
  <x:si>
    <x:t>BOCL02</x:t>
  </x:si>
  <x:si>
    <x:t>B2264</x:t>
  </x:si>
  <x:si>
    <x:t>Caliente - 24 cm Kayık Servis</x:t>
  </x:si>
  <x:si>
    <x:t>Caprino - Kaşık</x:t>
  </x:si>
  <x:si>
    <x:t>B2252</x:t>
  </x:si>
  <x:si>
    <x:t>BBNC1</x:t>
  </x:si>
  <x:si>
    <x:t>B2422</x:t>
  </x:si>
  <x:si>
    <x:t>B2366</x:t>
  </x:si>
  <x:si>
    <x:t>Lena - Bambum Altlıklı Servis Tabağı</x:t>
  </x:si>
  <x:si>
    <x:t xml:space="preserve">Tırtıklı Sebze ve Meyve Bıçağı </x:t>
  </x:si>
  <x:si>
    <x:t>Helens - Naturel Banyo Seti</x:t>
  </x:si>
  <x:si>
    <x:t>Gumbo - Kase Büyük</x:t>
  </x:si>
  <x:si>
    <x:t>BSFC1</x:t>
  </x:si>
  <x:si>
    <x:t>BUVC1</x:t>
  </x:si>
  <x:si>
    <x:t>Artagas - Dönen Taş Servis Tabağı</x:t>
  </x:si>
  <x:si>
    <x:t>Caldi - Bal Kaşığı</x:t>
  </x:si>
  <x:si>
    <x:t>B2384</x:t>
  </x:si>
  <x:si>
    <x:t>BKTI03</x:t>
  </x:si>
  <x:si>
    <x:t>T2409</x:t>
  </x:si>
  <x:si>
    <x:t>B2303</x:t>
  </x:si>
  <x:si>
    <x:t>Paella - Kase Büyük</x:t>
  </x:si>
  <x:si>
    <x:t>Casadias - Çekmece Düzenleyici</x:t>
  </x:si>
  <x:si>
    <x:t>B2340</x:t>
  </x:si>
  <x:si>
    <x:t>Etna - 3 Katlı Taş Pastalık</x:t>
  </x:si>
  <x:si>
    <x:t>B2266</x:t>
  </x:si>
  <x:si>
    <x:t>LBCT08</x:t>
  </x:si>
  <x:si>
    <x:t>Alissa - Mutfak Arabası</x:t>
  </x:si>
  <x:si>
    <x:t>Bona - 1,5L - Kor Kırmızı Döküm Çaydanlık</x:t>
  </x:si>
  <x:si>
    <x:t>TBGYS01</x:t>
  </x:si>
  <x:si>
    <x:t>Verdure - Çok Amaçlı Çerezlik</x:t>
  </x:si>
  <x:si>
    <x:t>Nevada - Servis Tabağı Büyük</x:t>
  </x:si>
  <x:si>
    <x:t>B2419</x:t>
  </x:si>
  <x:si>
    <x:t>BTLU02</x:t>
  </x:si>
  <x:si>
    <x:t>T2373</x:t>
  </x:si>
  <x:si>
    <x:t>Agudo - 6 Parça Şef Bıçak Seti</x:t>
  </x:si>
  <x:si>
    <x:t>Peka - 6'lı Sosluk</x:t>
  </x:si>
  <x:si>
    <x:t>Rebena - Ekmek Kutusu</x:t>
  </x:si>
  <x:si>
    <x:t>T1620</x:t>
  </x:si>
  <x:si>
    <x:t>Silva - 6'lı Çay Tabağı</x:t>
  </x:si>
  <x:si>
    <x:t>T1504</x:t>
  </x:si>
  <x:si>
    <x:t>Valansia - Tepsi Küçük</x:t>
  </x:si>
  <x:si>
    <x:t>Rafael - Yuvarlak Sunum</x:t>
  </x:si>
  <x:si>
    <x:t>B2283</x:t>
  </x:si>
  <x:si>
    <x:t>TBGY01</x:t>
  </x:si>
  <x:si>
    <x:t>B2413</x:t>
  </x:si>
  <x:si>
    <x:t>B2271</x:t>
  </x:si>
  <x:si>
    <x:t>B2330</x:t>
  </x:si>
  <x:si>
    <x:t>B2321</x:t>
  </x:si>
  <x:si>
    <x:t>Hugge - Dev Bıçak</x:t>
  </x:si>
  <x:si>
    <x:t>Fusilli - Derin Kaşık</x:t>
  </x:si>
  <x:si>
    <x:t>BUPE01</x:t>
  </x:si>
  <x:si>
    <x:t>BSGB1</x:t>
  </x:si>
  <x:si>
    <x:t>BTB001</x:t>
  </x:si>
  <x:si>
    <x:t>B2302</x:t>
  </x:si>
  <x:si>
    <x:t>Amor - Kalp Tepsi Büyük</x:t>
  </x:si>
  <x:si>
    <x:t>Fiesta - Dönen Servis Tabağı</x:t>
  </x:si>
  <x:si>
    <x:t>B2377</x:t>
  </x:si>
  <x:si>
    <x:t>Camelia - Mumluk</x:t>
  </x:si>
  <x:si>
    <x:t>B2383</x:t>
  </x:si>
  <x:si>
    <x:t>BTVA01</x:t>
  </x:si>
  <x:si>
    <x:t>BHCO01</x:t>
  </x:si>
  <x:si>
    <x:t>BKTA01</x:t>
  </x:si>
  <x:si>
    <x:t>B2313</x:t>
  </x:si>
  <x:si>
    <x:t>Y.ADET</x:t>
  </x:si>
  <x:si>
    <x:t>Farfalle - Tuzluk-Biberlikli Yağlık-Sirkelik</x:t>
  </x:si>
  <x:si>
    <x:t>Errica - Yuvarlak Sunum Tabağı</x:t>
  </x:si>
  <x:si>
    <x:t>Velle - Kesme Tahtası Büyük</x:t>
  </x:si>
  <x:si>
    <x:t>Safran - 20 cm Porsiyon Güveç</x:t>
  </x:si>
  <x:si>
    <x:t>Labambu - Salata Bıçağı</x:t>
  </x:si>
  <x:si>
    <x:t>Barkod</x:t>
  </x:si>
  <x:si>
    <x:t>Dias - Çekmece Düzenleyici</x:t>
  </x:si>
  <x:si>
    <x:t>BCGA01</x:t>
  </x:si>
  <x:si>
    <x:t>T1621</x:t>
  </x:si>
  <x:si>
    <x:t>B2345</x:t>
  </x:si>
  <x:si>
    <x:t>Chapati - Standlı Bıçak</x:t>
  </x:si>
  <x:si>
    <x:t>LBL0001</x:t>
  </x:si>
  <x:si>
    <x:t>T1628</x:t>
  </x:si>
  <x:si>
    <x:t>Campari - Çekmece Düzenleyici</x:t>
  </x:si>
  <x:si>
    <x:t>B2423</x:t>
  </x:si>
  <x:si>
    <x:t>Fuego - 6'lı Taş Bardak Altlığı (Yuvarlak)</x:t>
  </x:si>
  <x:si>
    <x:t>B2293</x:t>
  </x:si>
  <x:si>
    <x:t>BBGG01</x:t>
  </x:si>
  <x:si>
    <x:t>Marlin - Sunum Tabağı</x:t>
  </x:si>
  <x:si>
    <x:t>B2332</x:t>
  </x:si>
  <x:si>
    <x:t>Chillo - 8 Parça Mutfak Seti</x:t>
  </x:si>
  <x:si>
    <x:t>BKGS01</x:t>
  </x:si>
  <x:si>
    <x:t>BKTO01</x:t>
  </x:si>
  <x:si>
    <x:t>Foggy - Yoyo 400 ml</x:t>
  </x:si>
  <x:si>
    <x:t>BTPM1</x:t>
  </x:si>
  <x:si>
    <x:t>Gala - 23 Parça Çay Seti</x:t>
  </x:si>
  <x:si>
    <x:t>BSKPA1</x:t>
  </x:si>
  <x:si>
    <x:t>B2255</x:t>
  </x:si>
  <x:si>
    <x:t>BA-07</x:t>
  </x:si>
  <x:si>
    <x:t>Ganberi - 3'lü Sosluk</x:t>
  </x:si>
  <x:si>
    <x:t>BSB001</x:t>
  </x:si>
  <x:si>
    <x:t>B2310</x:t>
  </x:si>
  <x:si>
    <x:t>BNHP1</x:t>
  </x:si>
  <x:si>
    <x:t>BTYC1</x:t>
  </x:si>
  <x:si>
    <x:t>Cassata - Kesme Tahtası Küçük</x:t>
  </x:si>
  <x:si>
    <x:t xml:space="preserve">Düz Sebze ve Meyve Bıçağı </x:t>
  </x:si>
  <x:si>
    <x:t>BKTA02</x:t>
  </x:si>
  <x:si>
    <x:t>BKTA03</x:t>
  </x:si>
  <x:si>
    <x:t>BASSE01</x:t>
  </x:si>
  <x:si>
    <x:t>B2286</x:t>
  </x:si>
  <x:si>
    <x:t>B2328</x:t>
  </x:si>
  <x:si>
    <x:t>GENEL TOPLAM</x:t>
  </x:si>
  <x:si>
    <x:t>B2105</x:t>
  </x:si>
  <x:si>
    <x:t>B2309</x:t>
  </x:si>
  <x:si>
    <x:t>BKCT3</x:t>
  </x:si>
  <x:si>
    <x:t>B2279</x:t>
  </x:si>
  <x:si>
    <x:t>Tortilla - 3'lü Çerezlik</x:t>
  </x:si>
  <x:si>
    <x:t>B2294</x:t>
  </x:si>
  <x:si>
    <x:t>Molida - Kesme - Steak Tahtası</x:t>
  </x:si>
  <x:si>
    <x:t>BWF05</x:t>
  </x:si>
  <x:si>
    <x:t>BCKD01</x:t>
  </x:si>
  <x:si>
    <x:t>Nostoni - Peynir Seti</x:t>
  </x:si>
  <x:si>
    <x:t>Luiz - Zeytinlik</x:t>
  </x:si>
  <x:si>
    <x:t>Soche - Servis Tabağı Küçük</x:t>
  </x:si>
  <x:si>
    <x:t>BSFC2</x:t>
  </x:si>
  <x:si>
    <x:t>Labambu - Ekmek Bıçağı</x:t>
  </x:si>
  <x:si>
    <x:t>PSF.</x:t>
  </x:si>
  <x:si>
    <x:t>Ganberi - 2'li Sosluk</x:t>
  </x:si>
  <x:si>
    <x:t>BKPK01</x:t>
  </x:si>
  <x:si>
    <x:t>Okra - Kase Küçük</x:t>
  </x:si>
  <x:si>
    <x:t>B2387</x:t>
  </x:si>
  <x:si>
    <x:t>Sütun1</x:t>
  </x:si>
  <x:si>
    <x:t>Ravioli - 6'lı Kaşıklık Seti</x:t>
  </x:si>
  <x:si>
    <x:t>TBGC01</x:t>
  </x:si>
  <x:si>
    <x:t>T1619</x:t>
  </x:si>
  <x:si>
    <x:t>Cavalletta - Salata Karıştırıcı</x:t>
  </x:si>
  <x:si>
    <x:t>TBGF01</x:t>
  </x:si>
  <x:si>
    <x:t>Mantao - 45,7*30,5*3,8</x:t>
  </x:si>
  <x:si>
    <x:t>B2382</x:t>
  </x:si>
  <x:si>
    <x:t>T1002</x:t>
  </x:si>
  <x:si>
    <x:t>BKCS01</x:t>
  </x:si>
  <x:si>
    <x:t>Topkapı - Sebil</x:t>
  </x:si>
  <x:si>
    <x:t>TBGD01</x:t>
  </x:si>
  <x:si>
    <x:t>BKVA1</x:t>
  </x:si>
  <x:si>
    <x:t>Escudella - Tepsi Büyük</x:t>
  </x:si>
  <x:si>
    <x:t>Macchiato - Üçgen Tepsi</x:t>
  </x:si>
  <x:si>
    <x:t>Pinoli - Nihale</x:t>
  </x:si>
  <x:si>
    <x:t>Tria - Üçgen Rezerve</x:t>
  </x:si>
  <x:si>
    <x:t>BKRA1</x:t>
  </x:si>
  <x:si>
    <x:t>BULE01</x:t>
  </x:si>
  <x:si>
    <x:t>Gibra - Sunum Tabağı</x:t>
  </x:si>
  <x:si>
    <x:t>Castell -5 Parça Peynir Sunum Seti</x:t>
  </x:si>
  <x:si>
    <x:t>YBC - Bambu Bıçak Büyük</x:t>
  </x:si>
  <x:si>
    <x:t>BMGO01</x:t>
  </x:si>
  <x:si>
    <x:t>Ginger - Tuzluk Biberlik</x:t>
  </x:si>
  <x:si>
    <x:t>B2326</x:t>
  </x:si>
  <x:si>
    <x:t>Feriye - Buz Hazneli Sebil</x:t>
  </x:si>
  <x:si>
    <x:t>Estela - Üç Çekmeceli Düzenleyici</x:t>
  </x:si>
  <x:si>
    <x:t>Patah - Taş Havan</x:t>
  </x:si>
  <x:si>
    <x:t>B2290</x:t>
  </x:si>
  <x:si>
    <x:t>Visso - 3 Katlı Pastalık</x:t>
  </x:si>
  <x:si>
    <x:t>Avena - Bıçaklı Ekmek Saklama Kabı</x:t>
  </x:si>
  <x:si>
    <x:t>Royal - Mutfak Arabası</x:t>
  </x:si>
  <x:si>
    <x:t>B2267</x:t>
  </x:si>
  <x:si>
    <x:t>BKTT1</x:t>
  </x:si>
  <x:si>
    <x:t>BA-06</x:t>
  </x:si>
  <x:si>
    <x:t>B2379</x:t>
  </x:si>
  <x:si>
    <x:t>BYFA01</x:t>
  </x:si>
  <x:si>
    <x:t>K</x:t>
  </x:si>
  <x:si>
    <x:t>BKTL1</x:t>
  </x:si>
  <x:si>
    <x:t>Kahve Bahane - 8 Parça Sunum Seti</x:t>
  </x:si>
  <x:si>
    <x:t>Harira - Buharla Pişirici 18cm</x:t>
  </x:si>
  <x:si>
    <x:t>Bula - Steak - Servis Tahtası</x:t>
  </x:si>
  <x:si>
    <x:t>BNHPT1</x:t>
  </x:si>
  <x:si>
    <x:t>Riba - Servis Tahtası Küçük</x:t>
  </x:si>
  <x:si>
    <x:t>Tinola - Kesme Tahtası Orta</x:t>
  </x:si>
  <x:si>
    <x:t>Gocce - Şekerlik Büyük</x:t>
  </x:si>
  <x:si>
    <x:t>BTK001</x:t>
  </x:si>
  <x:si>
    <x:t>Martabak - Peçetelik</x:t>
  </x:si>
  <x:si>
    <x:t>B2107</x:t>
  </x:si>
  <x:si>
    <x:t>İSKONTO</x:t>
  </x:si>
  <x:si>
    <x:t>KDV Siz Alış</x:t>
  </x:si>
  <x:si>
    <x:t>LBCD08</x:t>
  </x:si>
  <x:si>
    <x:t>BOCL01</x:t>
  </x:si>
  <x:si>
    <x:t>B2260</x:t>
  </x:si>
  <x:si>
    <x:t>Misk - Cam Isıtıcı</x:t>
  </x:si>
  <x:si>
    <x:t>Capretta - Oluklu Spatula</x:t>
  </x:si>
  <x:si>
    <x:t>B2268</x:t>
  </x:si>
  <x:si>
    <x:t>BSBU01</x:t>
  </x:si>
  <x:si>
    <x:t>Jasmine - Süzgeçli Demlik 400 ml</x:t>
  </x:si>
  <x:si>
    <x:t>Billy - Kahvaltılık - Çerezlik Küçük</x:t>
  </x:si>
  <x:si>
    <x:t>BSKGE2</x:t>
  </x:si>
  <x:si>
    <x:t>B2259</x:t>
  </x:si>
  <x:si>
    <x:t>BBSM01</x:t>
  </x:si>
  <x:si>
    <x:t>B2371</x:t>
  </x:si>
  <x:si>
    <x:t>Capa - Saklama Kabı Küçük</x:t>
  </x:si>
  <x:si>
    <x:t>B2301</x:t>
  </x:si>
  <x:si>
    <x:t>BKCR02</x:t>
  </x:si>
  <x:si>
    <x:t>B2251</x:t>
  </x:si>
  <x:si>
    <x:t>Migas - Çerezlik 4'lü</x:t>
  </x:si>
  <x:si>
    <x:t>B2368</x:t>
  </x:si>
  <x:si>
    <x:t>B2275</x:t>
  </x:si>
  <x:si>
    <x:t>T1622</x:t>
  </x:si>
  <x:si>
    <x:t>Panforte - ÇKB Seti Büyük</x:t>
  </x:si>
  <x:si>
    <x:t>Fettucini - 5 Çift Chopstick</x:t>
  </x:si>
  <x:si>
    <x:t>Belize - Naturel Spa Seti</x:t>
  </x:si>
  <x:si>
    <x:t>B2339</x:t>
  </x:si>
  <x:si>
    <x:t>Lungo - Çerezlik</x:t>
  </x:si>
  <x:si>
    <x:t>BAMBUM</x:t>
  </x:si>
  <x:si>
    <x:t>Lateria - Çerezlik Büyük</x:t>
  </x:si>
  <x:si>
    <x:t>BKPE02</x:t>
  </x:si>
  <x:si>
    <x:t>Risotto - Peçetelikli Tuzluk Biberlik</x:t>
  </x:si>
  <x:si>
    <x:t>Capari - Oluklu Kaşık</x:t>
  </x:si>
  <x:si>
    <x:t>BES001</x:t>
  </x:si>
  <x:si>
    <x:t>BKTO02</x:t>
  </x:si>
  <x:si>
    <x:t>Escudella - Tepsi Küçük</x:t>
  </x:si>
  <x:si>
    <x:t>Ceasar - Peynir Seti</x:t>
  </x:si>
  <x:si>
    <x:t>B2318</x:t>
  </x:si>
  <x:si>
    <x:t>Tulipa - Süzgeçli Demlik 220 ml</x:t>
  </x:si>
  <x:si>
    <x:t>BBCD08</x:t>
  </x:si>
  <x:si>
    <x:t>Rello - Peynir Servis Seti</x:t>
  </x:si>
  <x:si>
    <x:t>BWF10</x:t>
  </x:si>
  <x:si>
    <x:t>B2390</x:t>
  </x:si>
  <x:si>
    <x:t>K.ÇEŞİT</x:t>
  </x:si>
  <x:si>
    <x:t>Porchini - Çatal</x:t>
  </x:si>
  <x:si>
    <x:t>BKTV3</x:t>
  </x:si>
  <x:si>
    <x:t>BKOK3</x:t>
  </x:si>
  <x:si>
    <x:t>Gumbo - Kase Küçük</x:t>
  </x:si>
  <x:si>
    <x:t xml:space="preserve">Muffuletta - Yuvarlak Kesme Tahtası </x:t>
  </x:si>
  <x:si>
    <x:t>Rogi - 6 Parça Servis Seti</x:t>
  </x:si>
  <x:si>
    <x:t>Viva - Çift taraflı Salata Seti Büyük</x:t>
  </x:si>
  <x:si>
    <x:t>Pierino - 18 Parça Çatal Kaşık Bıçak Seti</x:t>
  </x:si>
  <x:si>
    <x:t>BBCD05</x:t>
  </x:si>
  <x:si>
    <x:t>T1630</x:t>
  </x:si>
  <x:si>
    <x:t>Fuji - Taş Havan</x:t>
  </x:si>
  <x:si>
    <x:t>Bambum Wood - Barile-Fıçı 10 Lt</x:t>
  </x:si>
  <x:si>
    <x:t>Pomodore - Sunum Tepsisi</x:t>
  </x:si>
  <x:si>
    <x:t>T2372</x:t>
  </x:si>
  <x:si>
    <x:t>Tortell - Çift Yönlü Kesme Tahtası</x:t>
  </x:si>
  <x:si>
    <x:t>Y.TUTAR</x:t>
  </x:si>
  <x:si>
    <x:t>B2323</x:t>
  </x:si>
  <x:si>
    <x:t>YBC - Bambu Bıçak Küçük</x:t>
  </x:si>
  <x:si>
    <x:t>Focus - Kek Saklama Kabı 20 cm</x:t>
  </x:si>
  <x:si>
    <x:t>Bona - 1,5L - Fıstık Yeşil Döküm Çaydanlık</x:t>
  </x:si>
  <x:si>
    <x:t>Victoria - Dönen Servis Tabağı</x:t>
  </x:si>
  <x:si>
    <x:t>BA-08</x:t>
  </x:si>
  <x:si>
    <x:t>Hasbahçe - İkili Sebil</x:t>
  </x:si>
  <x:si>
    <x:t>Burgas - Kesme - Steak Tahtası</x:t>
  </x:si>
  <x:si>
    <x:t>BBLL01</x:t>
  </x:si>
  <x:si>
    <x:t>Gabby - Pratik Düzenleyici</x:t>
  </x:si>
  <x:si>
    <x:t>BCGN01</x:t>
  </x:si>
  <x:si>
    <x:t>Fuchia - Kupa Askılığı</x:t>
  </x:si>
  <x:si>
    <x:t>BKTO1</x:t>
  </x:si>
  <x:si>
    <x:t>Labambu - Bambu Bıçak Bileyici</x:t>
  </x:si>
  <x:si>
    <x:t>Range - 7 Parça Servis Seti</x:t>
  </x:si>
  <x:si>
    <x:t>Bona - 0,85L - Fıstık Yeşil Döküm Çaydanlık</x:t>
  </x:si>
  <x:si>
    <x:t>Nocchi - Karabiber Öğütücü Küçük</x:t>
  </x:si>
  <x:si>
    <x:t>Serena - Mutfak Arabası</x:t>
  </x:si>
  <x:si>
    <x:t>Carmela - Mutfak Arabası</x:t>
  </x:si>
  <x:si>
    <x:t>Ringo - 6'lı Peçete Halkası</x:t>
  </x:si>
  <x:si>
    <x:t>BTES2</x:t>
  </x:si>
  <x:si>
    <x:t>AZALAN</x:t>
  </x:si>
  <x:si>
    <x:t>Gustav - Kesme - Steak Tahtası</x:t>
  </x:si>
  <x:si>
    <x:t>B2288</x:t>
  </x:si>
  <x:si>
    <x:t>Almendro - Kapaklı Servis Kabı Küçük</x:t>
  </x:si>
  <x:si>
    <x:t>Costa - Kesme - Steak Tahtası Büyük</x:t>
  </x:si>
  <x:si>
    <x:t>BKYT01</x:t>
  </x:si>
  <x:si>
    <x:t>Ganberi - 4'lü Sosluk</x:t>
  </x:si>
  <x:si>
    <x:t>BSSA02</x:t>
  </x:si>
  <x:si>
    <x:t>TUTAR</x:t>
  </x:si>
  <x:si>
    <x:t>Pozole - Tuzluk Biberlik</x:t>
  </x:si>
  <x:si>
    <x:t>Sadabad - Sebil</x:t>
  </x:si>
  <x:si>
    <x:t>Lenador - Bambum Çubuk 500 cm</x:t>
  </x:si>
  <x:si>
    <x:t>YBCD08</x:t>
  </x:si>
  <x:si>
    <x:t>BKMI1</x:t>
  </x:si>
  <x:si>
    <x:t>B2298</x:t>
  </x:si>
  <x:si>
    <x:t>BKPA03</x:t>
  </x:si>
  <x:si>
    <x:t>İskontolu Alış</x:t>
  </x:si>
  <x:si>
    <x:t>Yattaa - Kesme Tahtası Büyük</x:t>
  </x:si>
  <x:si>
    <x:t>Tickle - 6'lı Yumurtalık</x:t>
  </x:si>
  <x:si>
    <x:t>Talau - Kesme Tahtası Büyük</x:t>
  </x:si>
  <x:si>
    <x:t>NORMALDE ALIŞ</x:t>
  </x:si>
  <x:si>
    <x:t>BTLU01</x:t>
  </x:si>
  <x:si>
    <x:t>Victor - Derin Spatula</x:t>
  </x:si>
  <x:si>
    <x:t>BKBI1</x:t>
  </x:si>
  <x:si>
    <x:t>BTPE1</x:t>
  </x:si>
  <x:si>
    <x:t>Velle - Kesme Tahtası Orta</x:t>
  </x:si>
  <x:si>
    <x:t>Panada - ÇKB Seti Küçük</x:t>
  </x:si>
  <x:si>
    <x:t>BKTF01</x:t>
  </x:si>
  <x:si>
    <x:t>BA-09</x:t>
  </x:si>
  <x:si>
    <x:t>Viego - 31 cm Üçgen Sunum</x:t>
  </x:si>
  <x:si>
    <x:t>B2341</x:t>
  </x:si>
  <x:si>
    <x:t>Tai - 6'lı Yemek Kaşığı</x:t>
  </x:si>
  <x:si>
    <x:t>YBCD06</x:t>
  </x:si>
  <x:si>
    <x:t>BCGO03</x:t>
  </x:si>
  <x:si>
    <x:t>B2381</x:t>
  </x:si>
  <x:si>
    <x:t>BHMO01</x:t>
  </x:si>
  <x:si>
    <x:t>BSKGE1</x:t>
  </x:si>
  <x:si>
    <x:t>B2414</x:t>
  </x:si>
  <x:si>
    <x:t>Denisse - Süzgeçli Kupa 500 ml</x:t>
  </x:si>
  <x:si>
    <x:t>B2261</x:t>
  </x:si>
  <x:si>
    <x:t>T1604</x:t>
  </x:si>
  <x:si>
    <x:t xml:space="preserve">Latte - Dikdörtgen Tepsi </x:t>
  </x:si>
  <x:si>
    <x:t>B2273</x:t>
  </x:si>
  <x:si>
    <x:t>Safran - 15 cm Porsiyon Güveç</x:t>
  </x:si>
  <x:si>
    <x:t>BSTD1</x:t>
  </x:si>
  <x:si>
    <x:t>Folium - Süzgeçli Demlik 800 ml</x:t>
  </x:si>
  <x:si>
    <x:t>Salvador - Salata - Meyve Kasesi Derin</x:t>
  </x:si>
  <x:si>
    <x:t>Ürün Adı</x:t>
  </x:si>
  <x:si>
    <x:t>Gachas -çerezlik 6'lı</x:t>
  </x:si>
  <x:si>
    <x:t>B2393</x:t>
  </x:si>
  <x:si>
    <x:t>Alpha - Saklama Kabı</x:t>
  </x:si>
  <x:si>
    <x:t>Tapas - Havan</x:t>
  </x:si>
  <x:si>
    <x:t>1.İSK</x:t>
  </x:si>
  <x:si>
    <x:t>B2394</x:t>
  </x:si>
  <x:si>
    <x:t>Olla - Cam Saklama Kabı Orta</x:t>
  </x:si>
  <x:si>
    <x:t>BBCT06</x:t>
  </x:si>
  <x:si>
    <x:t>B2415</x:t>
  </x:si>
  <x:si>
    <x:t>Kare B - 28*28*2,5</x:t>
  </x:si>
  <x:si>
    <x:t>Estela - İki Çekmeceli Düzenleyici</x:t>
  </x:si>
  <x:si>
    <x:t>B2417</x:t>
  </x:si>
  <x:si>
    <x:t>Paprika - Karabiber Öğütücü Büyük</x:t>
  </x:si>
  <x:si>
    <x:t>B2378</x:t>
  </x:si>
  <x:si>
    <x:t>B2108</x:t>
  </x:si>
  <x:si>
    <x:t>Lumpia  - Tepsi Büyük</x:t>
  </x:si>
  <x:si>
    <x:t>BCGN03</x:t>
  </x:si>
  <x:si>
    <x:t>T1618</x:t>
  </x:si>
  <x:si>
    <x:t>B2305</x:t>
  </x:si>
  <x:si>
    <x:t>BKPA02-</x:t>
  </x:si>
  <x:si>
    <x:t>Carlina - Kesme Tahtası Küçük</x:t>
  </x:si>
  <x:si>
    <x:t>Bona - 0,85L Filtre</x:t>
  </x:si>
  <x:si>
    <x:t>Emirgan - Buz Hazneli Sebil</x:t>
  </x:si>
  <x:si>
    <x:t>BCZG1</x:t>
  </x:si>
  <x:si>
    <x:t>BTS001</x:t>
  </x:si>
  <x:si>
    <x:t>BKTV1</x:t>
  </x:si>
  <x:si>
    <x:t>Favoritte - Tepsi Büyük</x:t>
  </x:si>
  <x:si>
    <x:t>Nocchi - Karabiber Öğütücü Büyük</x:t>
  </x:si>
  <x:si>
    <x:t>Valansia - Tepsi Büyük</x:t>
  </x:si>
  <x:si>
    <x:t>Hesso - 7 Parça Steak Bıçak Seti</x:t>
  </x:si>
  <x:si>
    <x:t>BKGU01</x:t>
  </x:si>
  <x:si>
    <x:t>BKTE1</x:t>
  </x:si>
  <x:si>
    <x:t>Toma - Havan</x:t>
  </x:si>
  <x:si>
    <x:t>B2312</x:t>
  </x:si>
  <x:si>
    <x:t>B2342</x:t>
  </x:si>
  <x:si>
    <x:t>Doriva - Sunum Kabı</x:t>
  </x:si>
  <x:si>
    <x:t>Servizio - Rose Amerikan Servis</x:t>
  </x:si>
  <x:si>
    <x:t>Velle - Kesme Tahtası Küçük</x:t>
  </x:si>
  <x:si>
    <x:t>BSKGE3</x:t>
  </x:si>
  <x:si>
    <x:t>BCKB01</x:t>
  </x:si>
  <x:si>
    <x:t>B2304</x:t>
  </x:si>
  <x:si>
    <x:t>B2420</x:t>
  </x:si>
  <x:si>
    <x:t>BCYM1</x:t>
  </x:si>
  <x:si>
    <x:t>Tinola - Kesme Tahtası Büyük</x:t>
  </x:si>
  <x:si>
    <x:t>Doppio - Steak Tahtası</x:t>
  </x:si>
  <x:si>
    <x:t>Lupe - Exclusive Bambu Kök Kase</x:t>
  </x:si>
  <x:si>
    <x:t>BTF01</x:t>
  </x:si>
  <x:si>
    <x:t>Sofrito - Kahvaltılık</x:t>
  </x:si>
  <x:si>
    <x:t>Rosa - Keyif Tepsisi</x:t>
  </x:si>
  <x:si>
    <x:t>T1607</x:t>
  </x:si>
  <x:si>
    <x:t>BTPE2</x:t>
  </x:si>
  <x:si>
    <x:t>Gravyer - Peynir Seti</x:t>
  </x:si>
  <x:si>
    <x:t>T1616</x:t>
  </x:si>
  <x:si>
    <x:t>Miksy - Narenciye Sıkacağı</x:t>
  </x:si>
  <x:si>
    <x:t>Fogo - 6'lı Taş Bardak Altlığı (Kare)</x:t>
  </x:si>
  <x:si>
    <x:t>T1613</x:t>
  </x:si>
  <x:si>
    <x:t>BSYS1</x:t>
  </x:si>
  <x:si>
    <x:t>BKSL01</x:t>
  </x:si>
  <x:si>
    <x:t>Santos - S-Design Tepsi Küçük</x:t>
  </x:si>
  <x:si>
    <x:t>Cappuccino - Daire Tepsi</x:t>
  </x:si>
  <x:si>
    <x:t>Ruiz - 9 Parça Taş Servis Seti</x:t>
  </x:si>
  <x:si>
    <x:t>Rebena Plus - Ekmek Kutusu</x:t>
  </x:si>
  <x:si>
    <x:t>TBGS01</x:t>
  </x:si>
  <x:si>
    <x:t>Cornetti - Kağıt Havluluk</x:t>
  </x:si>
  <x:si>
    <x:t>BCIC1</x:t>
  </x:si>
  <x:si>
    <x:t>T1500</x:t>
  </x:si>
  <x:si>
    <x:t>Lenti - Spatula</x:t>
  </x:si>
  <x:si>
    <x:t>B2249</x:t>
  </x:si>
  <x:si>
    <x:t>Pane - Ekmek Kesme Tahtası</x:t>
  </x:si>
  <x:si>
    <x:t>DÜZELTME</x:t>
  </x:si>
  <x:si>
    <x:t>Gelato - Saklama Kabı Büyük</x:t>
  </x:si>
  <x:si>
    <x:t>Aoba - Taş Havan</x:t>
  </x:si>
  <x:si>
    <x:t>T1603</x:t>
  </x:si>
  <x:si>
    <x:t>B2281</x:t>
  </x:si>
  <x:si>
    <x:t>Bonito - Sarmal Çerezlik</x:t>
  </x:si>
  <x:si>
    <x:t>B2300</x:t>
  </x:si>
  <x:si>
    <x:t>BKMA01</x:t>
  </x:si>
  <x:si>
    <x:t>B2289</x:t>
  </x:si>
  <x:si>
    <x:t>Vista  - Mumluk</x:t>
  </x:si>
  <x:si>
    <x:t>TBGE01</x:t>
  </x:si>
  <x:si>
    <x:t>T1610</x:t>
  </x:si>
  <x:si>
    <x:t>Hekla - Bambum Altlıklı Servis Tabağı</x:t>
  </x:si>
  <x:si>
    <x:t>Bonte - Çay Kabı</x:t>
  </x:si>
  <x:si>
    <x:t>BCTO01</x:t>
  </x:si>
  <x:si>
    <x:t>BS0001</x:t>
  </x:si>
  <x:si>
    <x:t>BKCS02</x:t>
  </x:si>
  <x:si>
    <x:t>Soche - Servis Tabağı Büyük</x:t>
  </x:si>
  <x:si>
    <x:t>Mocha - Kare Tepsi</x:t>
  </x:si>
  <x:si>
    <x:t>T1629</x:t>
  </x:si>
  <x:si>
    <x:t>Pak - Elde Temizleyici</x:t>
  </x:si>
  <x:si>
    <x:t>B2398</x:t>
  </x:si>
  <x:si>
    <x:t>Lasagna - Makarna Kaşığı</x:t>
  </x:si>
  <x:si>
    <x:t>Santos - S-Design Tepsi Büyük</x:t>
  </x:si>
  <x:si>
    <x:t>KDV siz Tutar</x:t>
  </x:si>
  <x:si>
    <x:t>B2421</x:t>
  </x:si>
  <x:si>
    <x:t>B2250</x:t>
  </x:si>
  <x:si>
    <x:t>Clemer - Sütlük Kremalık</x:t>
  </x:si>
  <x:si>
    <x:t>BCLA2</x:t>
  </x:si>
  <x:si>
    <x:t>Focaccio - 6 Parça Chopstick Seti</x:t>
  </x:si>
  <x:si>
    <x:t>B2336</x:t>
  </x:si>
  <x:si>
    <x:t>Bona - 0,85L - Mat Siyah Döküm Çaydanlık</x:t>
  </x:si>
  <x:si>
    <x:t>BSYK1</x:t>
  </x:si>
  <x:si>
    <x:t>Gelato - Saklama Kabı Küçük</x:t>
  </x:si>
  <x:si>
    <x:t>Tai - 6'lı Tatlı Kaşığı</x:t>
  </x:si>
  <x:si>
    <x:t>B2262</x:t>
  </x:si>
  <x:si>
    <x:t>BBFO01</x:t>
  </x:si>
  <x:si>
    <x:t>LBCT05</x:t>
  </x:si>
  <x:si>
    <x:t>Lumpia  - Tepsi Orta</x:t>
  </x:si>
  <x:si>
    <x:t>B2291</x:t>
  </x:si>
  <x:si>
    <x:t>Re - Sunum Tepsisi</x:t>
  </x:si>
  <x:si>
    <x:t>Puttanesca - Maşa</x:t>
  </x:si>
  <x:si>
    <x:t>BESK01</x:t>
  </x:si>
  <x:si>
    <x:t>B1015</x:t>
  </x:si>
  <x:si>
    <x:t>B2380</x:t>
  </x:si>
  <x:si>
    <x:t>Edena - Kesme Tahtası</x:t>
  </x:si>
  <x:si>
    <x:t>B2322</x:t>
  </x:si>
  <x:si>
    <x:t xml:space="preserve">Labambu - Tırtıklı Şef Bıçağı </x:t>
  </x:si>
  <x:si>
    <x:t>Rebecca - Oval Kaşık</x:t>
  </x:si>
  <x:si>
    <x:t>BHTA01</x:t>
  </x:si>
  <x:si>
    <x:t>BA-02</x:t>
  </x:si>
  <x:si>
    <x:t>TBGB01</x:t>
  </x:si>
  <x:si>
    <x:t>TBGH01</x:t>
  </x:si>
  <x:si>
    <x:t>Dolmabahçe - Buz Hazneli Sebil</x:t>
  </x:si>
  <x:si>
    <x:t>BKPE01</x:t>
  </x:si>
  <x:si>
    <x:t>BKTM01</x:t>
  </x:si>
  <x:si>
    <x:t>BTVA02</x:t>
  </x:si>
  <x:si>
    <x:t>Solly - 19 cm Ekmeklik</x:t>
  </x:si>
  <x:si>
    <x:t>BA-01</x:t>
  </x:si>
  <x:si>
    <x:t>BHTO01</x:t>
  </x:si>
  <x:si>
    <x:t>Palma - Sunum Tabağı</x:t>
  </x:si>
  <x:si>
    <x:t xml:space="preserve">Tırtıklı Şef Bıçağı </x:t>
  </x:si>
  <x:si>
    <x:t>Nevada - Servis Tabağı Küçük</x:t>
  </x:si>
  <x:si>
    <x:t>B2416</x:t>
  </x:si>
  <x:si>
    <x:t>Bitto - Üçgen Baharatlık</x:t>
  </x:si>
  <x:si>
    <x:t>Salata Bıçağı</x:t>
  </x:si>
  <x:si>
    <x:t>B2333</x:t>
  </x:si>
  <x:si>
    <x:t>Espresso - Tepsi Büyük</x:t>
  </x:si>
  <x:si>
    <x:t>Bevanda - Saklama Kabı</x:t>
  </x:si>
  <x:si>
    <x:t>BA-03</x:t>
  </x:si>
  <x:si>
    <x:t>B2424</x:t>
  </x:si>
  <x:si>
    <x:t>BURE01</x:t>
  </x:si>
  <x:si>
    <x:t>Belicino - 4 Parça Çerezlik</x:t>
  </x:si>
  <x:si>
    <x:t>Tiste - Dönen Çay Kutusu</x:t>
  </x:si>
  <x:si>
    <x:t>BCKB03</x:t>
  </x:si>
  <x:si>
    <x:t>Daisy - Peçetelik</x:t>
  </x:si>
  <x:si>
    <x:t>B2278</x:t>
  </x:si>
  <x:si>
    <x:t>BKRB3</x:t>
  </x:si>
  <x:si>
    <x:t>BİTEN</x:t>
  </x:si>
  <x:si>
    <x:t>B2296</x:t>
  </x:si>
  <x:si>
    <x:t>Carlina - Kesme Tahtası Büyük</x:t>
  </x:si>
  <x:si>
    <x:t>T1600</x:t>
  </x:si>
  <x:si>
    <x:t>Sponi - Kirli Kaşık Altlığı</x:t>
  </x:si>
  <x:si>
    <x:t>T2375</x:t>
  </x:si>
  <x:si>
    <x:t>Merienda - Bulaşık Sepeti</x:t>
  </x:si>
  <x:si>
    <x:t>Santos - S-Design Tepsi Orta</x:t>
  </x:si>
  <x:si>
    <x:t>Daisy - Peçetelik Küçük</x:t>
  </x:si>
  <x:si>
    <x:t>B2254</x:t>
  </x:si>
  <x:si>
    <x:t>Capretta - Oluklu Spatula Uzun</x:t>
  </x:si>
  <x:si>
    <x:t>B2307</x:t>
  </x:si>
  <x:si>
    <x:t>Kakule - Yemek Tabağı</x:t>
  </x:si>
  <x:si>
    <x:t>BWF20</x:t>
  </x:si>
  <x:si>
    <x:t>B2292</x:t>
  </x:si>
  <x:si>
    <x:t>Bambu Ürün Standı</x:t>
  </x:si>
  <x:si>
    <x:t>B2257</x:t>
  </x:si>
  <x:si>
    <x:t>Toscana - Steak Tahtası Küçük</x:t>
  </x:si>
  <x:si>
    <x:t>BSK001</x:t>
  </x:si>
  <x:si>
    <x:t>Teriyaki - 5'li Çerezlik</x:t>
  </x:si>
  <x:si>
    <x:t>Talau - Kesme Tahtası Küçük</x:t>
  </x:si>
  <x:si>
    <x:t>Noce - Ceviz Kıracağı</x:t>
  </x:si>
  <x:si>
    <x:t>Yuvarlak B - 30*30*2,5</x:t>
  </x:si>
  <x:si>
    <x:t>B2325</x:t>
  </x:si>
  <x:si>
    <x:t>BSCA03</x:t>
  </x:si>
  <x:si>
    <x:t>BKYT02</x:t>
  </x:si>
  <x:si>
    <x:t>T1502</x:t>
  </x:si>
  <x:si>
    <x:t>Rita - Beş Katlı Raf</x:t>
  </x:si>
  <x:si>
    <x:t>B2274</x:t>
  </x:si>
  <x:si>
    <x:t>Toscana O - 30,5*21,5*2,5</x:t>
  </x:si>
  <x:si>
    <x:t>Caliente - 15 cm Kayık Servis</x:t>
  </x:si>
  <x:si>
    <x:t>Guado - Kase Orta</x:t>
  </x:si>
  <x:si>
    <x:t>Focus - Kek Saklama Kabı 28 cm</x:t>
  </x:si>
  <x:si>
    <x:t>Galeras - Oval Sunum Tabağı</x:t>
  </x:si>
  <x:si>
    <x:t>BCKB02</x:t>
  </x:si>
  <x:si>
    <x:t>Modore - Sunum Tepsisi</x:t>
  </x:si>
  <x:si>
    <x:t xml:space="preserve">Tapenade - 4'lü Kesme Tahtası </x:t>
  </x:si>
  <x:si>
    <x:t>AKTİF</x:t>
  </x:si>
  <x:si>
    <x:t>Pincho - Çerezlik</x:t>
  </x:si>
  <x:si>
    <x:t>Miccho - Kaşıklık</x:t>
  </x:si>
  <x:si>
    <x:t>Olla - Cam Saklama Kabı Büyük</x:t>
  </x:si>
  <x:si>
    <x:t>Pinta - Taş Havan</x:t>
  </x:si>
  <x:si>
    <x:t>Panko - Ekmek Kesme Tahtası</x:t>
  </x:si>
  <x:si>
    <x:t>Bona - 0,85L - Kor Kırmızı Döküm Çaydanlık</x:t>
  </x:si>
  <x:si>
    <x:t>BKCR01</x:t>
  </x:si>
  <x:si>
    <x:t>B2276</x:t>
  </x:si>
  <x:si>
    <x:t>Talau - Kesme Tahtası Orta</x:t>
  </x:si>
  <x:si>
    <x:t>Novita - Peynir Saklma Kabı</x:t>
  </x:si>
  <x:si>
    <x:t>Bamus - Taş Havan</x:t>
  </x:si>
  <x:si>
    <x:t>B2396</x:t>
  </x:si>
  <x:si>
    <x:t>BCIC2</x:t>
  </x:si>
  <x:si>
    <x:t>Servizio - Amerikan Servis</x:t>
  </x:si>
  <x:si>
    <x:t>Olla - Cam Saklama Kabı Küçük</x:t>
  </x:si>
  <x:si>
    <x:t>BSCA02</x:t>
  </x:si>
  <x:si>
    <x:t>BTES1</x:t>
  </x:si>
  <x:si>
    <x:t>Metta - Peçetelik</x:t>
  </x:si>
  <x:si>
    <x:t>BSHA01</x:t>
  </x:si>
  <x:si>
    <x:t>Hood - Peynir Bıçağı</x:t>
  </x:si>
  <x:si>
    <x:t>Paella - Kase Küçük</x:t>
  </x:si>
  <x:si>
    <x:t>B2344</x:t>
  </x:si>
  <x:si>
    <x:t>Tako - Kesme - Steak Tahtası Büyük</x:t>
  </x:si>
  <x:si>
    <x:t>BOCL03</x:t>
  </x:si>
  <x:si>
    <x:t>B2258</x:t>
  </x:si>
  <x:si>
    <x:t>Caliente - 20 cm Kayık Servis</x:t>
  </x:si>
  <x:si>
    <x:t>B2106</x:t>
  </x:si>
  <x:si>
    <x:t>BYYT1</x:t>
  </x:si>
  <x:si>
    <x:t>Tofu - Bambu Mutfak Seti</x:t>
  </x:si>
  <x:si>
    <x:t>Taso - Çorba Kasesi</x:t>
  </x:si>
  <x:si>
    <x:t>BUCT01</x:t>
  </x:si>
  <x:si>
    <x:t>Cotti - Merdane</x:t>
  </x:si>
  <x:si>
    <x:t>Lotus - 18 cm Vazo</x:t>
  </x:si>
  <x:si>
    <x:t>BA-10</x:t>
  </x:si>
  <x:si>
    <x:t>Tako - Kesme - Steak Tahtası Küçük</x:t>
  </x:si>
  <x:si>
    <x:t>Babilo - Bebek Mama Seti</x:t>
  </x:si>
  <x:si>
    <x:t>B2282</x:t>
  </x:si>
  <x:si>
    <x:t>Carlina - Kesme Tahtası Orta</x:t>
  </x:si>
  <x:si>
    <x:t>Riba - Servis Tahtası Orta</x:t>
  </x:si>
  <x:si>
    <x:t>Sante - Saklama Kabı Küçük</x:t>
  </x:si>
  <x:si>
    <x:t xml:space="preserve">Labambu - Düz Şef Bıçağı </x:t>
  </x:si>
  <x:si>
    <x:t>Pecho - Sunum Kabı</x:t>
  </x:si>
  <x:si>
    <x:t>BCBE01</x:t>
  </x:si>
  <x:si>
    <x:t>Yıldız - Sebil</x:t>
  </x:si>
  <x:si>
    <x:t>B2334</x:t>
  </x:si>
  <x:si>
    <x:t>Viletta - Dispanser Peçetelik</x:t>
  </x:si>
  <x:si>
    <x:t>İspir - Güveç 5 LT</x:t>
  </x:si>
  <x:si>
    <x:t>BTSA2</x:t>
  </x:si>
  <x:si>
    <x:t>B2299</x:t>
  </x:si>
  <x:si>
    <x:t>Caprino - Servis Kaşığı Uzun</x:t>
  </x:si>
  <x:si>
    <x:t>B2319</x:t>
  </x:si>
  <x:si>
    <x:t>BBPZ01</x:t>
  </x:si>
  <x:si>
    <x:t>BKGU02</x:t>
  </x:si>
  <x:si>
    <x:t>Yuvarlak K - 25*25*2,5</x:t>
  </x:si>
  <x:si>
    <x:t>T1503</x:t>
  </x:si>
  <x:si>
    <x:t>B2335</x:t>
  </x:si>
  <x:si>
    <x:t>Ekmek Bıçağı</x:t>
  </x:si>
  <x:si>
    <x:t>FIÇI</x:t>
  </x:si>
  <x:si>
    <x:t>T1623</x:t>
  </x:si>
  <x:si>
    <x:t>Pico - Taş Tepsi</x:t>
  </x:si>
  <x:si>
    <x:t>Rainy - Yoyo - 6'lı Limonata Seti</x:t>
  </x:si>
  <x:si>
    <x:t>Manicotti - Merdane</x:t>
  </x:si>
  <x:si>
    <x:t>B2367</x:t>
  </x:si>
  <x:si>
    <x:t>B2329</x:t>
  </x:si>
  <x:si>
    <x:t>T2376</x:t>
  </x:si>
  <x:si>
    <x:t>Çayeli - Güveç 3LT</x:t>
  </x:si>
  <x:si>
    <x:t>Koli İçi Adet</x:t>
  </x:si>
  <x:si>
    <x:t>BUPU01</x:t>
  </x:si>
  <x:si>
    <x:t>Pepato - Limon Sıkıcı</x:t>
  </x:si>
  <x:si>
    <x:t>Guado - Kase Küçük</x:t>
  </x:si>
  <x:si>
    <x:t>BCGO01</x:t>
  </x:si>
  <x:si>
    <x:t>Regato - Sarımsak Ezici</x:t>
  </x:si>
  <x:si>
    <x:t>Perla - Mutfak Arabası</x:t>
  </x:si>
  <x:si>
    <x:t>Shiny - Yoyo 400 ml</x:t>
  </x:si>
  <x:si>
    <x:t>B2337</x:t>
  </x:si>
  <x:si>
    <x:t>Harira - Buharla Pişirici 24cm</x:t>
  </x:si>
  <x:si>
    <x:t>TBGYR01</x:t>
  </x:si>
  <x:si>
    <x:t>B2109</x:t>
  </x:si>
  <x:si>
    <x:t>Robiola - Tuzluk Biberlik</x:t>
  </x:si>
  <x:si>
    <x:t>BCPI01</x:t>
  </x:si>
  <x:si>
    <x:t>BKTI02</x:t>
  </x:si>
  <x:si>
    <x:t>BA-05</x:t>
  </x:si>
  <x:si>
    <x:t>Lepa - 6'lı Sosluk</x:t>
  </x:si>
  <x:si>
    <x:t>BTD001</x:t>
  </x:si>
  <x:si>
    <x:t>BKCT2</x:t>
  </x:si>
  <x:si>
    <x:t>Toscana - Steak Tahtası Orta</x:t>
  </x:si>
  <x:si>
    <x:t>BUFU01</x:t>
  </x:si>
  <x:si>
    <x:t>Caliente - 30 cm Kayık Servis</x:t>
  </x:si>
  <x:si>
    <x:t>Lumpia  - Tepsi Küçük</x:t>
  </x:si>
  <x:si>
    <x:t>Shiga - Kürdanlık</x:t>
  </x:si>
  <x:si>
    <x:t>Pesto - Tepsi Büyük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</x:si>
</x:sst>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-* #,##0.00\ &quot;TL&quot;_-;\-* #,##0.00\ &quot;TL&quot;_-;_-* &quot;-&quot;??\ &quot;TL&quot;_-;_-@_-"/>
    <x:numFmt numFmtId="165" formatCode="_-* #,##0\ _₺_-;\-* #,##0\ _₺_-;_-* &quot;-&quot;??\ _₺_-;_-@_-"/>
  </x:numFmts>
  <x:fonts count="24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HCR Dotum"/>
      <x:sz val="11"/>
      <x:color rgb="ff000000"/>
    </x:font>
    <x:font>
      <x:name val="Calibri"/>
      <x:sz val="18"/>
      <x:color rgb="ff004100"/>
      <x:b val="1"/>
    </x:font>
    <x:font>
      <x:name val="Calibri"/>
      <x:sz val="11"/>
      <x:color rgb="ff0d0d0d"/>
    </x:font>
    <x:font>
      <x:name val="Calibri"/>
      <x:sz val="10"/>
      <x:color rgb="ff000000"/>
    </x:font>
    <x:font>
      <x:name val="Calibri"/>
      <x:sz val="10"/>
      <x:color rgb="ff0041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41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41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d0d0d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d0d0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4"/>
          <x:color rgb="ff000000"/>
          <x:b val="1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e46c0a"/>
        <x:bgColor rgb="ff000000"/>
      </x:patternFill>
    </x:fill>
    <x:fill>
      <x:patternFill patternType="solid">
        <x:fgColor rgb="ffff0000"/>
        <x:bgColor rgb="ff000000"/>
      </x:patternFill>
    </x:fill>
    <x:fill>
      <x:patternFill patternType="solid">
        <x:fgColor rgb="ff568ed4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d9d9d9"/>
        <x:bgColor rgb="ff000000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rgb="ff000000"/>
      </x:bottom>
    </x:border>
    <x:border>
      <x:left style="medium"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2">
    <x:xf numFmtId="0" fontId="0" fillId="0" borderId="0" xfId="0" applyNumberFormat="1">
      <x:alignment horizontal="general" vertical="bottom"/>
    </x:xf>
    <x:xf numFmtId="0" fontId="0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x:xf numFmtId="164" fontId="0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2" borderId="0" xfId="0" applyNumberFormat="1" applyFont="1" applyFill="1" applyBorder="1" applyAlignment="1">
          <x:alignment horizontal="center" vertical="bottom"/>
        </x:xf>
      </mc:Fallback>
    </mc:AlternateContent>
    <x:xf numFmtId="0" fontId="7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x:xf numFmtId="9" fontId="0" fillId="2" borderId="0" xfId="0" applyNumberFormat="1" applyFont="1" applyFill="1" applyBorder="1" applyAlignment="1">
      <x:alignment horizontal="general" vertical="bottom"/>
    </x:xf>
    <x:xf numFmtId="0" fontId="0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>
          <x:alignment horizontal="center" vertical="center"/>
        </x:xf>
      </mc:Fallback>
    </mc:AlternateContent>
    <x:xf numFmtId="164" fontId="11" fillId="2" borderId="1" xfId="0" applyNumberFormat="1" applyFont="1" applyFill="1" applyBorder="1" applyAlignment="1">
      <x:alignment horizontal="general" vertical="bottom"/>
    </x:xf>
    <x:xf numFmtId="0" fontId="12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2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2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0" xfId="0" applyNumberFormat="1" applyFont="1" applyFill="1" applyBorder="1" applyAlignment="1">
          <x:alignment horizontal="right" vertical="center"/>
        </x:xf>
      </mc:Fallback>
    </mc:AlternateContent>
    <x:xf numFmtId="0" fontId="13" fillId="2" borderId="0" xfId="0" applyNumberFormat="1" applyFont="1" applyFill="1" applyBorder="1" applyAlignment="1">
      <x:alignment horizontal="general" vertical="center"/>
    </x:xf>
    <x:xf numFmtId="164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0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0" xfId="0" applyNumberFormat="1" applyFont="1" applyFill="1" applyBorder="1" applyAlignment="1">
          <x:alignment horizontal="right" vertical="bottom"/>
        </x:xf>
      </mc:Fallback>
    </mc:AlternateContent>
    <x:xf numFmtId="0" fontId="14" fillId="2" borderId="0" xfId="0" applyNumberFormat="1" applyFont="1" applyFill="1" applyBorder="1" applyAlignment="1">
      <x:alignment horizontal="general" vertical="bottom"/>
    </x:xf>
    <x:xf numFmtId="164" fontId="15" fillId="2" borderId="0" xfId="0" applyNumberFormat="1" applyFont="1" applyFill="1" applyBorder="1" applyAlignment="1">
      <x:alignment horizontal="general" vertical="bottom"/>
    </x:xf>
    <x:xf numFmtId="1" fontId="12" fillId="2" borderId="0" xfId="0" applyNumberFormat="1" applyFont="1" applyFill="1" applyBorder="1" applyAlignment="1">
      <x:alignment horizontal="general" vertical="bottom"/>
    </x:xf>
    <x:xf numFmtId="1" fontId="13" fillId="2" borderId="0" xfId="0" applyNumberFormat="1" applyFont="1" applyFill="1" applyBorder="1" applyAlignment="1">
      <x:alignment horizontal="general" vertical="center"/>
    </x:xf>
    <x:xf numFmtId="1" fontId="0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2" borderId="2" xfId="0" applyNumberFormat="1" applyFont="1" applyFill="1" applyBorder="1" applyAlignment="1">
          <x:alignment horizontal="center" vertical="center"/>
        </x:xf>
      </mc:Fallback>
    </mc:AlternateContent>
    <x:xf numFmtId="0" fontId="0" fillId="2" borderId="1" xfId="0" applyNumberFormat="1" applyFont="1" applyFill="1" applyBorder="1" applyAlignment="1">
      <x:alignment horizontal="general" vertical="center"/>
    </x:xf>
    <x:xf numFmtId="0" fontId="0" fillId="2" borderId="1" xfId="0" applyNumberFormat="1" applyFont="1" applyFill="1" applyBorder="1" applyAlignment="1">
      <x:alignment horizontal="general" vertical="bottom"/>
    </x:xf>
    <x:xf numFmtId="0" fontId="8" fillId="2" borderId="1" xfId="0" applyNumberFormat="1" applyFont="1" applyFill="1" applyBorder="1" applyAlignment="1">
      <x:alignment horizontal="general" vertical="center"/>
    </x:xf>
    <x:xf numFmtId="0" fontId="0" fillId="2" borderId="1" xfId="0" applyNumberFormat="1" applyFont="1" applyFill="1" applyBorder="1" applyAlignment="1">
      <x:alignment horizontal="general" vertical="center" wrapText="1"/>
    </x:xf>
    <x:xf numFmtId="0" fontId="8" fillId="2" borderId="1" xfId="0" applyNumberFormat="1" applyFont="1" applyFill="1" applyBorder="1" applyAlignment="1">
      <x:alignment horizontal="left" vertical="center"/>
    </x:xf>
    <x:xf numFmtId="9" fontId="0" fillId="0" borderId="0" xfId="0" applyNumberFormat="1" applyFont="1" applyFill="1" applyBorder="1" applyAlignment="1">
      <x:alignment horizontal="general" vertical="bottom"/>
    </x:xf>
    <x:xf numFmtId="0" fontId="0" fillId="3" borderId="1" xfId="0" applyNumberFormat="1" applyFont="1" applyFill="1" applyBorder="1" applyAlignment="1">
      <x:alignment horizontal="general" vertical="bottom"/>
    </x:xf>
    <x:xf numFmtId="0" fontId="14" fillId="4" borderId="1" xfId="0" applyNumberFormat="1" applyFont="1" applyFill="1" applyBorder="1" applyAlignment="1">
      <x:alignment horizontal="general" vertical="bottom"/>
    </x:xf>
    <x:xf numFmtId="0" fontId="0" fillId="5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8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4" fontId="0" fillId="2" borderId="1" xfId="0" applyNumberFormat="1" applyFont="1" applyFill="1" applyBorder="1" applyAlignment="1">
      <x:alignment horizontal="general" vertical="bottom"/>
    </x:xf>
    <x:xf numFmtId="44" fontId="0" fillId="2" borderId="3" xfId="0" applyNumberFormat="1" applyFont="1" applyFill="1" applyBorder="1" applyAlignment="1">
      <x:alignment horizontal="general" vertical="bottom"/>
    </x:xf>
    <x:xf numFmtId="0" fontId="0" fillId="2" borderId="4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6" fillId="2" borderId="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2" borderId="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44" fontId="0" fillId="2" borderId="5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8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ont="1" applyFill="1" applyBorder="1" applyAlignment="1">
          <x:alignment horizontal="center" vertical="center"/>
        </x:xf>
      </mc:Fallback>
    </mc:AlternateContent>
    <x:xf numFmtId="44" fontId="11" fillId="2" borderId="1" xfId="0" applyNumberFormat="1" applyFont="1" applyFill="1" applyBorder="1" applyAlignment="1">
      <x:alignment horizontal="general" vertical="bottom"/>
    </x:xf>
    <x:xf numFmtId="44" fontId="11" fillId="2" borderId="1" xfId="0" applyNumberFormat="1" applyFont="1" applyFill="1" applyBorder="1" applyAlignment="1">
      <x:alignment horizontal="general" vertical="center"/>
    </x:xf>
    <x:xf numFmtId="44" fontId="0" fillId="2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4" fontId="0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4" fontId="0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4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4" fontId="0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2" borderId="2" xfId="0" applyNumberFormat="1" applyFont="1" applyFill="1" applyBorder="1" applyAlignment="1">
      <x:alignment horizontal="general" vertical="center"/>
    </x:xf>
    <x:xf numFmtId="0" fontId="9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17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2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18" fillId="2" borderId="1" xfId="0" applyNumberFormat="1" applyFont="1" applyFill="1" applyBorder="1" applyAlignment="1">
      <x:alignment horizontal="general" vertical="center"/>
    </x:xf>
    <x:xf numFmtId="0" fontId="18" fillId="2" borderId="1" xfId="0" applyNumberFormat="1" applyFont="1" applyFill="1" applyBorder="1" applyAlignment="1">
      <x:alignment horizontal="general" vertical="center" wrapText="1"/>
    </x:xf>
    <x:xf numFmtId="0" fontId="18" fillId="2" borderId="1" xfId="0" applyNumberFormat="1" applyFont="1" applyFill="1" applyBorder="1" applyAlignment="1">
      <x:alignment horizontal="general" vertical="bottom"/>
    </x:xf>
    <x:xf numFmtId="0" fontId="18" fillId="2" borderId="1" xfId="0" applyNumberFormat="1" applyFont="1" applyFill="1" applyBorder="1" applyAlignment="1">
      <x:alignment horizontal="left" vertical="center"/>
    </x:xf>
    <x:xf numFmtId="0" fontId="18" fillId="2" borderId="2" xfId="0" applyNumberFormat="1" applyFont="1" applyFill="1" applyBorder="1" applyAlignment="1">
      <x:alignment horizontal="general" vertical="center"/>
    </x:xf>
    <x:xf numFmtId="1" fontId="19" fillId="7" borderId="6" xfId="0" applyNumberFormat="1" applyFont="1" applyFill="1" applyBorder="1" applyAlignment="1">
      <x:alignment horizontal="left" vertical="center" wrapText="1"/>
    </x:xf>
    <x:xf numFmtId="0" fontId="0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>
          <x:alignment horizontal="center" vertical="bottom"/>
        </x:xf>
      </mc:Fallback>
    </mc:AlternateContent>
    <x:xf numFmtId="164" fontId="20" fillId="2" borderId="0" xfId="0" applyNumberFormat="1" applyFont="1" applyFill="1" applyBorder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bottom"/>
    </x:xf>
    <x:xf numFmtId="164" fontId="13" fillId="2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8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6" xfId="0" applyNumberFormat="1" applyFont="1" applyFill="1" applyBorder="1" applyAlignment="1">
          <x:alignment horizontal="center" vertical="center" wrapText="1"/>
        </x:xf>
      </mc:Fallback>
    </mc:AlternateContent>
    <x:xf numFmtId="1" fontId="19" fillId="7" borderId="9" xfId="0" applyNumberFormat="1" applyFont="1" applyFill="1" applyBorder="1" applyAlignment="1">
      <x:alignment horizontal="left" vertical="center" wrapText="1"/>
    </x:xf>
    <x:xf numFmtId="164" fontId="13" fillId="2" borderId="10" xfId="0" applyNumberFormat="1" applyFont="1" applyFill="1" applyBorder="1" applyAlignment="1">
      <x:alignment horizontal="general" vertical="center"/>
    </x:xf>
    <x:xf numFmtId="44" fontId="11" fillId="7" borderId="11" xfId="0" applyNumberFormat="1" applyFont="1" applyFill="1" applyBorder="1" applyAlignment="1">
      <x:alignment horizontal="general" vertical="center"/>
    </x:xf>
    <x:xf numFmtId="1" fontId="19" fillId="7" borderId="12" xfId="0" applyNumberFormat="1" applyFont="1" applyFill="1" applyBorder="1" applyAlignment="1">
      <x:alignment horizontal="left" vertical="center" wrapText="1"/>
    </x:xf>
    <x:xf numFmtId="164" fontId="13" fillId="2" borderId="13" xfId="0" applyNumberFormat="1" applyFont="1" applyFill="1" applyBorder="1" applyAlignment="1">
      <x:alignment horizontal="general" vertical="center"/>
    </x:xf>
    <x:xf numFmtId="165" fontId="11" fillId="7" borderId="14" xfId="0" applyNumberFormat="1" applyFont="1" applyFill="1" applyBorder="1" applyAlignment="1">
      <x:alignment horizontal="general" vertical="center"/>
    </x:xf>
    <x:xf numFmtId="1" fontId="19" fillId="2" borderId="15" xfId="0" applyNumberFormat="1" applyFont="1" applyFill="1" applyBorder="1" applyAlignment="1">
      <x:alignment horizontal="left" vertical="center" wrapText="1"/>
    </x:xf>
    <x:xf numFmtId="44" fontId="11" fillId="2" borderId="11" xfId="0" applyNumberFormat="1" applyFont="1" applyFill="1" applyBorder="1" applyAlignment="1">
      <x:alignment horizontal="general" vertical="center"/>
    </x:xf>
    <x:xf numFmtId="1" fontId="19" fillId="2" borderId="12" xfId="0" applyNumberFormat="1" applyFont="1" applyFill="1" applyBorder="1" applyAlignment="1">
      <x:alignment horizontal="left" vertical="center" wrapText="1"/>
    </x:xf>
    <x:xf numFmtId="165" fontId="11" fillId="2" borderId="14" xfId="0" applyNumberFormat="1" applyFont="1" applyFill="1" applyBorder="1" applyAlignment="1">
      <x:alignment horizontal="general" vertical="center"/>
    </x:xf>
    <x:xf numFmtId="0" fontId="18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1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8" fillId="2" borderId="2" xfId="0" applyNumberFormat="1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8" fillId="2" borderId="2" xfId="0" applyNumberFormat="1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7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7" fillId="2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9" fillId="2" borderId="16" xfId="0" applyNumberFormat="1" applyFont="1" applyFill="1" applyBorder="1" applyAlignment="1">
      <x:alignment horizontal="general" vertical="center"/>
    </x:xf>
    <x:xf numFmtId="0" fontId="9" fillId="2" borderId="17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17" fillId="8" borderId="18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8" borderId="18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17" fillId="8" borderId="19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17" fillId="8" borderId="19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2" borderId="1" xfId="0" applyNumberFormat="1" applyFont="1" applyFill="1" applyBorder="1" applyAlignment="1">
          <x:alignment horizontal="center" vertical="center"/>
        </x:xf>
      </mc:Fallback>
    </mc:AlternateContent>
    <x:xf numFmtId="0" fontId="18" fillId="2" borderId="1" xfId="0" applyNumberFormat="1" applyFont="1" applyFill="1" applyBorder="1" applyAlignment="1">
      <x:alignment horizontal="general" vertical="center"/>
    </x:xf>
    <x:xf numFmtId="44" fontId="18" fillId="2" borderId="1" xfId="0" applyNumberFormat="1" applyFont="1" applyFill="1" applyBorder="1" applyAlignment="1">
      <x:alignment horizontal="general" vertical="bottom"/>
    </x:xf>
    <x:xf numFmtId="44" fontId="18" fillId="2" borderId="5" xfId="0" applyNumberFormat="1" applyFont="1" applyFill="1" applyBorder="1" applyAlignment="1">
      <x:alignment horizontal="general" vertical="bottom"/>
    </x:xf>
    <x:xf numFmtId="44" fontId="18" fillId="2" borderId="6" xfId="0" applyNumberFormat="1" applyFont="1" applyFill="1" applyBorder="1" applyAlignment="1">
      <x:alignment horizontal="general" vertical="bottom"/>
    </x:xf>
    <x:xf numFmtId="44" fontId="18" fillId="2" borderId="8" xfId="0" applyNumberFormat="1" applyFont="1" applyFill="1" applyBorder="1" applyAlignment="1">
      <x:alignment horizontal="general" vertical="bottom"/>
    </x:xf>
    <x:xf numFmtId="44" fontId="18" fillId="2" borderId="2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center"/>
        </x:xf>
      </mc:Fallback>
    </mc:AlternateContent>
    <x:xf numFmtId="44" fontId="18" fillId="2" borderId="3" xfId="0" applyNumberFormat="1" applyFont="1" applyFill="1" applyBorder="1" applyAlignment="1">
      <x:alignment horizontal="general" vertical="bottom"/>
    </x:xf>
    <x:xf numFmtId="0" fontId="18" fillId="2" borderId="1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bottom"/>
        </x:xf>
      </mc:Fallback>
    </mc:AlternateContent>
    <x:xf numFmtId="44" fontId="18" fillId="2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8" fillId="2" borderId="2" xfId="0" applyNumberFormat="1" applyFont="1" applyFill="1" applyBorder="1" applyAlignment="1">
          <x:alignment horizontal="center" vertical="center"/>
        </x:xf>
      </mc:Fallback>
    </mc:AlternateContent>
    <x:xf numFmtId="0" fontId="18" fillId="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4" fontId="1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4" fontId="18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4" fontId="1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4" fontId="1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center"/>
        </x:xf>
      </mc:Fallback>
    </mc:AlternateContent>
    <x:xf numFmtId="44" fontId="0" fillId="2" borderId="2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8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1" xfId="0" applyNumberFormat="1" applyFont="1" applyFill="1" applyBorder="1" applyAlignment="1">
          <x:alignment horizontal="center" vertical="bottom"/>
        </x:xf>
      </mc:Fallback>
    </mc:AlternateContent>
    <x:xf numFmtId="44" fontId="18" fillId="2" borderId="6" xfId="0" applyNumberFormat="1" applyFont="1" applyFill="1" applyBorder="1" applyAlignment="1">
      <x:alignment horizontal="general" vertical="center"/>
    </x:xf>
    <x:xf numFmtId="1" fontId="18" fillId="2" borderId="1" xfId="0" applyNumberFormat="1" applyFont="1" applyFill="1" applyBorder="1" applyAlignment="1">
      <x:alignment horizontal="left" vertical="center"/>
    </x:xf>
    <x:xf numFmtId="0" fontId="18" fillId="2" borderId="0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2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2" borderId="21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</x:font>
        </x:dxf>
      </mc:Fallback>
    </mc:AlternateContent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000000"/>
            <hs:size val="0"/>
            <hs:ratio val="0"/>
            <hs:spacing val="0"/>
            <hs:offset val="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Choice>
      <mc:Fallback>
        <x:dxf>
          <x:font>
            <x:sz val="11"/>
            <x:color rgb="ff000000"/>
          </x:font>
          <x:numFmt numFmtId="4294967295" formatCode="_-* #,##0.00\ &quot;₺&quot;_-;\-* #,##0.00\ &quot;₺&quot;_-;_-* &quot;-&quot;??\ &quot;₺&quot;_-;_-@_-"/>
          <x:fill>
            <x:patternFill patternType="solid">
              <x:fgColor rgb="ff000000"/>
              <x:bgColor rgb="ffffffff"/>
            </x:patternFill>
          </x:fill>
          <x:alignment horizontal="general" vertical="bottom" wrapText="1" justifyLastLine="1" shrinkToFit="1"/>
          <x:border>
            <x:left style="thin">
              <x:color indexed="64"/>
            </x:left>
            <x:right style="thin">
              <x:color indexed="64"/>
            </x:right>
            <x:top style="thin">
              <x:color indexed="64"/>
            </x:top>
            <x:bottom style="thin">
              <x:color indexed="64"/>
            </x:bottom>
          </x:border>
        </x:dxf>
      </mc:Fallback>
    </mc:AlternateContent>
    <x:dxf>
      <x:border>
        <x:right style="thin">
          <x:color indexed="64"/>
        </x:right>
      </x:border>
    </x:dxf>
    <x:dxf>
      <x:numFmt numFmtId="4294967295" formatCode="_-* #,##0.00\ &quot;₺&quot;_-;\-* #,##0.00\ &quot;₺&quot;_-;_-* &quot;-&quot;??\ &quot;₺&quot;_-;_-@_-"/>
      <x:fill>
        <x:patternFill patternType="solid">
          <x:fgColor rgb="ff000000"/>
          <x:bgColor rgb="ffffffff"/>
        </x:patternFill>
      </x:fill>
    </x:dxf>
    <x:dxf>
      <x:border>
        <x:right style="thin">
          <x:color rgb="ff000000"/>
        </x:right>
      </x:border>
    </x:dxf>
    <x:dxf>
      <x:numFmt numFmtId="1" formatCode="0"/>
      <x:border>
        <x:left style="thin">
          <x:color rgb="ff000000"/>
        </x:lef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hs:size val="0"/>
            <hs:ratio val="0"/>
            <hs:spacing val="0"/>
            <hs:offset val="0"/>
          </x:font>
          <x:numFmt numFmtId="0" formatCode="General"/>
          <x:fill>
            <x:patternFill patternType="solid">
              <x:fgColor rgb="ff000000"/>
              <x:bgColor rgb="ffffffff"/>
            </x:patternFill>
          </x:fill>
          <x:alignment horizontal="general" vertical="center" wrapText="1" justifyLastLine="1" shrinkToFit="1"/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</x:border>
        </x:dxf>
      </mc:Choice>
      <mc:Fallback>
        <x:dxf>
          <x:font>
            <x:sz val="11"/>
            <x:color rgb="ffffffff"/>
          </x:font>
          <x:numFmt numFmtId="0" formatCode="General"/>
          <x:fill>
            <x:patternFill patternType="solid">
              <x:fgColor rgb="ff000000"/>
              <x:bgColor rgb="ffffffff"/>
            </x:patternFill>
          </x:fill>
          <x:alignment horizontal="general" vertical="center" wrapText="1" justifyLastLine="1" shrinkToFit="1"/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x:color rgb="ffffffff"/>
            <hs:size val="0"/>
            <hs:ratio val="0"/>
            <hs:spacing val="0"/>
            <hs:offset val="0"/>
          </x:font>
          <x:numFmt numFmtId="0" formatCode="General"/>
          <x:fill>
            <x:patternFill patternType="solid">
              <x:fgColor rgb="ff000000"/>
              <x:bgColor rgb="ffffffff"/>
            </x:patternFill>
          </x:fill>
          <x:alignment horizontal="general" vertical="center" wrapText="1" justifyLastLine="1" shrinkToFit="1"/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</x:border>
        </x:dxf>
      </mc:Choice>
      <mc:Fallback>
        <x:dxf>
          <x:font>
            <x:sz val="11"/>
            <x:color rgb="ffffffff"/>
          </x:font>
          <x:numFmt numFmtId="0" formatCode="General"/>
          <x:fill>
            <x:patternFill patternType="solid">
              <x:fgColor rgb="ff000000"/>
              <x:bgColor rgb="ffffffff"/>
            </x:patternFill>
          </x:fill>
          <x:alignment horizontal="general" vertical="center" wrapText="1" justifyLastLine="1" shrinkToFit="1"/>
          <x:border>
            <x:left style="thin">
              <x:color rgb="ff000000"/>
            </x:left>
            <x:right style="thin">
              <x:color rgb="ff000000"/>
            </x:right>
            <x:top style="thin">
              <x:color rgb="ff000000"/>
            </x:top>
            <x:bottom style="thin">
              <x:color rgb="ff000000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size val="0"/>
            <hs:ratio val="0"/>
            <hs:spacing val="0"/>
            <hs:offset val="0"/>
          </x:font>
        </x:dxf>
      </mc:Choice>
      <mc:Fallback>
        <x:dxf>
          <x:font>
            <x:color rgb="ffffffff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29.xml.rels><?xml version="1.0" encoding="UTF-8" standalone="yes" ?><Relationships xmlns="http://schemas.openxmlformats.org/package/2006/relationships"><Relationship Id="rId1" Type="http://schemas.openxmlformats.org/officeDocument/2006/relationships/image" Target="../media/image58.png"  /><Relationship Id="rId2" Type="http://schemas.openxmlformats.org/officeDocument/2006/relationships/image" Target="../media/image59.png"  /></Relationships>
</file>

<file path=xl/drawings/drawing2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3</xdr:col>
      <xdr:colOff>190500</xdr:colOff>
      <xdr:row>1</xdr:row>
      <xdr:rowOff>95250</xdr:rowOff>
    </xdr:from>
    <xdr:to>
      <xdr:col>4</xdr:col>
      <xdr:colOff>695325</xdr:colOff>
      <xdr:row>3</xdr:row>
      <xdr:rowOff>19050</xdr:rowOff>
    </xdr:to>
    <xdr:pic macro="" fPublished="0">
      <xdr:nvPicPr>
        <xdr:cNvPr id="2" name="Picture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377461" y="168519"/>
          <a:ext cx="1524000" cy="263769"/>
        </a:xfrm>
        <a:prstGeom prst="rect">
          <a:avLst/>
        </a:prstGeom>
      </xdr:spPr>
    </xdr:pic>
    <xdr:clientData fLocksWithSheet="1" fPrintsWithSheet="1"/>
  </xdr:twoCellAnchor>
  <xdr:twoCellAnchor>
    <xdr:from>
      <xdr:col>4</xdr:col>
      <xdr:colOff>1200150</xdr:colOff>
      <xdr:row>0</xdr:row>
      <xdr:rowOff>66675</xdr:rowOff>
    </xdr:from>
    <xdr:to>
      <xdr:col>4</xdr:col>
      <xdr:colOff>2371725</xdr:colOff>
      <xdr:row>3</xdr:row>
      <xdr:rowOff>66675</xdr:rowOff>
    </xdr:to>
    <xdr:pic macro="" fPublished="0">
      <xdr:nvPicPr>
        <xdr:cNvPr id="3" name="Picture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407019" y="65942"/>
          <a:ext cx="1164980" cy="410307"/>
        </a:xfrm>
        <a:prstGeom prst="rect">
          <a:avLst/>
        </a:prstGeom>
      </xdr:spPr>
    </xdr:pic>
    <xdr:clientData fLocksWithSheet="1" fPrintsWithSheet="1"/>
  </xdr:twoCellAnchor>
</xdr:wsDr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Table146" displayName="Table146" ref="B7:R413" totalsRowShown="0">
  <x:autoFilter ref="B7:R413"/>
  <x:sortState columnSort="0" caseSensitive="0" ref="B7:R412">
    <x:sortCondition descending="0" sortBy="0" ref="B6:B412"/>
  </x:sortState>
  <x:tableColumns count="17">
    <x:tableColumn id="1" name="#"/>
    <x:tableColumn id="2" name="Ürün Kodu"/>
    <x:tableColumn id="3" name="Barkod"/>
    <x:tableColumn id="4" name="Ürün Adı"/>
    <x:tableColumn id="5" name="K" dataDxfId="10"/>
    <x:tableColumn id="6" name="Sütun2" dataDxfId="9"/>
    <x:tableColumn id="7" name="SİPARİŞ ADET" dataDxfId="8"/>
    <x:tableColumn id="8" name="Koli İçi Adet" dataDxfId="7"/>
    <x:tableColumn id="9" name="PSF NETSİS" dataDxfId="6"/>
    <x:tableColumn id="10" name="Sütun1" dataDxfId="5"/>
    <x:tableColumn id="11" name="PSF." dataDxfId="4"/>
    <x:tableColumn id="12" name="1.İSK" dataDxfId="3"/>
    <x:tableColumn id="13" name="NORMALDE ALIŞ" dataDxfId="2"/>
    <x:tableColumn id="14" name="İskontolu Alış" dataDxfId="1"/>
    <x:tableColumn id="15" name="KDV Siz Alış"/>
    <x:tableColumn id="16" name="KDV siz Tutar"/>
    <x:tableColumn id="17" name="TUTAR" dataDxfId="0"/>
  </x:tableColumns>
  <x:tableStyleInfo name="TableStyleMedium2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9.xml"  /><Relationship Id="rId2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ayfa1&quot;"/>
  <x:dimension ref="A1:X419"/>
  <x:sheetViews>
    <x:sheetView tabSelected="1" topLeftCell="A1" zoomScale="43" zoomScaleNormal="43" workbookViewId="0">
      <x:pane xSplit="5" ySplit="7" topLeftCell="H8" activePane="bottomRight" state="frozen"/>
      <x:selection pane="bottomRight" activeCell="B8" activeCellId="0" sqref="B8:B8"/>
    </x:sheetView>
  </x:sheetViews>
  <x:sheetFormatPr defaultColWidth="9" defaultRowHeight="14.5"/>
  <x:cols>
    <x:col min="1" max="1" width="3" style="1" customWidth="1"/>
    <x:col min="2" max="2" width="5.7109375" style="1" customWidth="1"/>
    <x:col min="3" max="3" width="9.140625" style="1" customWidth="1"/>
    <x:col min="4" max="4" width="15.28515625" style="32" customWidth="1"/>
    <x:col min="5" max="5" width="38.7109375" style="1" bestFit="1" customWidth="1"/>
    <x:col min="6" max="7" width="4" style="1" hidden="1" customWidth="1"/>
    <x:col min="8" max="8" width="7.7109375" style="1" customWidth="1"/>
    <x:col min="9" max="9" width="8.7109375" style="1" customWidth="1"/>
    <x:col min="10" max="10" width="19.4296875" style="3" customWidth="1"/>
    <x:col min="11" max="11" width="11.7109375" style="3" hidden="1" customWidth="1"/>
    <x:col min="12" max="12" width="11.7109375" style="3" customWidth="1"/>
    <x:col min="13" max="13" width="11.7109375" style="3" hidden="1" customWidth="1"/>
    <x:col min="14" max="14" width="12.85546875" style="3" customWidth="1"/>
    <x:col min="15" max="15" width="10.85546875" style="3" customWidth="1"/>
    <x:col min="16" max="16" width="10.28515625" style="3" hidden="1" customWidth="1"/>
    <x:col min="17" max="17" width="11.85546875" style="3" hidden="1" customWidth="1"/>
    <x:col min="18" max="18" width="12.85546875" style="3" customWidth="1"/>
    <x:col min="19" max="19" width="0.85546875" style="1" customWidth="1"/>
    <x:col min="20" max="20" width="10.7109375" style="9" customWidth="1"/>
    <x:col min="21" max="21" width="8.85546875" style="1" customWidth="1"/>
    <x:col min="22" max="22" width="6.85546875" style="1" customWidth="1"/>
    <x:col min="23" max="23" width="9.140625" style="1" customWidth="1"/>
    <x:col min="24" max="24" width="9.140625" style="88" hidden="1" customWidth="1"/>
    <x:col min="25" max="260" width="9.140625" style="1" customWidth="1"/>
  </x:cols>
  <x:sheetData>
    <x:row r="1" spans="2:9" ht="6" customHeight="1">
      <x:c r="B1" s="14"/>
      <x:c r="C1" s="14"/>
      <x:c r="D1" s="30"/>
      <x:c r="E1" s="14"/>
      <x:c r="F1" s="14"/>
      <x:c r="G1" s="14"/>
      <x:c r="H1" s="15"/>
      <x:c r="I1" s="2"/>
    </x:row>
    <x:row r="2" spans="2:24" s="10" customFormat="1" ht="13.5" customHeight="1">
      <x:c r="B2" s="2"/>
      <x:c r="C2" s="17"/>
      <x:c r="D2" s="18"/>
      <x:c r="E2" s="17"/>
      <x:c r="F2" s="17"/>
      <x:c r="G2" s="17"/>
      <x:c r="H2" s="18"/>
      <x:c r="J2" s="19"/>
      <x:c r="K2" s="19"/>
      <x:c r="L2" s="19"/>
      <x:c r="M2" s="19"/>
      <x:c r="N2" s="19"/>
      <x:c r="O2" s="19"/>
      <x:c r="P2" s="19"/>
      <x:c r="Q2" s="19"/>
      <x:c r="R2" s="20" t="s">
        <x:v>682</x:v>
      </x:c>
      <x:c r="S2" s="11"/>
      <x:c r="T2" s="12"/>
      <x:c r="U2" s="91" t="s">
        <x:v>441</x:v>
      </x:c>
      <x:c r="W2" s="72"/>
      <x:c r="X2" s="89"/>
    </x:row>
    <x:row r="3" spans="3:24" ht="13.5" customHeight="1">
      <x:c r="C3" s="21"/>
      <x:c r="D3" s="31"/>
      <x:c r="E3" s="21"/>
      <x:c r="F3" s="21"/>
      <x:c r="G3" s="21"/>
      <x:c r="H3" s="21"/>
      <x:c r="K3" s="79"/>
      <x:c r="L3" s="78" t="s">
        <x:v>65</x:v>
      </x:c>
      <x:c r="M3" s="79"/>
      <x:c r="N3" s="80">
        <x:f>SUMIF(Table146[K],X4,Table146[TUTAR])</x:f>
        <x:v>0</x:v>
      </x:c>
      <x:c r="O3" s="84" t="s">
        <x:v>500</x:v>
      </x:c>
      <x:c r="P3" s="79"/>
      <x:c r="Q3" s="79"/>
      <x:c r="R3" s="85" t="e">
        <x:f>R414</x:f>
        <x:v>#REF!</x:v>
      </x:c>
      <x:c r="S3" s="5"/>
      <x:c r="T3" s="92" t="s">
        <x:v>469</x:v>
      </x:c>
      <x:c r="U3" s="94"/>
      <x:c r="W3" s="74"/>
      <x:c r="X3" s="73" t="s">
        <x:v>429</x:v>
      </x:c>
    </x:row>
    <x:row r="4" spans="2:24" ht="13.5" customHeight="1">
      <x:c r="B4" s="120" t="s">
        <x:v>146</x:v>
      </x:c>
      <x:c r="C4" s="120"/>
      <x:c r="D4" s="120"/>
      <x:c r="E4" s="120"/>
      <x:c r="F4" s="120"/>
      <x:c r="G4" s="120"/>
      <x:c r="H4" s="120"/>
      <x:c r="K4" s="82"/>
      <x:c r="L4" s="81" t="s">
        <x:v>484</x:v>
      </x:c>
      <x:c r="M4" s="82"/>
      <x:c r="N4" s="83">
        <x:f>X8</x:f>
        <x:v>0</x:v>
      </x:c>
      <x:c r="O4" s="86" t="s">
        <x:v>330</x:v>
      </x:c>
      <x:c r="P4" s="82"/>
      <x:c r="Q4" s="82"/>
      <x:c r="R4" s="87">
        <x:f>H414</x:f>
        <x:v>0</x:v>
      </x:c>
      <x:c r="S4" s="5"/>
      <x:c r="T4" s="93" t="s">
        <x:v>812</x:v>
      </x:c>
      <x:c r="U4" s="95"/>
      <x:c r="W4" s="75"/>
      <x:c r="X4" s="73" t="s">
        <x:v>429</x:v>
      </x:c>
    </x:row>
    <x:row r="5" spans="2:24" ht="13.5" customHeight="1">
      <x:c r="B5" s="120"/>
      <x:c r="C5" s="120"/>
      <x:c r="D5" s="120"/>
      <x:c r="E5" s="120"/>
      <x:c r="F5" s="120"/>
      <x:c r="G5" s="120"/>
      <x:c r="H5" s="120"/>
      <x:c r="J5" s="22"/>
      <x:c r="K5" s="22"/>
      <x:c r="L5" s="22"/>
      <x:c r="M5" s="22"/>
      <x:c r="N5" s="22"/>
      <x:c r="S5" s="5"/>
      <x:c r="T5" s="62"/>
      <x:c r="U5" s="63"/>
      <x:c r="W5" s="75"/>
      <x:c r="X5" s="88">
        <x:f>COUNTA(F:F)-1</x:f>
        <x:v>33</x:v>
      </x:c>
    </x:row>
    <x:row r="6" spans="2:23" ht="13.5" customHeight="1">
      <x:c r="B6" s="121"/>
      <x:c r="C6" s="121"/>
      <x:c r="D6" s="121"/>
      <x:c r="E6" s="121"/>
      <x:c r="F6" s="121"/>
      <x:c r="G6" s="121"/>
      <x:c r="H6" s="121"/>
      <x:c r="J6" s="22"/>
      <x:c r="K6" s="22"/>
      <x:c r="L6" s="22"/>
      <x:c r="M6" s="22"/>
      <x:c r="N6" s="22"/>
      <x:c r="S6" s="5"/>
      <x:c r="T6" s="62"/>
      <x:c r="U6" s="63"/>
      <x:c r="W6" s="75"/>
    </x:row>
    <x:row r="7" spans="2:24" s="1" customFormat="1" ht="28.5" customHeight="1">
      <x:c r="B7" s="46" t="s">
        <x:v>38</x:v>
      </x:c>
      <x:c r="C7" s="46" t="s">
        <x:v>196</x:v>
      </x:c>
      <x:c r="D7" s="46" t="s">
        <x:v>336</x:v>
      </x:c>
      <x:c r="E7" s="46" t="s">
        <x:v>569</x:v>
      </x:c>
      <x:c r="F7" s="64" t="s">
        <x:v>429</x:v>
      </x:c>
      <x:c r="G7" s="64" t="s">
        <x:v>63</x:v>
      </x:c>
      <x:c r="H7" s="51" t="s">
        <x:v>226</x:v>
      </x:c>
      <x:c r="I7" s="54" t="s">
        <x:v>821</x:v>
      </x:c>
      <x:c r="J7" s="90" t="s">
        <x:v>150</x:v>
      </x:c>
      <x:c r="K7" s="51" t="s">
        <x:v>392</x:v>
      </x:c>
      <x:c r="L7" s="77" t="s">
        <x:v>387</x:v>
      </x:c>
      <x:c r="M7" s="77" t="s">
        <x:v>574</x:v>
      </x:c>
      <x:c r="N7" s="77" t="s">
        <x:v>542</x:v>
      </x:c>
      <x:c r="O7" s="76" t="s">
        <x:v>538</x:v>
      </x:c>
      <x:c r="P7" s="53" t="s">
        <x:v>442</x:v>
      </x:c>
      <x:c r="Q7" s="46" t="s">
        <x:v>663</x:v>
      </x:c>
      <x:c r="R7" s="46" t="s">
        <x:v>530</x:v>
      </x:c>
      <x:c r="T7" s="9"/>
      <x:c r="X7" s="88">
        <x:f>COUNTIF(Table146[Sütun2],"=0")</x:f>
        <x:v>33</x:v>
      </x:c>
    </x:row>
    <x:row r="8" spans="2:24">
      <x:c r="B8" s="23">
        <x:v>1</x:v>
      </x:c>
      <x:c r="C8" s="24" t="s">
        <x:v>549</x:v>
      </x:c>
      <x:c r="D8" s="24">
        <x:v>8680136021609</x:v>
      </x:c>
      <x:c r="E8" s="35" t="s">
        <x:v>783</x:v>
      </x:c>
      <x:c r="F8" s="65"/>
      <x:c r="G8" s="65"/>
      <x:c r="H8" s="26"/>
      <x:c r="I8" s="55">
        <x:v>8</x:v>
      </x:c>
      <x:c r="J8" s="47">
        <x:v>37.5</x:v>
      </x:c>
      <x:c r="K8" s="52">
        <x:f>J8-J8*$U$3</x:f>
        <x:v>37.5</x:v>
      </x:c>
      <x:c r="L8" s="98">
        <x:v>37.5</x:v>
      </x:c>
      <x:c r="M8" s="100">
        <x:f>Table146[[#This Row],[PSF.]]-(Table146[[#This Row],[PSF.]]*$U$3)</x:f>
        <x:v>37.5</x:v>
      </x:c>
      <x:c r="N8" s="101" t="e">
        <x:v>#REF!</x:v>
      </x:c>
      <x:c r="O8" s="101" t="e">
        <x:v>#REF!</x:v>
      </x:c>
      <x:c r="P8" s="102" t="e">
        <x:f>O8*100/118</x:f>
        <x:v>#REF!</x:v>
      </x:c>
      <x:c r="Q8" s="98" t="e">
        <x:f>P8*H8</x:f>
        <x:v>#REF!</x:v>
      </x:c>
      <x:c r="R8" s="98" t="e">
        <x:f>H8*O8</x:f>
        <x:v>#REF!</x:v>
      </x:c>
      <x:c r="T8" s="36"/>
      <x:c r="U8" s="1" t="s">
        <x:v>754</x:v>
      </x:c>
      <x:c r="X8" s="88">
        <x:f>X5-X7</x:f>
        <x:v>0</x:v>
      </x:c>
    </x:row>
    <x:row r="9" spans="2:21">
      <x:c r="B9" s="23">
        <x:v>2</x:v>
      </x:c>
      <x:c r="C9" s="24" t="s">
        <x:v>601</x:v>
      </x:c>
      <x:c r="D9" s="24">
        <x:v>8680136022217</x:v>
      </x:c>
      <x:c r="E9" s="35" t="s">
        <x:v>684</x:v>
      </x:c>
      <x:c r="F9" s="65"/>
      <x:c r="G9" s="65"/>
      <x:c r="H9" s="26"/>
      <x:c r="I9" s="7">
        <x:v>24</x:v>
      </x:c>
      <x:c r="J9" s="47">
        <x:v>8.5</x:v>
      </x:c>
      <x:c r="K9" s="52">
        <x:f>J9-J9*$U$3</x:f>
        <x:v>8.5</x:v>
      </x:c>
      <x:c r="L9" s="98">
        <x:v>8.5</x:v>
      </x:c>
      <x:c r="M9" s="100">
        <x:f>Table146[[#This Row],[PSF.]]-(Table146[[#This Row],[PSF.]]*$U$3)</x:f>
        <x:v>8.5</x:v>
      </x:c>
      <x:c r="N9" s="101" t="e">
        <x:v>#REF!</x:v>
      </x:c>
      <x:c r="O9" s="101" t="e">
        <x:v>#REF!</x:v>
      </x:c>
      <x:c r="P9" s="102" t="e">
        <x:f>O9*100/118</x:f>
        <x:v>#REF!</x:v>
      </x:c>
      <x:c r="Q9" s="98" t="e">
        <x:f>P9*H9</x:f>
        <x:v>#REF!</x:v>
      </x:c>
      <x:c r="R9" s="98" t="e">
        <x:f>H9*O9</x:f>
        <x:v>#REF!</x:v>
      </x:c>
      <x:c r="T9" s="43"/>
      <x:c r="U9" s="1" t="s">
        <x:v>522</x:v>
      </x:c>
    </x:row>
    <x:row r="10" spans="2:21">
      <x:c r="B10" s="23">
        <x:v>3</x:v>
      </x:c>
      <x:c r="C10" s="24" t="s">
        <x:v>430</x:v>
      </x:c>
      <x:c r="D10" s="24">
        <x:v>8680136021685</x:v>
      </x:c>
      <x:c r="E10" s="35" t="s">
        <x:v>164</x:v>
      </x:c>
      <x:c r="F10" s="65"/>
      <x:c r="G10" s="65"/>
      <x:c r="H10" s="26"/>
      <x:c r="I10" s="7">
        <x:v>10</x:v>
      </x:c>
      <x:c r="J10" s="47">
        <x:v>32.5</x:v>
      </x:c>
      <x:c r="K10" s="52">
        <x:f>J10-J10*$U$3</x:f>
        <x:v>32.5</x:v>
      </x:c>
      <x:c r="L10" s="98">
        <x:v>32.5</x:v>
      </x:c>
      <x:c r="M10" s="100">
        <x:f>Table146[[#This Row],[PSF.]]-(Table146[[#This Row],[PSF.]]*$U$3)</x:f>
        <x:v>32.5</x:v>
      </x:c>
      <x:c r="N10" s="101" t="e">
        <x:v>#REF!</x:v>
      </x:c>
      <x:c r="O10" s="101" t="e">
        <x:v>#REF!</x:v>
      </x:c>
      <x:c r="P10" s="102" t="e">
        <x:f>O10*100/118</x:f>
        <x:v>#REF!</x:v>
      </x:c>
      <x:c r="Q10" s="98" t="e">
        <x:f>P10*H10</x:f>
        <x:v>#REF!</x:v>
      </x:c>
      <x:c r="R10" s="98" t="e">
        <x:f>H10*O10</x:f>
        <x:v>#REF!</x:v>
      </x:c>
      <x:c r="T10" s="42"/>
      <x:c r="U10" s="1" t="s">
        <x:v>717</x:v>
      </x:c>
    </x:row>
    <x:row r="11" spans="2:21">
      <x:c r="B11" s="23">
        <x:v>4</x:v>
      </x:c>
      <x:c r="C11" s="24" t="s">
        <x:v>93</x:v>
      </x:c>
      <x:c r="D11" s="24">
        <x:v>8680136022248</x:v>
      </x:c>
      <x:c r="E11" s="35" t="s">
        <x:v>435</x:v>
      </x:c>
      <x:c r="F11" s="65"/>
      <x:c r="G11" s="65"/>
      <x:c r="H11" s="26"/>
      <x:c r="I11" s="7">
        <x:v>20</x:v>
      </x:c>
      <x:c r="J11" s="47">
        <x:v>29</x:v>
      </x:c>
      <x:c r="K11" s="48">
        <x:f>J11-J11*$U$3</x:f>
        <x:v>29</x:v>
      </x:c>
      <x:c r="L11" s="98">
        <x:v>29</x:v>
      </x:c>
      <x:c r="M11" s="100">
        <x:f>Table146[[#This Row],[PSF.]]-(Table146[[#This Row],[PSF.]]*$U$3)</x:f>
        <x:v>29</x:v>
      </x:c>
      <x:c r="N11" s="101" t="e">
        <x:v>#REF!</x:v>
      </x:c>
      <x:c r="O11" s="101" t="e">
        <x:v>#REF!</x:v>
      </x:c>
      <x:c r="P11" s="102" t="e">
        <x:f>O11*100/118</x:f>
        <x:v>#REF!</x:v>
      </x:c>
      <x:c r="Q11" s="98" t="e">
        <x:f>P11*H11</x:f>
        <x:v>#REF!</x:v>
      </x:c>
      <x:c r="R11" s="98" t="e">
        <x:f>H11*O11</x:f>
        <x:v>#REF!</x:v>
      </x:c>
      <x:c r="T11" s="41"/>
      <x:c r="U11" s="1" t="s">
        <x:v>18</x:v>
      </x:c>
    </x:row>
    <x:row r="12" spans="2:21">
      <x:c r="B12" s="23">
        <x:v>5</x:v>
      </x:c>
      <x:c r="C12" s="24" t="s">
        <x:v>205</x:v>
      </x:c>
      <x:c r="D12" s="24">
        <x:v>8680136022255</x:v>
      </x:c>
      <x:c r="E12" s="35" t="s">
        <x:v>793</x:v>
      </x:c>
      <x:c r="F12" s="65"/>
      <x:c r="G12" s="65"/>
      <x:c r="H12" s="26"/>
      <x:c r="I12" s="7">
        <x:v>20</x:v>
      </x:c>
      <x:c r="J12" s="47">
        <x:v>37.5</x:v>
      </x:c>
      <x:c r="K12" s="48">
        <x:f>J12-J12*$U$3</x:f>
        <x:v>37.5</x:v>
      </x:c>
      <x:c r="L12" s="98">
        <x:v>37.5</x:v>
      </x:c>
      <x:c r="M12" s="100">
        <x:f>Table146[[#This Row],[PSF.]]-(Table146[[#This Row],[PSF.]]*$U$3)</x:f>
        <x:v>37.5</x:v>
      </x:c>
      <x:c r="N12" s="101" t="e">
        <x:v>#REF!</x:v>
      </x:c>
      <x:c r="O12" s="101" t="e">
        <x:v>#REF!</x:v>
      </x:c>
      <x:c r="P12" s="102" t="e">
        <x:f>O12*100/118</x:f>
        <x:v>#REF!</x:v>
      </x:c>
      <x:c r="Q12" s="98" t="e">
        <x:f>P12*H12</x:f>
        <x:v>#REF!</x:v>
      </x:c>
      <x:c r="R12" s="98" t="e">
        <x:f>H12*O12</x:f>
        <x:v>#REF!</x:v>
      </x:c>
      <x:c r="T12" s="70"/>
      <x:c r="U12" s="71" t="s">
        <x:v>86</x:v>
      </x:c>
    </x:row>
    <x:row r="13" spans="2:18">
      <x:c r="B13" s="23">
        <x:v>6</x:v>
      </x:c>
      <x:c r="C13" s="24" t="s">
        <x:v>716</x:v>
      </x:c>
      <x:c r="D13" s="24">
        <x:v>8680136022262</x:v>
      </x:c>
      <x:c r="E13" s="35" t="s">
        <x:v>137</x:v>
      </x:c>
      <x:c r="F13" s="65"/>
      <x:c r="G13" s="65"/>
      <x:c r="H13" s="26"/>
      <x:c r="I13" s="7">
        <x:v>20</x:v>
      </x:c>
      <x:c r="J13" s="47">
        <x:v>42</x:v>
      </x:c>
      <x:c r="K13" s="52">
        <x:f>J13-J13*$U$3</x:f>
        <x:v>42</x:v>
      </x:c>
      <x:c r="L13" s="98">
        <x:v>42</x:v>
      </x:c>
      <x:c r="M13" s="100">
        <x:f>Table146[[#This Row],[PSF.]]-(Table146[[#This Row],[PSF.]]*$U$3)</x:f>
        <x:v>42</x:v>
      </x:c>
      <x:c r="N13" s="101" t="e">
        <x:v>#REF!</x:v>
      </x:c>
      <x:c r="O13" s="101" t="e">
        <x:v>#REF!</x:v>
      </x:c>
      <x:c r="P13" s="102" t="e">
        <x:f>O13*100/118</x:f>
        <x:v>#REF!</x:v>
      </x:c>
      <x:c r="Q13" s="98" t="e">
        <x:f>P13*H13</x:f>
        <x:v>#REF!</x:v>
      </x:c>
      <x:c r="R13" s="98" t="e">
        <x:f>H13*O13</x:f>
        <x:v>#REF!</x:v>
      </x:c>
    </x:row>
    <x:row r="14" spans="2:18">
      <x:c r="B14" s="23">
        <x:v>7</x:v>
      </x:c>
      <x:c r="C14" s="24" t="s">
        <x:v>213</x:v>
      </x:c>
      <x:c r="D14" s="24">
        <x:v>8680136023856</x:v>
      </x:c>
      <x:c r="E14" s="35" t="s">
        <x:v>508</x:v>
      </x:c>
      <x:c r="F14" s="65"/>
      <x:c r="G14" s="65"/>
      <x:c r="H14" s="26"/>
      <x:c r="I14" s="7">
        <x:v>11</x:v>
      </x:c>
      <x:c r="J14" s="47">
        <x:v>21.5</x:v>
      </x:c>
      <x:c r="K14" s="52">
        <x:f>J14-J14*$U$3</x:f>
        <x:v>21.5</x:v>
      </x:c>
      <x:c r="L14" s="98">
        <x:v>21.5</x:v>
      </x:c>
      <x:c r="M14" s="100">
        <x:f>Table146[[#This Row],[PSF.]]-(Table146[[#This Row],[PSF.]]*$U$3)</x:f>
        <x:v>21.5</x:v>
      </x:c>
      <x:c r="N14" s="101" t="e">
        <x:v>#REF!</x:v>
      </x:c>
      <x:c r="O14" s="101" t="e">
        <x:v>#REF!</x:v>
      </x:c>
      <x:c r="P14" s="102" t="e">
        <x:f>O14*100/118</x:f>
        <x:v>#REF!</x:v>
      </x:c>
      <x:c r="Q14" s="98" t="e">
        <x:f>P14*H14</x:f>
        <x:v>#REF!</x:v>
      </x:c>
      <x:c r="R14" s="98" t="e">
        <x:f>H14*O14</x:f>
        <x:v>#REF!</x:v>
      </x:c>
    </x:row>
    <x:row r="15" spans="2:18">
      <x:c r="B15" s="23">
        <x:v>8</x:v>
      </x:c>
      <x:c r="C15" s="24" t="s">
        <x:v>35</x:v>
      </x:c>
      <x:c r="D15" s="24">
        <x:v>8680136023979</x:v>
      </x:c>
      <x:c r="E15" s="35" t="s">
        <x:v>523</x:v>
      </x:c>
      <x:c r="F15" s="65"/>
      <x:c r="G15" s="65"/>
      <x:c r="H15" s="26"/>
      <x:c r="I15" s="7">
        <x:v>12</x:v>
      </x:c>
      <x:c r="J15" s="47">
        <x:v>19.5</x:v>
      </x:c>
      <x:c r="K15" s="52">
        <x:f>J15-J15*$U$3</x:f>
        <x:v>19.5</x:v>
      </x:c>
      <x:c r="L15" s="98">
        <x:v>19.5</x:v>
      </x:c>
      <x:c r="M15" s="100">
        <x:f>Table146[[#This Row],[PSF.]]-(Table146[[#This Row],[PSF.]]*$U$3)</x:f>
        <x:v>19.5</x:v>
      </x:c>
      <x:c r="N15" s="101" t="e">
        <x:v>#REF!</x:v>
      </x:c>
      <x:c r="O15" s="101" t="e">
        <x:v>#REF!</x:v>
      </x:c>
      <x:c r="P15" s="102" t="e">
        <x:f>O15*100/118</x:f>
        <x:v>#REF!</x:v>
      </x:c>
      <x:c r="Q15" s="98" t="e">
        <x:f>P15*H15</x:f>
        <x:v>#REF!</x:v>
      </x:c>
      <x:c r="R15" s="98" t="e">
        <x:f>H15*O15</x:f>
        <x:v>#REF!</x:v>
      </x:c>
    </x:row>
    <x:row r="16" spans="2:18">
      <x:c r="B16" s="23">
        <x:v>9</x:v>
      </x:c>
      <x:c r="C16" s="24" t="s">
        <x:v>328</x:v>
      </x:c>
      <x:c r="D16" s="24">
        <x:v>8680136020282</x:v>
      </x:c>
      <x:c r="E16" s="35" t="s">
        <x:v>737</x:v>
      </x:c>
      <x:c r="F16" s="65"/>
      <x:c r="G16" s="65"/>
      <x:c r="H16" s="26"/>
      <x:c r="I16" s="7">
        <x:v>10</x:v>
      </x:c>
      <x:c r="J16" s="47">
        <x:v>15.5</x:v>
      </x:c>
      <x:c r="K16" s="52">
        <x:f>J16-J16*$U$3</x:f>
        <x:v>15.5</x:v>
      </x:c>
      <x:c r="L16" s="98">
        <x:v>15.5</x:v>
      </x:c>
      <x:c r="M16" s="100">
        <x:f>Table146[[#This Row],[PSF.]]-(Table146[[#This Row],[PSF.]]*$U$3)</x:f>
        <x:v>15.5</x:v>
      </x:c>
      <x:c r="N16" s="101" t="e">
        <x:v>#REF!</x:v>
      </x:c>
      <x:c r="O16" s="101" t="e">
        <x:v>#REF!</x:v>
      </x:c>
      <x:c r="P16" s="102" t="e">
        <x:f>O16*100/118</x:f>
        <x:v>#REF!</x:v>
      </x:c>
      <x:c r="Q16" s="98" t="e">
        <x:f>P16*H16</x:f>
        <x:v>#REF!</x:v>
      </x:c>
      <x:c r="R16" s="98" t="e">
        <x:f>H16*O16</x:f>
        <x:v>#REF!</x:v>
      </x:c>
    </x:row>
    <x:row r="17" spans="2:18">
      <x:c r="B17" s="23">
        <x:v>10</x:v>
      </x:c>
      <x:c r="C17" s="24" t="s">
        <x:v>367</x:v>
      </x:c>
      <x:c r="D17" s="24">
        <x:v>8680136020299</x:v>
      </x:c>
      <x:c r="E17" s="35" t="s">
        <x:v>763</x:v>
      </x:c>
      <x:c r="F17" s="65"/>
      <x:c r="G17" s="65"/>
      <x:c r="H17" s="26"/>
      <x:c r="I17" s="7">
        <x:v>10</x:v>
      </x:c>
      <x:c r="J17" s="47">
        <x:v>24.5</x:v>
      </x:c>
      <x:c r="K17" s="52">
        <x:f>J17-J17*$U$3</x:f>
        <x:v>24.5</x:v>
      </x:c>
      <x:c r="L17" s="98">
        <x:v>24.5</x:v>
      </x:c>
      <x:c r="M17" s="100">
        <x:f>Table146[[#This Row],[PSF.]]-(Table146[[#This Row],[PSF.]]*$U$3)</x:f>
        <x:v>24.5</x:v>
      </x:c>
      <x:c r="N17" s="101" t="e">
        <x:v>#REF!</x:v>
      </x:c>
      <x:c r="O17" s="101" t="e">
        <x:v>#REF!</x:v>
      </x:c>
      <x:c r="P17" s="102" t="e">
        <x:f>O17*100/118</x:f>
        <x:v>#REF!</x:v>
      </x:c>
      <x:c r="Q17" s="98" t="e">
        <x:f>P17*H17</x:f>
        <x:v>#REF!</x:v>
      </x:c>
      <x:c r="R17" s="98" t="e">
        <x:f>H17*O17</x:f>
        <x:v>#REF!</x:v>
      </x:c>
    </x:row>
    <x:row r="18" spans="2:18">
      <x:c r="B18" s="23">
        <x:v>11</x:v>
      </x:c>
      <x:c r="C18" s="24" t="s">
        <x:v>368</x:v>
      </x:c>
      <x:c r="D18" s="24">
        <x:v>8680136020305</x:v>
      </x:c>
      <x:c r="E18" s="35" t="s">
        <x:v>541</x:v>
      </x:c>
      <x:c r="F18" s="65"/>
      <x:c r="G18" s="65"/>
      <x:c r="H18" s="26"/>
      <x:c r="I18" s="7">
        <x:v>10</x:v>
      </x:c>
      <x:c r="J18" s="47">
        <x:v>31.5</x:v>
      </x:c>
      <x:c r="K18" s="52">
        <x:f>J18-J18*$U$3</x:f>
        <x:v>31.5</x:v>
      </x:c>
      <x:c r="L18" s="98">
        <x:v>31.5</x:v>
      </x:c>
      <x:c r="M18" s="100">
        <x:f>Table146[[#This Row],[PSF.]]-(Table146[[#This Row],[PSF.]]*$U$3)</x:f>
        <x:v>31.5</x:v>
      </x:c>
      <x:c r="N18" s="101" t="e">
        <x:v>#REF!</x:v>
      </x:c>
      <x:c r="O18" s="101" t="e">
        <x:v>#REF!</x:v>
      </x:c>
      <x:c r="P18" s="102" t="e">
        <x:f>O18*100/118</x:f>
        <x:v>#REF!</x:v>
      </x:c>
      <x:c r="Q18" s="98" t="e">
        <x:f>P18*H18</x:f>
        <x:v>#REF!</x:v>
      </x:c>
      <x:c r="R18" s="98" t="e">
        <x:f>H18*O18</x:f>
        <x:v>#REF!</x:v>
      </x:c>
    </x:row>
    <x:row r="19" spans="2:18">
      <x:c r="B19" s="23">
        <x:v>12</x:v>
      </x:c>
      <x:c r="C19" s="24" t="s">
        <x:v>584</x:v>
      </x:c>
      <x:c r="D19" s="24">
        <x:v>8680136021081</x:v>
      </x:c>
      <x:c r="E19" s="35" t="s">
        <x:v>20</x:v>
      </x:c>
      <x:c r="F19" s="65"/>
      <x:c r="G19" s="65"/>
      <x:c r="H19" s="26"/>
      <x:c r="I19" s="7">
        <x:v>12</x:v>
      </x:c>
      <x:c r="J19" s="47">
        <x:v>16.5</x:v>
      </x:c>
      <x:c r="K19" s="52">
        <x:f>J19-J19*$U$3</x:f>
        <x:v>16.5</x:v>
      </x:c>
      <x:c r="L19" s="98">
        <x:v>16.5</x:v>
      </x:c>
      <x:c r="M19" s="100">
        <x:f>Table146[[#This Row],[PSF.]]-(Table146[[#This Row],[PSF.]]*$U$3)</x:f>
        <x:v>16.5</x:v>
      </x:c>
      <x:c r="N19" s="101" t="e">
        <x:v>#REF!</x:v>
      </x:c>
      <x:c r="O19" s="101" t="e">
        <x:v>#REF!</x:v>
      </x:c>
      <x:c r="P19" s="102" t="e">
        <x:f>O19*100/118</x:f>
        <x:v>#REF!</x:v>
      </x:c>
      <x:c r="Q19" s="98" t="e">
        <x:f>P19*H19</x:f>
        <x:v>#REF!</x:v>
      </x:c>
      <x:c r="R19" s="98" t="e">
        <x:f>H19*O19</x:f>
        <x:v>#REF!</x:v>
      </x:c>
    </x:row>
    <x:row r="20" spans="2:18">
      <x:c r="B20" s="23">
        <x:v>13</x:v>
      </x:c>
      <x:c r="C20" s="24" t="s">
        <x:v>832</x:v>
      </x:c>
      <x:c r="D20" s="24">
        <x:v>8680136021098</x:v>
      </x:c>
      <x:c r="E20" s="35" t="s">
        <x:v>526</x:v>
      </x:c>
      <x:c r="F20" s="65"/>
      <x:c r="G20" s="65"/>
      <x:c r="H20" s="26"/>
      <x:c r="I20" s="7">
        <x:v>12</x:v>
      </x:c>
      <x:c r="J20" s="47">
        <x:v>23.5</x:v>
      </x:c>
      <x:c r="K20" s="52">
        <x:f>J20-J20*$U$3</x:f>
        <x:v>23.5</x:v>
      </x:c>
      <x:c r="L20" s="98">
        <x:v>23.5</x:v>
      </x:c>
      <x:c r="M20" s="100">
        <x:f>Table146[[#This Row],[PSF.]]-(Table146[[#This Row],[PSF.]]*$U$3)</x:f>
        <x:v>23.5</x:v>
      </x:c>
      <x:c r="N20" s="101" t="e">
        <x:v>#REF!</x:v>
      </x:c>
      <x:c r="O20" s="101" t="e">
        <x:v>#REF!</x:v>
      </x:c>
      <x:c r="P20" s="102" t="e">
        <x:f>O20*100/118</x:f>
        <x:v>#REF!</x:v>
      </x:c>
      <x:c r="Q20" s="98" t="e">
        <x:f>P20*H20</x:f>
        <x:v>#REF!</x:v>
      </x:c>
      <x:c r="R20" s="98" t="e">
        <x:f>H20*O20</x:f>
        <x:v>#REF!</x:v>
      </x:c>
    </x:row>
    <x:row r="21" spans="2:18">
      <x:c r="B21" s="23">
        <x:v>14</x:v>
      </x:c>
      <x:c r="C21" s="24" t="s">
        <x:v>353</x:v>
      </x:c>
      <x:c r="D21" s="24">
        <x:v>8680136021272</x:v>
      </x:c>
      <x:c r="E21" s="35" t="s">
        <x:v>734</x:v>
      </x:c>
      <x:c r="F21" s="65"/>
      <x:c r="G21" s="65"/>
      <x:c r="H21" s="26"/>
      <x:c r="I21" s="7">
        <x:v>10</x:v>
      </x:c>
      <x:c r="J21" s="47">
        <x:v>13.5</x:v>
      </x:c>
      <x:c r="K21" s="52">
        <x:f>J21-J21*$U$3</x:f>
        <x:v>13.5</x:v>
      </x:c>
      <x:c r="L21" s="98">
        <x:v>13.5</x:v>
      </x:c>
      <x:c r="M21" s="100">
        <x:f>Table146[[#This Row],[PSF.]]-(Table146[[#This Row],[PSF.]]*$U$3)</x:f>
        <x:v>13.5</x:v>
      </x:c>
      <x:c r="N21" s="101" t="e">
        <x:v>#REF!</x:v>
      </x:c>
      <x:c r="O21" s="101" t="e">
        <x:v>#REF!</x:v>
      </x:c>
      <x:c r="P21" s="102" t="e">
        <x:f>O21*100/118</x:f>
        <x:v>#REF!</x:v>
      </x:c>
      <x:c r="Q21" s="98" t="e">
        <x:f>P21*H21</x:f>
        <x:v>#REF!</x:v>
      </x:c>
      <x:c r="R21" s="98" t="e">
        <x:f>H21*O21</x:f>
        <x:v>#REF!</x:v>
      </x:c>
    </x:row>
    <x:row r="22" spans="2:18">
      <x:c r="B22" s="23">
        <x:v>15</x:v>
      </x:c>
      <x:c r="C22" s="24" t="s">
        <x:v>475</x:v>
      </x:c>
      <x:c r="D22" s="24">
        <x:v>8680136021289</x:v>
      </x:c>
      <x:c r="E22" s="35" t="s">
        <x:v>840</x:v>
      </x:c>
      <x:c r="F22" s="65"/>
      <x:c r="G22" s="65"/>
      <x:c r="H22" s="26"/>
      <x:c r="I22" s="7">
        <x:v>10</x:v>
      </x:c>
      <x:c r="J22" s="47">
        <x:v>17.5</x:v>
      </x:c>
      <x:c r="K22" s="52">
        <x:f>J22-J22*$U$3</x:f>
        <x:v>17.5</x:v>
      </x:c>
      <x:c r="L22" s="98">
        <x:v>17.5</x:v>
      </x:c>
      <x:c r="M22" s="100">
        <x:f>Table146[[#This Row],[PSF.]]-(Table146[[#This Row],[PSF.]]*$U$3)</x:f>
        <x:v>17.5</x:v>
      </x:c>
      <x:c r="N22" s="101" t="e">
        <x:v>#REF!</x:v>
      </x:c>
      <x:c r="O22" s="101" t="e">
        <x:v>#REF!</x:v>
      </x:c>
      <x:c r="P22" s="102" t="e">
        <x:f>O22*100/118</x:f>
        <x:v>#REF!</x:v>
      </x:c>
      <x:c r="Q22" s="98" t="e">
        <x:f>P22*H22</x:f>
        <x:v>#REF!</x:v>
      </x:c>
      <x:c r="R22" s="98" t="e">
        <x:f>H22*O22</x:f>
        <x:v>#REF!</x:v>
      </x:c>
    </x:row>
    <x:row r="23" spans="2:18">
      <x:c r="B23" s="23">
        <x:v>16</x:v>
      </x:c>
      <x:c r="C23" s="24" t="s">
        <x:v>48</x:v>
      </x:c>
      <x:c r="D23" s="24">
        <x:v>8680136021296</x:v>
      </x:c>
      <x:c r="E23" s="35" t="s">
        <x:v>207</x:v>
      </x:c>
      <x:c r="F23" s="65"/>
      <x:c r="G23" s="65"/>
      <x:c r="H23" s="26"/>
      <x:c r="I23" s="7">
        <x:v>10</x:v>
      </x:c>
      <x:c r="J23" s="47">
        <x:v>24</x:v>
      </x:c>
      <x:c r="K23" s="52">
        <x:f>J23-J23*$U$3</x:f>
        <x:v>24</x:v>
      </x:c>
      <x:c r="L23" s="98">
        <x:v>24</x:v>
      </x:c>
      <x:c r="M23" s="100">
        <x:f>Table146[[#This Row],[PSF.]]-(Table146[[#This Row],[PSF.]]*$U$3)</x:f>
        <x:v>24</x:v>
      </x:c>
      <x:c r="N23" s="101" t="e">
        <x:v>#REF!</x:v>
      </x:c>
      <x:c r="O23" s="101" t="e">
        <x:v>#REF!</x:v>
      </x:c>
      <x:c r="P23" s="102" t="e">
        <x:f>O23*100/118</x:f>
        <x:v>#REF!</x:v>
      </x:c>
      <x:c r="Q23" s="98" t="e">
        <x:f>P23*H23</x:f>
        <x:v>#REF!</x:v>
      </x:c>
      <x:c r="R23" s="98" t="e">
        <x:f>H23*O23</x:f>
        <x:v>#REF!</x:v>
      </x:c>
    </x:row>
    <x:row r="24" spans="2:18">
      <x:c r="B24" s="23">
        <x:v>17</x:v>
      </x:c>
      <x:c r="C24" s="24" t="s">
        <x:v>766</x:v>
      </x:c>
      <x:c r="D24" s="24">
        <x:v>8680136023962</x:v>
      </x:c>
      <x:c r="E24" s="35" t="s">
        <x:v>379</x:v>
      </x:c>
      <x:c r="F24" s="114" t="s">
        <x:v>429</x:v>
      </x:c>
      <x:c r="G24" s="114">
        <x:f>Table146[[#This Row],[SİPARİŞ ADET]]</x:f>
        <x:v>0</x:v>
      </x:c>
      <x:c r="H24" s="26"/>
      <x:c r="I24" s="7">
        <x:v>8</x:v>
      </x:c>
      <x:c r="J24" s="47">
        <x:v>35.5</x:v>
      </x:c>
      <x:c r="K24" s="115" t="e">
        <x:v>#REF!</x:v>
      </x:c>
      <x:c r="L24" s="98">
        <x:v>35.5</x:v>
      </x:c>
      <x:c r="M24" s="100">
        <x:f>Table146[[#This Row],[PSF.]]-(Table146[[#This Row],[PSF.]]*$U$3)</x:f>
        <x:v>35.5</x:v>
      </x:c>
      <x:c r="N24" s="102" t="e">
        <x:v>#REF!</x:v>
      </x:c>
      <x:c r="O24" s="102">
        <x:v>16.5</x:v>
      </x:c>
      <x:c r="P24" s="102">
        <x:f>O24*100/118</x:f>
        <x:v>13.983050847457626</x:v>
      </x:c>
      <x:c r="Q24" s="98">
        <x:f>P24*H24</x:f>
        <x:v>0</x:v>
      </x:c>
      <x:c r="R24" s="98">
        <x:f>H24*O24</x:f>
        <x:v>0</x:v>
      </x:c>
    </x:row>
    <x:row r="25" spans="2:18">
      <x:c r="B25" s="23">
        <x:v>18</x:v>
      </x:c>
      <x:c r="C25" s="24" t="s">
        <x:v>527</x:v>
      </x:c>
      <x:c r="D25" s="24">
        <x:v>8680136021227</x:v>
      </x:c>
      <x:c r="E25" s="35" t="s">
        <x:v>190</x:v>
      </x:c>
      <x:c r="F25" s="65"/>
      <x:c r="G25" s="65"/>
      <x:c r="H25" s="26"/>
      <x:c r="I25" s="7">
        <x:v>24</x:v>
      </x:c>
      <x:c r="J25" s="47">
        <x:v>17.5</x:v>
      </x:c>
      <x:c r="K25" s="52">
        <x:f>J25-J25*$U$3</x:f>
        <x:v>17.5</x:v>
      </x:c>
      <x:c r="L25" s="98">
        <x:v>17.5</x:v>
      </x:c>
      <x:c r="M25" s="100">
        <x:f>Table146[[#This Row],[PSF.]]-(Table146[[#This Row],[PSF.]]*$U$3)</x:f>
        <x:v>17.5</x:v>
      </x:c>
      <x:c r="N25" s="101" t="e">
        <x:v>#REF!</x:v>
      </x:c>
      <x:c r="O25" s="101" t="e">
        <x:v>#REF!</x:v>
      </x:c>
      <x:c r="P25" s="102" t="e">
        <x:f>O25*100/118</x:f>
        <x:v>#REF!</x:v>
      </x:c>
      <x:c r="Q25" s="98" t="e">
        <x:f>P25*H25</x:f>
        <x:v>#REF!</x:v>
      </x:c>
      <x:c r="R25" s="98" t="e">
        <x:f>H25*O25</x:f>
        <x:v>#REF!</x:v>
      </x:c>
    </x:row>
    <x:row r="26" spans="2:18">
      <x:c r="B26" s="23">
        <x:v>19</x:v>
      </x:c>
      <x:c r="C26" s="24" t="s">
        <x:v>742</x:v>
      </x:c>
      <x:c r="D26" s="24">
        <x:v>8680136021234</x:v>
      </x:c>
      <x:c r="E26" s="35" t="s">
        <x:v>539</x:v>
      </x:c>
      <x:c r="F26" s="65"/>
      <x:c r="G26" s="65"/>
      <x:c r="H26" s="26"/>
      <x:c r="I26" s="7">
        <x:v>18</x:v>
      </x:c>
      <x:c r="J26" s="47">
        <x:v>23.5</x:v>
      </x:c>
      <x:c r="K26" s="52">
        <x:f>J26-J26*$U$3</x:f>
        <x:v>23.5</x:v>
      </x:c>
      <x:c r="L26" s="98">
        <x:v>23.5</x:v>
      </x:c>
      <x:c r="M26" s="100">
        <x:f>Table146[[#This Row],[PSF.]]-(Table146[[#This Row],[PSF.]]*$U$3)</x:f>
        <x:v>23.5</x:v>
      </x:c>
      <x:c r="N26" s="101" t="e">
        <x:v>#REF!</x:v>
      </x:c>
      <x:c r="O26" s="101" t="e">
        <x:v>#REF!</x:v>
      </x:c>
      <x:c r="P26" s="102" t="e">
        <x:f>O26*100/118</x:f>
        <x:v>#REF!</x:v>
      </x:c>
      <x:c r="Q26" s="98" t="e">
        <x:f>P26*H26</x:f>
        <x:v>#REF!</x:v>
      </x:c>
      <x:c r="R26" s="98" t="e">
        <x:f>H26*O26</x:f>
        <x:v>#REF!</x:v>
      </x:c>
    </x:row>
    <x:row r="27" spans="2:18">
      <x:c r="B27" s="23">
        <x:v>20</x:v>
      </x:c>
      <x:c r="C27" s="24" t="s">
        <x:v>637</x:v>
      </x:c>
      <x:c r="D27" s="24">
        <x:v>8680136022491</x:v>
      </x:c>
      <x:c r="E27" s="35" t="s">
        <x:v>275</x:v>
      </x:c>
      <x:c r="F27" s="65"/>
      <x:c r="G27" s="65"/>
      <x:c r="H27" s="26"/>
      <x:c r="I27" s="7">
        <x:v>6</x:v>
      </x:c>
      <x:c r="J27" s="47">
        <x:v>63.5</x:v>
      </x:c>
      <x:c r="K27" s="52">
        <x:f>J27-J27*$U$3</x:f>
        <x:v>63.5</x:v>
      </x:c>
      <x:c r="L27" s="98">
        <x:v>63.5</x:v>
      </x:c>
      <x:c r="M27" s="100">
        <x:f>Table146[[#This Row],[PSF.]]-(Table146[[#This Row],[PSF.]]*$U$3)</x:f>
        <x:v>63.5</x:v>
      </x:c>
      <x:c r="N27" s="101" t="e">
        <x:v>#REF!</x:v>
      </x:c>
      <x:c r="O27" s="101" t="e">
        <x:v>#REF!</x:v>
      </x:c>
      <x:c r="P27" s="102" t="e">
        <x:f>O27*100/118</x:f>
        <x:v>#REF!</x:v>
      </x:c>
      <x:c r="Q27" s="98" t="e">
        <x:f>P27*H27</x:f>
        <x:v>#REF!</x:v>
      </x:c>
      <x:c r="R27" s="98" t="e">
        <x:f>H27*O27</x:f>
        <x:v>#REF!</x:v>
      </x:c>
    </x:row>
    <x:row r="28" spans="2:18">
      <x:c r="B28" s="23">
        <x:v>21</x:v>
      </x:c>
      <x:c r="C28" s="24" t="s">
        <x:v>222</x:v>
      </x:c>
      <x:c r="D28" s="24">
        <x:v>8680136022019</x:v>
      </x:c>
      <x:c r="E28" s="35" t="s">
        <x:v>229</x:v>
      </x:c>
      <x:c r="F28" s="65"/>
      <x:c r="G28" s="65"/>
      <x:c r="H28" s="26"/>
      <x:c r="I28" s="7">
        <x:v>10</x:v>
      </x:c>
      <x:c r="J28" s="47">
        <x:v>38</x:v>
      </x:c>
      <x:c r="K28" s="52">
        <x:f>J28-J28*$U$3</x:f>
        <x:v>38</x:v>
      </x:c>
      <x:c r="L28" s="98">
        <x:v>38</x:v>
      </x:c>
      <x:c r="M28" s="100">
        <x:f>Table146[[#This Row],[PSF.]]-(Table146[[#This Row],[PSF.]]*$U$3)</x:f>
        <x:v>38</x:v>
      </x:c>
      <x:c r="N28" s="101" t="e">
        <x:v>#REF!</x:v>
      </x:c>
      <x:c r="O28" s="101" t="e">
        <x:v>#REF!</x:v>
      </x:c>
      <x:c r="P28" s="102" t="e">
        <x:f>O28*100/118</x:f>
        <x:v>#REF!</x:v>
      </x:c>
      <x:c r="Q28" s="98" t="e">
        <x:f>P28*H28</x:f>
        <x:v>#REF!</x:v>
      </x:c>
      <x:c r="R28" s="98" t="e">
        <x:f>H28*O28</x:f>
        <x:v>#REF!</x:v>
      </x:c>
    </x:row>
    <x:row r="29" spans="2:18">
      <x:c r="B29" s="23">
        <x:v>22</x:v>
      </x:c>
      <x:c r="C29" s="24" t="s">
        <x:v>162</x:v>
      </x:c>
      <x:c r="D29" s="23">
        <x:v>8680136022569</x:v>
      </x:c>
      <x:c r="E29" s="35" t="s">
        <x:v>332</x:v>
      </x:c>
      <x:c r="F29" s="65"/>
      <x:c r="G29" s="65"/>
      <x:c r="H29" s="26"/>
      <x:c r="I29" s="7">
        <x:v>10</x:v>
      </x:c>
      <x:c r="J29" s="47">
        <x:v>35</x:v>
      </x:c>
      <x:c r="K29" s="52">
        <x:f>J29-J29*$U$3</x:f>
        <x:v>35</x:v>
      </x:c>
      <x:c r="L29" s="98">
        <x:v>35</x:v>
      </x:c>
      <x:c r="M29" s="100">
        <x:f>Table146[[#This Row],[PSF.]]-(Table146[[#This Row],[PSF.]]*$U$3)</x:f>
        <x:v>35</x:v>
      </x:c>
      <x:c r="N29" s="101" t="e">
        <x:v>#REF!</x:v>
      </x:c>
      <x:c r="O29" s="101" t="e">
        <x:v>#REF!</x:v>
      </x:c>
      <x:c r="P29" s="102" t="e">
        <x:f>O29*100/118</x:f>
        <x:v>#REF!</x:v>
      </x:c>
      <x:c r="Q29" s="98" t="e">
        <x:f>P29*H29</x:f>
        <x:v>#REF!</x:v>
      </x:c>
      <x:c r="R29" s="98" t="e">
        <x:f>H29*O29</x:f>
        <x:v>#REF!</x:v>
      </x:c>
    </x:row>
    <x:row r="30" spans="2:18">
      <x:c r="B30" s="23">
        <x:v>23</x:v>
      </x:c>
      <x:c r="C30" s="24" t="s">
        <x:v>728</x:v>
      </x:c>
      <x:c r="D30" s="23">
        <x:v>8680136023078</x:v>
      </x:c>
      <x:c r="E30" s="35" t="s">
        <x:v>171</x:v>
      </x:c>
      <x:c r="F30" s="65"/>
      <x:c r="G30" s="65"/>
      <x:c r="H30" s="26"/>
      <x:c r="I30" s="7">
        <x:v>20</x:v>
      </x:c>
      <x:c r="J30" s="47">
        <x:v>31</x:v>
      </x:c>
      <x:c r="K30" s="52">
        <x:f>J30-J30*$U$3</x:f>
        <x:v>31</x:v>
      </x:c>
      <x:c r="L30" s="98">
        <x:v>31</x:v>
      </x:c>
      <x:c r="M30" s="100">
        <x:f>Table146[[#This Row],[PSF.]]-(Table146[[#This Row],[PSF.]]*$U$3)</x:f>
        <x:v>31</x:v>
      </x:c>
      <x:c r="N30" s="101" t="e">
        <x:v>#REF!</x:v>
      </x:c>
      <x:c r="O30" s="101" t="e">
        <x:v>#REF!</x:v>
      </x:c>
      <x:c r="P30" s="102" t="e">
        <x:f>O30*100/118</x:f>
        <x:v>#REF!</x:v>
      </x:c>
      <x:c r="Q30" s="98" t="e">
        <x:f>P30*H30</x:f>
        <x:v>#REF!</x:v>
      </x:c>
      <x:c r="R30" s="98" t="e">
        <x:f>H30*O30</x:f>
        <x:v>#REF!</x:v>
      </x:c>
    </x:row>
    <x:row r="31" spans="2:18">
      <x:c r="B31" s="23">
        <x:v>24</x:v>
      </x:c>
      <x:c r="C31" s="24" t="s">
        <x:v>161</x:v>
      </x:c>
      <x:c r="D31" s="23">
        <x:v>8680136023085</x:v>
      </x:c>
      <x:c r="E31" s="35" t="s">
        <x:v>433</x:v>
      </x:c>
      <x:c r="F31" s="65"/>
      <x:c r="G31" s="65"/>
      <x:c r="H31" s="26"/>
      <x:c r="I31" s="7">
        <x:v>20</x:v>
      </x:c>
      <x:c r="J31" s="47">
        <x:v>29.5</x:v>
      </x:c>
      <x:c r="K31" s="52">
        <x:f>J31-J31*$U$3</x:f>
        <x:v>29.5</x:v>
      </x:c>
      <x:c r="L31" s="98">
        <x:v>29.5</x:v>
      </x:c>
      <x:c r="M31" s="100">
        <x:f>Table146[[#This Row],[PSF.]]-(Table146[[#This Row],[PSF.]]*$U$3)</x:f>
        <x:v>29.5</x:v>
      </x:c>
      <x:c r="N31" s="101" t="e">
        <x:v>#REF!</x:v>
      </x:c>
      <x:c r="O31" s="101" t="e">
        <x:v>#REF!</x:v>
      </x:c>
      <x:c r="P31" s="102" t="e">
        <x:f>O31*100/118</x:f>
        <x:v>#REF!</x:v>
      </x:c>
      <x:c r="Q31" s="98" t="e">
        <x:f>P31*H31</x:f>
        <x:v>#REF!</x:v>
      </x:c>
      <x:c r="R31" s="98" t="e">
        <x:f>H31*O31</x:f>
        <x:v>#REF!</x:v>
      </x:c>
    </x:row>
    <x:row r="32" spans="2:18">
      <x:c r="B32" s="23">
        <x:v>25</x:v>
      </x:c>
      <x:c r="C32" s="24" t="s">
        <x:v>362</x:v>
      </x:c>
      <x:c r="D32" s="23">
        <x:v>8680136023108</x:v>
      </x:c>
      <x:c r="E32" s="35" t="s">
        <x:v>99</x:v>
      </x:c>
      <x:c r="F32" s="65"/>
      <x:c r="G32" s="65"/>
      <x:c r="H32" s="26"/>
      <x:c r="I32" s="7">
        <x:v>12</x:v>
      </x:c>
      <x:c r="J32" s="47">
        <x:v>29.5</x:v>
      </x:c>
      <x:c r="K32" s="52">
        <x:f>J32-J32*$U$3</x:f>
        <x:v>29.5</x:v>
      </x:c>
      <x:c r="L32" s="98">
        <x:v>29.5</x:v>
      </x:c>
      <x:c r="M32" s="100">
        <x:f>Table146[[#This Row],[PSF.]]-(Table146[[#This Row],[PSF.]]*$U$3)</x:f>
        <x:v>29.5</x:v>
      </x:c>
      <x:c r="N32" s="101" t="e">
        <x:v>#REF!</x:v>
      </x:c>
      <x:c r="O32" s="101" t="e">
        <x:v>#REF!</x:v>
      </x:c>
      <x:c r="P32" s="102" t="e">
        <x:f>O32*100/118</x:f>
        <x:v>#REF!</x:v>
      </x:c>
      <x:c r="Q32" s="98" t="e">
        <x:f>P32*H32</x:f>
        <x:v>#REF!</x:v>
      </x:c>
      <x:c r="R32" s="98" t="e">
        <x:f>H32*O32</x:f>
        <x:v>#REF!</x:v>
      </x:c>
    </x:row>
    <x:row r="33" spans="2:18">
      <x:c r="B33" s="23">
        <x:v>26</x:v>
      </x:c>
      <x:c r="C33" s="24" t="s">
        <x:v>643</x:v>
      </x:c>
      <x:c r="D33" s="23">
        <x:v>8680136022811</x:v>
      </x:c>
      <x:c r="E33" s="35" t="s">
        <x:v>789</x:v>
      </x:c>
      <x:c r="F33" s="65"/>
      <x:c r="G33" s="65"/>
      <x:c r="H33" s="26"/>
      <x:c r="I33" s="7">
        <x:v>10</x:v>
      </x:c>
      <x:c r="J33" s="47">
        <x:v>34.5</x:v>
      </x:c>
      <x:c r="K33" s="52">
        <x:f>J33-J33*$U$3</x:f>
        <x:v>34.5</x:v>
      </x:c>
      <x:c r="L33" s="98">
        <x:v>34.5</x:v>
      </x:c>
      <x:c r="M33" s="100">
        <x:f>Table146[[#This Row],[PSF.]]-(Table146[[#This Row],[PSF.]]*$U$3)</x:f>
        <x:v>34.5</x:v>
      </x:c>
      <x:c r="N33" s="101" t="e">
        <x:v>#REF!</x:v>
      </x:c>
      <x:c r="O33" s="101" t="e">
        <x:v>#REF!</x:v>
      </x:c>
      <x:c r="P33" s="102" t="e">
        <x:f>O33*100/118</x:f>
        <x:v>#REF!</x:v>
      </x:c>
      <x:c r="Q33" s="98" t="e">
        <x:f>P33*H33</x:f>
        <x:v>#REF!</x:v>
      </x:c>
      <x:c r="R33" s="98" t="e">
        <x:f>H33*O33</x:f>
        <x:v>#REF!</x:v>
      </x:c>
    </x:row>
    <x:row r="34" spans="2:18">
      <x:c r="B34" s="23">
        <x:v>27</x:v>
      </x:c>
      <x:c r="C34" s="24" t="s">
        <x:v>425</x:v>
      </x:c>
      <x:c r="D34" s="24">
        <x:v>8680136020664</x:v>
      </x:c>
      <x:c r="E34" s="35" t="s">
        <x:v>777</x:v>
      </x:c>
      <x:c r="F34" s="65"/>
      <x:c r="G34" s="65"/>
      <x:c r="H34" s="26"/>
      <x:c r="I34" s="7">
        <x:v>6</x:v>
      </x:c>
      <x:c r="J34" s="47">
        <x:v>47.5</x:v>
      </x:c>
      <x:c r="K34" s="52">
        <x:f>J34-J34*$U$3</x:f>
        <x:v>47.5</x:v>
      </x:c>
      <x:c r="L34" s="98">
        <x:v>47.5</x:v>
      </x:c>
      <x:c r="M34" s="100">
        <x:f>Table146[[#This Row],[PSF.]]-(Table146[[#This Row],[PSF.]]*$U$3)</x:f>
        <x:v>47.5</x:v>
      </x:c>
      <x:c r="N34" s="101" t="e">
        <x:v>#REF!</x:v>
      </x:c>
      <x:c r="O34" s="101" t="e">
        <x:v>#REF!</x:v>
      </x:c>
      <x:c r="P34" s="102" t="e">
        <x:f>O34*100/118</x:f>
        <x:v>#REF!</x:v>
      </x:c>
      <x:c r="Q34" s="98" t="e">
        <x:f>P34*H34</x:f>
        <x:v>#REF!</x:v>
      </x:c>
      <x:c r="R34" s="98" t="e">
        <x:f>H34*O34</x:f>
        <x:v>#REF!</x:v>
      </x:c>
    </x:row>
    <x:row r="35" spans="2:18">
      <x:c r="B35" s="23">
        <x:v>28</x:v>
      </x:c>
      <x:c r="C35" s="24" t="s">
        <x:v>566</x:v>
      </x:c>
      <x:c r="D35" s="24">
        <x:v>8680136020701</x:v>
      </x:c>
      <x:c r="E35" s="35" t="s">
        <x:v>614</x:v>
      </x:c>
      <x:c r="F35" s="65"/>
      <x:c r="G35" s="65"/>
      <x:c r="H35" s="26"/>
      <x:c r="I35" s="7">
        <x:v>10</x:v>
      </x:c>
      <x:c r="J35" s="47">
        <x:v>29</x:v>
      </x:c>
      <x:c r="K35" s="52">
        <x:f>J35-J35*$U$3</x:f>
        <x:v>29</x:v>
      </x:c>
      <x:c r="L35" s="98">
        <x:v>29</x:v>
      </x:c>
      <x:c r="M35" s="100">
        <x:f>Table146[[#This Row],[PSF.]]-(Table146[[#This Row],[PSF.]]*$U$3)</x:f>
        <x:v>29</x:v>
      </x:c>
      <x:c r="N35" s="101" t="e">
        <x:v>#REF!</x:v>
      </x:c>
      <x:c r="O35" s="101" t="e">
        <x:v>#REF!</x:v>
      </x:c>
      <x:c r="P35" s="102" t="e">
        <x:f>O35*100/118</x:f>
        <x:v>#REF!</x:v>
      </x:c>
      <x:c r="Q35" s="98" t="e">
        <x:f>P35*H35</x:f>
        <x:v>#REF!</x:v>
      </x:c>
      <x:c r="R35" s="98" t="e">
        <x:f>H35*O35</x:f>
        <x:v>#REF!</x:v>
      </x:c>
    </x:row>
    <x:row r="36" spans="2:18">
      <x:c r="B36" s="23">
        <x:v>29</x:v>
      </x:c>
      <x:c r="C36" s="24" t="s">
        <x:v>389</x:v>
      </x:c>
      <x:c r="D36" s="24">
        <x:v>8680136021166</x:v>
      </x:c>
      <x:c r="E36" s="35" t="s">
        <x:v>759</x:v>
      </x:c>
      <x:c r="F36" s="65"/>
      <x:c r="G36" s="65"/>
      <x:c r="H36" s="26"/>
      <x:c r="I36" s="7">
        <x:v>6</x:v>
      </x:c>
      <x:c r="J36" s="47">
        <x:v>84</x:v>
      </x:c>
      <x:c r="K36" s="52">
        <x:f>J36-J36*$U$3</x:f>
        <x:v>84</x:v>
      </x:c>
      <x:c r="L36" s="98">
        <x:v>84</x:v>
      </x:c>
      <x:c r="M36" s="100">
        <x:f>Table146[[#This Row],[PSF.]]-(Table146[[#This Row],[PSF.]]*$U$3)</x:f>
        <x:v>84</x:v>
      </x:c>
      <x:c r="N36" s="101" t="e">
        <x:v>#REF!</x:v>
      </x:c>
      <x:c r="O36" s="101" t="e">
        <x:v>#REF!</x:v>
      </x:c>
      <x:c r="P36" s="102" t="e">
        <x:f>O36*100/118</x:f>
        <x:v>#REF!</x:v>
      </x:c>
      <x:c r="Q36" s="98" t="e">
        <x:f>P36*H36</x:f>
        <x:v>#REF!</x:v>
      </x:c>
      <x:c r="R36" s="98" t="e">
        <x:f>H36*O36</x:f>
        <x:v>#REF!</x:v>
      </x:c>
    </x:row>
    <x:row r="37" spans="2:18">
      <x:c r="B37" s="23">
        <x:v>30</x:v>
      </x:c>
      <x:c r="C37" s="24" t="s">
        <x:v>646</x:v>
      </x:c>
      <x:c r="D37" s="24">
        <x:v>8680136021265</x:v>
      </x:c>
      <x:c r="E37" s="35" t="s">
        <x:v>265</x:v>
      </x:c>
      <x:c r="F37" s="65"/>
      <x:c r="G37" s="65"/>
      <x:c r="H37" s="26"/>
      <x:c r="I37" s="7">
        <x:v>4</x:v>
      </x:c>
      <x:c r="J37" s="47">
        <x:v>85</x:v>
      </x:c>
      <x:c r="K37" s="52">
        <x:f>J37-J37*$U$3</x:f>
        <x:v>85</x:v>
      </x:c>
      <x:c r="L37" s="98">
        <x:v>85</x:v>
      </x:c>
      <x:c r="M37" s="100">
        <x:f>Table146[[#This Row],[PSF.]]-(Table146[[#This Row],[PSF.]]*$U$3)</x:f>
        <x:v>85</x:v>
      </x:c>
      <x:c r="N37" s="101" t="e">
        <x:v>#REF!</x:v>
      </x:c>
      <x:c r="O37" s="101" t="e">
        <x:v>#REF!</x:v>
      </x:c>
      <x:c r="P37" s="102" t="e">
        <x:f>O37*100/118</x:f>
        <x:v>#REF!</x:v>
      </x:c>
      <x:c r="Q37" s="98" t="e">
        <x:f>P37*H37</x:f>
        <x:v>#REF!</x:v>
      </x:c>
      <x:c r="R37" s="98" t="e">
        <x:f>H37*O37</x:f>
        <x:v>#REF!</x:v>
      </x:c>
    </x:row>
    <x:row r="38" spans="2:18">
      <x:c r="B38" s="23">
        <x:v>31</x:v>
      </x:c>
      <x:c r="C38" s="24" t="s">
        <x:v>513</x:v>
      </x:c>
      <x:c r="D38" s="24">
        <x:v>8680136021968</x:v>
      </x:c>
      <x:c r="E38" s="35" t="s">
        <x:v>499</x:v>
      </x:c>
      <x:c r="F38" s="65"/>
      <x:c r="G38" s="65"/>
      <x:c r="H38" s="26"/>
      <x:c r="I38" s="7">
        <x:v>10</x:v>
      </x:c>
      <x:c r="J38" s="47">
        <x:v>30</x:v>
      </x:c>
      <x:c r="K38" s="52">
        <x:f>J38-J38*$U$3</x:f>
        <x:v>30</x:v>
      </x:c>
      <x:c r="L38" s="98">
        <x:v>30</x:v>
      </x:c>
      <x:c r="M38" s="100">
        <x:f>Table146[[#This Row],[PSF.]]-(Table146[[#This Row],[PSF.]]*$U$3)</x:f>
        <x:v>30</x:v>
      </x:c>
      <x:c r="N38" s="101" t="e">
        <x:v>#REF!</x:v>
      </x:c>
      <x:c r="O38" s="101" t="e">
        <x:v>#REF!</x:v>
      </x:c>
      <x:c r="P38" s="102" t="e">
        <x:f>O38*100/118</x:f>
        <x:v>#REF!</x:v>
      </x:c>
      <x:c r="Q38" s="98" t="e">
        <x:f>P38*H38</x:f>
        <x:v>#REF!</x:v>
      </x:c>
      <x:c r="R38" s="98" t="e">
        <x:f>H38*O38</x:f>
        <x:v>#REF!</x:v>
      </x:c>
    </x:row>
    <x:row r="39" spans="2:18">
      <x:c r="B39" s="23">
        <x:v>32</x:v>
      </x:c>
      <x:c r="C39" s="24" t="s">
        <x:v>595</x:v>
      </x:c>
      <x:c r="D39" s="24">
        <x:v>8680136022163</x:v>
      </x:c>
      <x:c r="E39" s="35" t="s">
        <x:v>607</x:v>
      </x:c>
      <x:c r="F39" s="65"/>
      <x:c r="G39" s="65"/>
      <x:c r="H39" s="26"/>
      <x:c r="I39" s="7">
        <x:v>40</x:v>
      </x:c>
      <x:c r="J39" s="47">
        <x:v>6.7000000000000002</x:v>
      </x:c>
      <x:c r="K39" s="52">
        <x:f>J39-J39*$U$3</x:f>
        <x:v>6.7000000000000002</x:v>
      </x:c>
      <x:c r="L39" s="100">
        <x:v>6.7000000000000002</x:v>
      </x:c>
      <x:c r="M39" s="100">
        <x:f>Table146[[#This Row],[PSF.]]-(Table146[[#This Row],[PSF.]]*$U$3)</x:f>
        <x:v>6.7000000000000002</x:v>
      </x:c>
      <x:c r="N39" s="101" t="e">
        <x:v>#REF!</x:v>
      </x:c>
      <x:c r="O39" s="101" t="e">
        <x:v>#REF!</x:v>
      </x:c>
      <x:c r="P39" s="102" t="e">
        <x:f>O39*100/118</x:f>
        <x:v>#REF!</x:v>
      </x:c>
      <x:c r="Q39" s="98" t="e">
        <x:f>P39*H39</x:f>
        <x:v>#REF!</x:v>
      </x:c>
      <x:c r="R39" s="98" t="e">
        <x:f>H39*O39</x:f>
        <x:v>#REF!</x:v>
      </x:c>
    </x:row>
    <x:row r="40" spans="2:18">
      <x:c r="B40" s="23">
        <x:v>33</x:v>
      </x:c>
      <x:c r="C40" s="24" t="s">
        <x:v>259</x:v>
      </x:c>
      <x:c r="D40" s="24">
        <x:v>8680136022156</x:v>
      </x:c>
      <x:c r="E40" s="35" t="s">
        <x:v>547</x:v>
      </x:c>
      <x:c r="F40" s="65"/>
      <x:c r="G40" s="65"/>
      <x:c r="H40" s="26"/>
      <x:c r="I40" s="7">
        <x:v>20</x:v>
      </x:c>
      <x:c r="J40" s="47">
        <x:v>13</x:v>
      </x:c>
      <x:c r="K40" s="52">
        <x:f>J40-J40*$U$3</x:f>
        <x:v>13</x:v>
      </x:c>
      <x:c r="L40" s="100">
        <x:v>13</x:v>
      </x:c>
      <x:c r="M40" s="100">
        <x:f>Table146[[#This Row],[PSF.]]-(Table146[[#This Row],[PSF.]]*$U$3)</x:f>
        <x:v>13</x:v>
      </x:c>
      <x:c r="N40" s="101" t="e">
        <x:v>#REF!</x:v>
      </x:c>
      <x:c r="O40" s="101" t="e">
        <x:v>#REF!</x:v>
      </x:c>
      <x:c r="P40" s="102" t="e">
        <x:f>O40*100/118</x:f>
        <x:v>#REF!</x:v>
      </x:c>
      <x:c r="Q40" s="98" t="e">
        <x:f>P40*H40</x:f>
        <x:v>#REF!</x:v>
      </x:c>
      <x:c r="R40" s="98" t="e">
        <x:f>H40*O40</x:f>
        <x:v>#REF!</x:v>
      </x:c>
    </x:row>
    <x:row r="41" spans="2:18">
      <x:c r="B41" s="23">
        <x:v>34</x:v>
      </x:c>
      <x:c r="C41" s="24" t="s">
        <x:v>486</x:v>
      </x:c>
      <x:c r="D41" s="24">
        <x:v>8680136022149</x:v>
      </x:c>
      <x:c r="E41" s="35" t="s">
        <x:v>333</x:v>
      </x:c>
      <x:c r="F41" s="65"/>
      <x:c r="G41" s="65"/>
      <x:c r="H41" s="26"/>
      <x:c r="I41" s="7">
        <x:v>20</x:v>
      </x:c>
      <x:c r="J41" s="47">
        <x:v>18</x:v>
      </x:c>
      <x:c r="K41" s="52">
        <x:f>J41-J41*$U$3</x:f>
        <x:v>18</x:v>
      </x:c>
      <x:c r="L41" s="100">
        <x:v>18</x:v>
      </x:c>
      <x:c r="M41" s="100">
        <x:f>Table146[[#This Row],[PSF.]]-(Table146[[#This Row],[PSF.]]*$U$3)</x:f>
        <x:v>18</x:v>
      </x:c>
      <x:c r="N41" s="101" t="e">
        <x:v>#REF!</x:v>
      </x:c>
      <x:c r="O41" s="101" t="e">
        <x:v>#REF!</x:v>
      </x:c>
      <x:c r="P41" s="102" t="e">
        <x:f>O41*100/118</x:f>
        <x:v>#REF!</x:v>
      </x:c>
      <x:c r="Q41" s="98" t="e">
        <x:f>P41*H41</x:f>
        <x:v>#REF!</x:v>
      </x:c>
      <x:c r="R41" s="98" t="e">
        <x:f>H41*O41</x:f>
        <x:v>#REF!</x:v>
      </x:c>
    </x:row>
    <x:row r="42" spans="2:18">
      <x:c r="B42" s="23">
        <x:v>35</x:v>
      </x:c>
      <x:c r="C42" s="24" t="s">
        <x:v>175</x:v>
      </x:c>
      <x:c r="D42" s="24">
        <x:v>8680136020312</x:v>
      </x:c>
      <x:c r="E42" s="35" t="s">
        <x:v>753</x:v>
      </x:c>
      <x:c r="F42" s="65"/>
      <x:c r="G42" s="65"/>
      <x:c r="H42" s="26"/>
      <x:c r="I42" s="7">
        <x:v>4</x:v>
      </x:c>
      <x:c r="J42" s="47">
        <x:v>76</x:v>
      </x:c>
      <x:c r="K42" s="52">
        <x:f>J42-J42*$U$3</x:f>
        <x:v>76</x:v>
      </x:c>
      <x:c r="L42" s="100">
        <x:v>76</x:v>
      </x:c>
      <x:c r="M42" s="100">
        <x:f>Table146[[#This Row],[PSF.]]-(Table146[[#This Row],[PSF.]]*$U$3)</x:f>
        <x:v>76</x:v>
      </x:c>
      <x:c r="N42" s="101" t="e">
        <x:v>#REF!</x:v>
      </x:c>
      <x:c r="O42" s="101" t="e">
        <x:v>#REF!</x:v>
      </x:c>
      <x:c r="P42" s="102" t="e">
        <x:f>O42*100/118</x:f>
        <x:v>#REF!</x:v>
      </x:c>
      <x:c r="Q42" s="98" t="e">
        <x:f>P42*H42</x:f>
        <x:v>#REF!</x:v>
      </x:c>
      <x:c r="R42" s="98" t="e">
        <x:f>H42*O42</x:f>
        <x:v>#REF!</x:v>
      </x:c>
    </x:row>
    <x:row r="43" spans="2:18">
      <x:c r="B43" s="23">
        <x:v>36</x:v>
      </x:c>
      <x:c r="C43" s="24" t="s">
        <x:v>404</x:v>
      </x:c>
      <x:c r="D43" s="24">
        <x:v>8680136022224</x:v>
      </x:c>
      <x:c r="E43" s="35" t="s">
        <x:v>186</x:v>
      </x:c>
      <x:c r="F43" s="65"/>
      <x:c r="G43" s="65"/>
      <x:c r="H43" s="26"/>
      <x:c r="I43" s="7">
        <x:v>10</x:v>
      </x:c>
      <x:c r="J43" s="47">
        <x:v>20</x:v>
      </x:c>
      <x:c r="K43" s="52">
        <x:f>J43-J43*$U$3</x:f>
        <x:v>20</x:v>
      </x:c>
      <x:c r="L43" s="100">
        <x:v>20</x:v>
      </x:c>
      <x:c r="M43" s="100">
        <x:f>Table146[[#This Row],[PSF.]]-(Table146[[#This Row],[PSF.]]*$U$3)</x:f>
        <x:v>20</x:v>
      </x:c>
      <x:c r="N43" s="101" t="e">
        <x:v>#REF!</x:v>
      </x:c>
      <x:c r="O43" s="101" t="e">
        <x:v>#REF!</x:v>
      </x:c>
      <x:c r="P43" s="102" t="e">
        <x:f>O43*100/118</x:f>
        <x:v>#REF!</x:v>
      </x:c>
      <x:c r="Q43" s="98" t="e">
        <x:f>P43*H43</x:f>
        <x:v>#REF!</x:v>
      </x:c>
      <x:c r="R43" s="98" t="e">
        <x:f>H43*O43</x:f>
        <x:v>#REF!</x:v>
      </x:c>
    </x:row>
    <x:row r="44" spans="2:18">
      <x:c r="B44" s="23">
        <x:v>37</x:v>
      </x:c>
      <x:c r="C44" s="24" t="s">
        <x:v>75</x:v>
      </x:c>
      <x:c r="D44" s="23">
        <x:v>8680136022231</x:v>
      </x:c>
      <x:c r="E44" s="35" t="s">
        <x:v>122</x:v>
      </x:c>
      <x:c r="F44" s="65"/>
      <x:c r="G44" s="65"/>
      <x:c r="H44" s="26"/>
      <x:c r="I44" s="7">
        <x:v>10</x:v>
      </x:c>
      <x:c r="J44" s="47">
        <x:v>27</x:v>
      </x:c>
      <x:c r="K44" s="52">
        <x:f>J44-J44*$U$3</x:f>
        <x:v>27</x:v>
      </x:c>
      <x:c r="L44" s="100">
        <x:v>27</x:v>
      </x:c>
      <x:c r="M44" s="100">
        <x:f>Table146[[#This Row],[PSF.]]-(Table146[[#This Row],[PSF.]]*$U$3)</x:f>
        <x:v>27</x:v>
      </x:c>
      <x:c r="N44" s="101" t="e">
        <x:v>#REF!</x:v>
      </x:c>
      <x:c r="O44" s="101" t="e">
        <x:v>#REF!</x:v>
      </x:c>
      <x:c r="P44" s="102" t="e">
        <x:f>O44*100/118</x:f>
        <x:v>#REF!</x:v>
      </x:c>
      <x:c r="Q44" s="98" t="e">
        <x:f>P44*H44</x:f>
        <x:v>#REF!</x:v>
      </x:c>
      <x:c r="R44" s="98" t="e">
        <x:f>H44*O44</x:f>
        <x:v>#REF!</x:v>
      </x:c>
    </x:row>
    <x:row r="45" spans="2:18">
      <x:c r="B45" s="23">
        <x:v>38</x:v>
      </x:c>
      <x:c r="C45" s="24" t="s">
        <x:v>373</x:v>
      </x:c>
      <x:c r="D45" s="24">
        <x:v>8680136021050</x:v>
      </x:c>
      <x:c r="E45" s="35" t="s">
        <x:v>659</x:v>
      </x:c>
      <x:c r="F45" s="114"/>
      <x:c r="G45" s="114"/>
      <x:c r="H45" s="26"/>
      <x:c r="I45" s="7">
        <x:v>12</x:v>
      </x:c>
      <x:c r="J45" s="47">
        <x:v>35</x:v>
      </x:c>
      <x:c r="K45" s="52">
        <x:f>J45-J45*$U$3</x:f>
        <x:v>35</x:v>
      </x:c>
      <x:c r="L45" s="100">
        <x:v>35</x:v>
      </x:c>
      <x:c r="M45" s="100">
        <x:f>Table146[[#This Row],[PSF.]]-(Table146[[#This Row],[PSF.]]*$U$3)</x:f>
        <x:v>35</x:v>
      </x:c>
      <x:c r="N45" s="101" t="e">
        <x:v>#REF!</x:v>
      </x:c>
      <x:c r="O45" s="101" t="e">
        <x:v>#REF!</x:v>
      </x:c>
      <x:c r="P45" s="102" t="e">
        <x:f>O45*100/118</x:f>
        <x:v>#REF!</x:v>
      </x:c>
      <x:c r="Q45" s="98" t="e">
        <x:f>P45*H45</x:f>
        <x:v>#REF!</x:v>
      </x:c>
      <x:c r="R45" s="98" t="e">
        <x:f>H45*O45</x:f>
        <x:v>#REF!</x:v>
      </x:c>
    </x:row>
    <x:row r="46" spans="2:18">
      <x:c r="B46" s="23">
        <x:v>39</x:v>
      </x:c>
      <x:c r="C46" s="24" t="s">
        <x:v>671</x:v>
      </x:c>
      <x:c r="D46" s="24">
        <x:v>8680136022408</x:v>
      </x:c>
      <x:c r="E46" s="35" t="s">
        <x:v>10</x:v>
      </x:c>
      <x:c r="F46" s="65"/>
      <x:c r="G46" s="65"/>
      <x:c r="H46" s="26"/>
      <x:c r="I46" s="7">
        <x:v>24</x:v>
      </x:c>
      <x:c r="J46" s="47">
        <x:v>15.5</x:v>
      </x:c>
      <x:c r="K46" s="52">
        <x:f>J46-J46*$U$3</x:f>
        <x:v>15.5</x:v>
      </x:c>
      <x:c r="L46" s="100">
        <x:v>15.5</x:v>
      </x:c>
      <x:c r="M46" s="100">
        <x:f>Table146[[#This Row],[PSF.]]-(Table146[[#This Row],[PSF.]]*$U$3)</x:f>
        <x:v>15.5</x:v>
      </x:c>
      <x:c r="N46" s="101" t="e">
        <x:v>#REF!</x:v>
      </x:c>
      <x:c r="O46" s="101" t="e">
        <x:v>#REF!</x:v>
      </x:c>
      <x:c r="P46" s="102" t="e">
        <x:f>O46*100/118</x:f>
        <x:v>#REF!</x:v>
      </x:c>
      <x:c r="Q46" s="98" t="e">
        <x:f>P46*H46</x:f>
        <x:v>#REF!</x:v>
      </x:c>
      <x:c r="R46" s="98" t="e">
        <x:f>H46*O46</x:f>
        <x:v>#REF!</x:v>
      </x:c>
    </x:row>
    <x:row r="47" spans="2:18">
      <x:c r="B47" s="23">
        <x:v>40</x:v>
      </x:c>
      <x:c r="C47" s="24" t="s">
        <x:v>626</x:v>
      </x:c>
      <x:c r="D47" s="24">
        <x:v>8680136022422</x:v>
      </x:c>
      <x:c r="E47" s="35" t="s">
        <x:v>49</x:v>
      </x:c>
      <x:c r="F47" s="65"/>
      <x:c r="G47" s="65"/>
      <x:c r="H47" s="26"/>
      <x:c r="I47" s="7">
        <x:v>24</x:v>
      </x:c>
      <x:c r="J47" s="47">
        <x:v>29.5</x:v>
      </x:c>
      <x:c r="K47" s="52">
        <x:f>J47-J47*$U$3</x:f>
        <x:v>29.5</x:v>
      </x:c>
      <x:c r="L47" s="100">
        <x:v>29.5</x:v>
      </x:c>
      <x:c r="M47" s="100">
        <x:f>Table146[[#This Row],[PSF.]]-(Table146[[#This Row],[PSF.]]*$U$3)</x:f>
        <x:v>29.5</x:v>
      </x:c>
      <x:c r="N47" s="101" t="e">
        <x:v>#REF!</x:v>
      </x:c>
      <x:c r="O47" s="101" t="e">
        <x:v>#REF!</x:v>
      </x:c>
      <x:c r="P47" s="102" t="e">
        <x:f>O47*100/118</x:f>
        <x:v>#REF!</x:v>
      </x:c>
      <x:c r="Q47" s="98" t="e">
        <x:f>P47*H47</x:f>
        <x:v>#REF!</x:v>
      </x:c>
      <x:c r="R47" s="98" t="e">
        <x:f>H47*O47</x:f>
        <x:v>#REF!</x:v>
      </x:c>
    </x:row>
    <x:row r="48" spans="2:18">
      <x:c r="B48" s="23">
        <x:v>41</x:v>
      </x:c>
      <x:c r="C48" s="24" t="s">
        <x:v>318</x:v>
      </x:c>
      <x:c r="D48" s="24">
        <x:v>8680136022415</x:v>
      </x:c>
      <x:c r="E48" s="35" t="s">
        <x:v>189</x:v>
      </x:c>
      <x:c r="F48" s="114" t="s">
        <x:v>429</x:v>
      </x:c>
      <x:c r="G48" s="114">
        <x:f>Table146[[#This Row],[SİPARİŞ ADET]]</x:f>
        <x:v>0</x:v>
      </x:c>
      <x:c r="H48" s="26"/>
      <x:c r="I48" s="7">
        <x:v>24</x:v>
      </x:c>
      <x:c r="J48" s="47">
        <x:v>21</x:v>
      </x:c>
      <x:c r="K48" s="52" t="e">
        <x:v>#REF!</x:v>
      </x:c>
      <x:c r="L48" s="100">
        <x:v>21</x:v>
      </x:c>
      <x:c r="M48" s="100">
        <x:f>Table146[[#This Row],[PSF.]]-(Table146[[#This Row],[PSF.]]*$U$3)</x:f>
        <x:v>21</x:v>
      </x:c>
      <x:c r="N48" s="101" t="e">
        <x:v>#REF!</x:v>
      </x:c>
      <x:c r="O48" s="101">
        <x:v>8.5</x:v>
      </x:c>
      <x:c r="P48" s="102">
        <x:f>O48*100/118</x:f>
        <x:v>7.2033898305084749</x:v>
      </x:c>
      <x:c r="Q48" s="98">
        <x:f>P48*H48</x:f>
        <x:v>0</x:v>
      </x:c>
      <x:c r="R48" s="98">
        <x:f>H48*O48</x:f>
        <x:v>0</x:v>
      </x:c>
    </x:row>
    <x:row r="49" spans="2:18">
      <x:c r="B49" s="23">
        <x:v>42</x:v>
      </x:c>
      <x:c r="C49" s="24" t="s">
        <x:v>274</x:v>
      </x:c>
      <x:c r="D49" s="24">
        <x:v>8680136023665</x:v>
      </x:c>
      <x:c r="E49" s="35" t="s">
        <x:v>599</x:v>
      </x:c>
      <x:c r="F49" s="65"/>
      <x:c r="G49" s="65"/>
      <x:c r="H49" s="26"/>
      <x:c r="I49" s="7">
        <x:v>10</x:v>
      </x:c>
      <x:c r="J49" s="47">
        <x:v>179</x:v>
      </x:c>
      <x:c r="K49" s="52">
        <x:f>J49-J49*$U$3</x:f>
        <x:v>179</x:v>
      </x:c>
      <x:c r="L49" s="100">
        <x:v>179</x:v>
      </x:c>
      <x:c r="M49" s="100">
        <x:f>Table146[[#This Row],[PSF.]]-(Table146[[#This Row],[PSF.]]*$U$3)</x:f>
        <x:v>179</x:v>
      </x:c>
      <x:c r="N49" s="101" t="e">
        <x:v>#REF!</x:v>
      </x:c>
      <x:c r="O49" s="101" t="e">
        <x:v>#REF!</x:v>
      </x:c>
      <x:c r="P49" s="102" t="e">
        <x:f>O49*100/118</x:f>
        <x:v>#REF!</x:v>
      </x:c>
      <x:c r="Q49" s="98" t="e">
        <x:f>P49*H49</x:f>
        <x:v>#REF!</x:v>
      </x:c>
      <x:c r="R49" s="98" t="e">
        <x:f>H49*O49</x:f>
        <x:v>#REF!</x:v>
      </x:c>
    </x:row>
    <x:row r="50" spans="2:18">
      <x:c r="B50" s="23">
        <x:v>43</x:v>
      </x:c>
      <x:c r="C50" s="24" t="s">
        <x:v>261</x:v>
      </x:c>
      <x:c r="D50" s="24">
        <x:v>8680136023641</x:v>
      </x:c>
      <x:c r="E50" s="35" t="s">
        <x:v>301</x:v>
      </x:c>
      <x:c r="F50" s="65"/>
      <x:c r="G50" s="65"/>
      <x:c r="H50" s="26"/>
      <x:c r="I50" s="7">
        <x:v>6</x:v>
      </x:c>
      <x:c r="J50" s="47">
        <x:v>188</x:v>
      </x:c>
      <x:c r="K50" s="52">
        <x:f>J50-J50*$U$3</x:f>
        <x:v>188</x:v>
      </x:c>
      <x:c r="L50" s="100">
        <x:v>188</x:v>
      </x:c>
      <x:c r="M50" s="100">
        <x:f>Table146[[#This Row],[PSF.]]-(Table146[[#This Row],[PSF.]]*$U$3)</x:f>
        <x:v>188</x:v>
      </x:c>
      <x:c r="N50" s="101" t="e">
        <x:v>#REF!</x:v>
      </x:c>
      <x:c r="O50" s="101" t="e">
        <x:v>#REF!</x:v>
      </x:c>
      <x:c r="P50" s="102" t="e">
        <x:f>O50*100/118</x:f>
        <x:v>#REF!</x:v>
      </x:c>
      <x:c r="Q50" s="98" t="e">
        <x:f>P50*H50</x:f>
        <x:v>#REF!</x:v>
      </x:c>
      <x:c r="R50" s="98" t="e">
        <x:f>H50*O50</x:f>
        <x:v>#REF!</x:v>
      </x:c>
    </x:row>
    <x:row r="51" spans="2:18">
      <x:c r="B51" s="23">
        <x:v>44</x:v>
      </x:c>
      <x:c r="C51" s="24" t="s">
        <x:v>83</x:v>
      </x:c>
      <x:c r="D51" s="24">
        <x:v>8680136023658</x:v>
      </x:c>
      <x:c r="E51" s="35" t="s">
        <x:v>351</x:v>
      </x:c>
      <x:c r="F51" s="114" t="s">
        <x:v>429</x:v>
      </x:c>
      <x:c r="G51" s="114">
        <x:f>Table146[[#This Row],[SİPARİŞ ADET]]</x:f>
        <x:v>0</x:v>
      </x:c>
      <x:c r="H51" s="26"/>
      <x:c r="I51" s="7">
        <x:v>6</x:v>
      </x:c>
      <x:c r="J51" s="47">
        <x:v>320</x:v>
      </x:c>
      <x:c r="K51" s="52" t="e">
        <x:v>#REF!</x:v>
      </x:c>
      <x:c r="L51" s="100">
        <x:v>320</x:v>
      </x:c>
      <x:c r="M51" s="100">
        <x:f>Table146[[#This Row],[PSF.]]-(Table146[[#This Row],[PSF.]]*$U$3)</x:f>
        <x:v>320</x:v>
      </x:c>
      <x:c r="N51" s="101" t="e">
        <x:v>#REF!</x:v>
      </x:c>
      <x:c r="O51" s="101">
        <x:v>145</x:v>
      </x:c>
      <x:c r="P51" s="102">
        <x:f>O51*100/118</x:f>
        <x:v>122.88135593220339</x:v>
      </x:c>
      <x:c r="Q51" s="98">
        <x:f>P51*H51</x:f>
        <x:v>0</x:v>
      </x:c>
      <x:c r="R51" s="98">
        <x:f>H51*O51</x:f>
        <x:v>0</x:v>
      </x:c>
    </x:row>
    <x:row r="52" spans="2:18">
      <x:c r="B52" s="23">
        <x:v>45</x:v>
      </x:c>
      <x:c r="C52" s="24" t="s">
        <x:v>781</x:v>
      </x:c>
      <x:c r="D52" s="24">
        <x:v>8680136021067</x:v>
      </x:c>
      <x:c r="E52" s="35" t="s">
        <x:v>315</x:v>
      </x:c>
      <x:c r="F52" s="65"/>
      <x:c r="G52" s="65"/>
      <x:c r="H52" s="26"/>
      <x:c r="I52" s="7">
        <x:v>1</x:v>
      </x:c>
      <x:c r="J52" s="47">
        <x:v>490</x:v>
      </x:c>
      <x:c r="K52" s="52">
        <x:f>J52-J52*$U$3</x:f>
        <x:v>490</x:v>
      </x:c>
      <x:c r="L52" s="100">
        <x:v>490</x:v>
      </x:c>
      <x:c r="M52" s="100">
        <x:f>Table146[[#This Row],[PSF.]]-(Table146[[#This Row],[PSF.]]*$U$3)</x:f>
        <x:v>490</x:v>
      </x:c>
      <x:c r="N52" s="101" t="e">
        <x:v>#REF!</x:v>
      </x:c>
      <x:c r="O52" s="101" t="e">
        <x:v>#REF!</x:v>
      </x:c>
      <x:c r="P52" s="102" t="e">
        <x:f>O52*100/118</x:f>
        <x:v>#REF!</x:v>
      </x:c>
      <x:c r="Q52" s="98" t="e">
        <x:f>P52*H52</x:f>
        <x:v>#REF!</x:v>
      </x:c>
      <x:c r="R52" s="98" t="e">
        <x:f>H52*O52</x:f>
        <x:v>#REF!</x:v>
      </x:c>
    </x:row>
    <x:row r="53" spans="2:18">
      <x:c r="B53" s="23">
        <x:v>46</x:v>
      </x:c>
      <x:c r="C53" s="24" t="s">
        <x:v>509</x:v>
      </x:c>
      <x:c r="D53" s="24">
        <x:v>8680136021555</x:v>
      </x:c>
      <x:c r="E53" s="35" t="s">
        <x:v>2</x:v>
      </x:c>
      <x:c r="F53" s="65"/>
      <x:c r="G53" s="65"/>
      <x:c r="H53" s="26"/>
      <x:c r="I53" s="7">
        <x:v>8</x:v>
      </x:c>
      <x:c r="J53" s="47">
        <x:v>89.5</x:v>
      </x:c>
      <x:c r="K53" s="52">
        <x:f>J53-J53*$U$3</x:f>
        <x:v>89.5</x:v>
      </x:c>
      <x:c r="L53" s="100">
        <x:v>89.5</x:v>
      </x:c>
      <x:c r="M53" s="100">
        <x:f>Table146[[#This Row],[PSF.]]-(Table146[[#This Row],[PSF.]]*$U$3)</x:f>
        <x:v>89.5</x:v>
      </x:c>
      <x:c r="N53" s="101" t="e">
        <x:v>#REF!</x:v>
      </x:c>
      <x:c r="O53" s="101" t="e">
        <x:v>#REF!</x:v>
      </x:c>
      <x:c r="P53" s="102" t="e">
        <x:f>O53*100/118</x:f>
        <x:v>#REF!</x:v>
      </x:c>
      <x:c r="Q53" s="98" t="e">
        <x:f>P53*H53</x:f>
        <x:v>#REF!</x:v>
      </x:c>
      <x:c r="R53" s="98" t="e">
        <x:f>H53*O53</x:f>
        <x:v>#REF!</x:v>
      </x:c>
    </x:row>
    <x:row r="54" spans="2:18">
      <x:c r="B54" s="23">
        <x:v>47</x:v>
      </x:c>
      <x:c r="C54" s="24" t="s">
        <x:v>603</x:v>
      </x:c>
      <x:c r="D54" s="24">
        <x:v>8680136023122</x:v>
      </x:c>
      <x:c r="E54" s="35" t="s">
        <x:v>729</x:v>
      </x:c>
      <x:c r="F54" s="114" t="s">
        <x:v>429</x:v>
      </x:c>
      <x:c r="G54" s="114">
        <x:f>Table146[[#This Row],[SİPARİŞ ADET]]</x:f>
        <x:v>0</x:v>
      </x:c>
      <x:c r="H54" s="26"/>
      <x:c r="I54" s="7">
        <x:v>12</x:v>
      </x:c>
      <x:c r="J54" s="47">
        <x:v>45.5</x:v>
      </x:c>
      <x:c r="K54" s="52" t="e">
        <x:v>#REF!</x:v>
      </x:c>
      <x:c r="L54" s="100">
        <x:v>45.5</x:v>
      </x:c>
      <x:c r="M54" s="100">
        <x:f>Table146[[#This Row],[PSF.]]-(Table146[[#This Row],[PSF.]]*$U$3)</x:f>
        <x:v>45.5</x:v>
      </x:c>
      <x:c r="N54" s="101" t="e">
        <x:v>#REF!</x:v>
      </x:c>
      <x:c r="O54" s="101">
        <x:v>18</x:v>
      </x:c>
      <x:c r="P54" s="102">
        <x:f>O54*100/118</x:f>
        <x:v>15.254237288135593</x:v>
      </x:c>
      <x:c r="Q54" s="98">
        <x:f>P54*H54</x:f>
        <x:v>0</x:v>
      </x:c>
      <x:c r="R54" s="98">
        <x:f>H54*O54</x:f>
        <x:v>0</x:v>
      </x:c>
    </x:row>
    <x:row r="55" spans="2:18">
      <x:c r="B55" s="23">
        <x:v>48</x:v>
      </x:c>
      <x:c r="C55" s="44" t="s">
        <x:v>378</x:v>
      </x:c>
      <x:c r="D55" s="44">
        <x:v>8680136022941</x:v>
      </x:c>
      <x:c r="E55" s="38" t="s">
        <x:v>784</x:v>
      </x:c>
      <x:c r="F55" s="66"/>
      <x:c r="G55" s="66"/>
      <x:c r="H55" s="26"/>
      <x:c r="I55" s="45">
        <x:v>48</x:v>
      </x:c>
      <x:c r="J55" s="47">
        <x:v>27.5</x:v>
      </x:c>
      <x:c r="K55" s="52">
        <x:f>J55-J55*$U$3</x:f>
        <x:v>27.5</x:v>
      </x:c>
      <x:c r="L55" s="100">
        <x:v>27.5</x:v>
      </x:c>
      <x:c r="M55" s="100">
        <x:f>Table146[[#This Row],[PSF.]]-(Table146[[#This Row],[PSF.]]*$U$3)</x:f>
        <x:v>27.5</x:v>
      </x:c>
      <x:c r="N55" s="101" t="e">
        <x:v>#REF!</x:v>
      </x:c>
      <x:c r="O55" s="101" t="e">
        <x:v>#REF!</x:v>
      </x:c>
      <x:c r="P55" s="102" t="e">
        <x:f>O55*100/118</x:f>
        <x:v>#REF!</x:v>
      </x:c>
      <x:c r="Q55" s="98" t="e">
        <x:f>P55*H55</x:f>
        <x:v>#REF!</x:v>
      </x:c>
      <x:c r="R55" s="98" t="e">
        <x:f>H55*O55</x:f>
        <x:v>#REF!</x:v>
      </x:c>
    </x:row>
    <x:row r="56" spans="2:18">
      <x:c r="B56" s="23">
        <x:v>49</x:v>
      </x:c>
      <x:c r="C56" s="24" t="s">
        <x:v>255</x:v>
      </x:c>
      <x:c r="D56" s="24">
        <x:v>8680136021319</x:v>
      </x:c>
      <x:c r="E56" s="38" t="s">
        <x:v>116</x:v>
      </x:c>
      <x:c r="F56" s="66"/>
      <x:c r="G56" s="66"/>
      <x:c r="H56" s="26"/>
      <x:c r="I56" s="7">
        <x:v>48</x:v>
      </x:c>
      <x:c r="J56" s="47">
        <x:v>29.5</x:v>
      </x:c>
      <x:c r="K56" s="52">
        <x:f>J56-J56*$U$3</x:f>
        <x:v>29.5</x:v>
      </x:c>
      <x:c r="L56" s="100">
        <x:v>29.5</x:v>
      </x:c>
      <x:c r="M56" s="100">
        <x:f>Table146[[#This Row],[PSF.]]-(Table146[[#This Row],[PSF.]]*$U$3)</x:f>
        <x:v>29.5</x:v>
      </x:c>
      <x:c r="N56" s="101" t="e">
        <x:v>#REF!</x:v>
      </x:c>
      <x:c r="O56" s="101" t="e">
        <x:v>#REF!</x:v>
      </x:c>
      <x:c r="P56" s="102" t="e">
        <x:f>O56*100/118</x:f>
        <x:v>#REF!</x:v>
      </x:c>
      <x:c r="Q56" s="98" t="e">
        <x:f>P56*H56</x:f>
        <x:v>#REF!</x:v>
      </x:c>
      <x:c r="R56" s="98" t="e">
        <x:f>H56*O56</x:f>
        <x:v>#REF!</x:v>
      </x:c>
    </x:row>
    <x:row r="57" spans="2:18">
      <x:c r="B57" s="23">
        <x:v>50</x:v>
      </x:c>
      <x:c r="C57" s="24" t="s">
        <x:v>627</x:v>
      </x:c>
      <x:c r="D57" s="24">
        <x:v>8680136021302</x:v>
      </x:c>
      <x:c r="E57" s="35" t="s">
        <x:v>305</x:v>
      </x:c>
      <x:c r="F57" s="65"/>
      <x:c r="G57" s="65"/>
      <x:c r="H57" s="26"/>
      <x:c r="I57" s="7">
        <x:v>24</x:v>
      </x:c>
      <x:c r="J57" s="47">
        <x:v>32.5</x:v>
      </x:c>
      <x:c r="K57" s="52">
        <x:f>J57-J57*$U$3</x:f>
        <x:v>32.5</x:v>
      </x:c>
      <x:c r="L57" s="100">
        <x:v>32.5</x:v>
      </x:c>
      <x:c r="M57" s="100">
        <x:f>Table146[[#This Row],[PSF.]]-(Table146[[#This Row],[PSF.]]*$U$3)</x:f>
        <x:v>32.5</x:v>
      </x:c>
      <x:c r="N57" s="101" t="e">
        <x:v>#REF!</x:v>
      </x:c>
      <x:c r="O57" s="101" t="e">
        <x:v>#REF!</x:v>
      </x:c>
      <x:c r="P57" s="102" t="e">
        <x:f>O57*100/118</x:f>
        <x:v>#REF!</x:v>
      </x:c>
      <x:c r="Q57" s="98" t="e">
        <x:f>P57*H57</x:f>
        <x:v>#REF!</x:v>
      </x:c>
      <x:c r="R57" s="98" t="e">
        <x:f>H57*O57</x:f>
        <x:v>#REF!</x:v>
      </x:c>
    </x:row>
    <x:row r="58" spans="2:18">
      <x:c r="B58" s="23">
        <x:v>51</x:v>
      </x:c>
      <x:c r="C58" s="24" t="s">
        <x:v>693</x:v>
      </x:c>
      <x:c r="D58" s="24">
        <x:v>8680136021357</x:v>
      </x:c>
      <x:c r="E58" s="35" t="s">
        <x:v>187</x:v>
      </x:c>
      <x:c r="F58" s="65"/>
      <x:c r="G58" s="65"/>
      <x:c r="H58" s="26"/>
      <x:c r="I58" s="7">
        <x:v>24</x:v>
      </x:c>
      <x:c r="J58" s="47">
        <x:v>18.5</x:v>
      </x:c>
      <x:c r="K58" s="52">
        <x:f>J58-J58*$U$3</x:f>
        <x:v>18.5</x:v>
      </x:c>
      <x:c r="L58" s="100">
        <x:v>18.5</x:v>
      </x:c>
      <x:c r="M58" s="100">
        <x:f>Table146[[#This Row],[PSF.]]-(Table146[[#This Row],[PSF.]]*$U$3)</x:f>
        <x:v>18.5</x:v>
      </x:c>
      <x:c r="N58" s="101" t="e">
        <x:v>#REF!</x:v>
      </x:c>
      <x:c r="O58" s="101" t="e">
        <x:v>#REF!</x:v>
      </x:c>
      <x:c r="P58" s="102" t="e">
        <x:f>O58*100/118</x:f>
        <x:v>#REF!</x:v>
      </x:c>
      <x:c r="Q58" s="98" t="e">
        <x:f>P58*H58</x:f>
        <x:v>#REF!</x:v>
      </x:c>
      <x:c r="R58" s="98" t="e">
        <x:f>H58*O58</x:f>
        <x:v>#REF!</x:v>
      </x:c>
    </x:row>
    <x:row r="59" spans="2:18">
      <x:c r="B59" s="23">
        <x:v>52</x:v>
      </x:c>
      <x:c r="C59" s="24" t="s">
        <x:v>471</x:v>
      </x:c>
      <x:c r="D59" s="24">
        <x:v>8680136021364</x:v>
      </x:c>
      <x:c r="E59" s="35" t="s">
        <x:v>224</x:v>
      </x:c>
      <x:c r="F59" s="65"/>
      <x:c r="G59" s="65"/>
      <x:c r="H59" s="26"/>
      <x:c r="I59" s="7">
        <x:v>24</x:v>
      </x:c>
      <x:c r="J59" s="47">
        <x:v>27.5</x:v>
      </x:c>
      <x:c r="K59" s="52">
        <x:f>J59-J59*$U$3</x:f>
        <x:v>27.5</x:v>
      </x:c>
      <x:c r="L59" s="100">
        <x:v>27.5</x:v>
      </x:c>
      <x:c r="M59" s="100">
        <x:f>Table146[[#This Row],[PSF.]]-(Table146[[#This Row],[PSF.]]*$U$3)</x:f>
        <x:v>27.5</x:v>
      </x:c>
      <x:c r="N59" s="101" t="e">
        <x:v>#REF!</x:v>
      </x:c>
      <x:c r="O59" s="101" t="e">
        <x:v>#REF!</x:v>
      </x:c>
      <x:c r="P59" s="102" t="e">
        <x:f>O59*100/118</x:f>
        <x:v>#REF!</x:v>
      </x:c>
      <x:c r="Q59" s="98" t="e">
        <x:f>P59*H59</x:f>
        <x:v>#REF!</x:v>
      </x:c>
      <x:c r="R59" s="98" t="e">
        <x:f>H59*O59</x:f>
        <x:v>#REF!</x:v>
      </x:c>
    </x:row>
    <x:row r="60" spans="2:18">
      <x:c r="B60" s="23">
        <x:v>53</x:v>
      </x:c>
      <x:c r="C60" s="6" t="s">
        <x:v>89</x:v>
      </x:c>
      <x:c r="D60" s="24">
        <x:v>8680136020497</x:v>
      </x:c>
      <x:c r="E60" s="36" t="s">
        <x:v>775</x:v>
      </x:c>
      <x:c r="F60" s="67"/>
      <x:c r="G60" s="67"/>
      <x:c r="H60" s="26"/>
      <x:c r="I60" s="16">
        <x:v>10</x:v>
      </x:c>
      <x:c r="J60" s="47">
        <x:v>42.5</x:v>
      </x:c>
      <x:c r="K60" s="52">
        <x:f>J60-J60*$U$3</x:f>
        <x:v>42.5</x:v>
      </x:c>
      <x:c r="L60" s="100">
        <x:v>42.5</x:v>
      </x:c>
      <x:c r="M60" s="100">
        <x:f>Table146[[#This Row],[PSF.]]-(Table146[[#This Row],[PSF.]]*$U$3)</x:f>
        <x:v>42.5</x:v>
      </x:c>
      <x:c r="N60" s="101" t="e">
        <x:v>#REF!</x:v>
      </x:c>
      <x:c r="O60" s="101" t="e">
        <x:v>#REF!</x:v>
      </x:c>
      <x:c r="P60" s="102" t="e">
        <x:f>O60*100/118</x:f>
        <x:v>#REF!</x:v>
      </x:c>
      <x:c r="Q60" s="98" t="e">
        <x:f>P60*H60</x:f>
        <x:v>#REF!</x:v>
      </x:c>
      <x:c r="R60" s="98" t="e">
        <x:f>H60*O60</x:f>
        <x:v>#REF!</x:v>
      </x:c>
    </x:row>
    <x:row r="61" spans="2:18">
      <x:c r="B61" s="23">
        <x:v>54</x:v>
      </x:c>
      <x:c r="C61" s="6" t="s">
        <x:v>104</x:v>
      </x:c>
      <x:c r="D61" s="24">
        <x:v>8680136020503</x:v>
      </x:c>
      <x:c r="E61" s="39" t="s">
        <x:v>219</x:v>
      </x:c>
      <x:c r="F61" s="68"/>
      <x:c r="G61" s="68"/>
      <x:c r="H61" s="26"/>
      <x:c r="I61" s="6">
        <x:v>5</x:v>
      </x:c>
      <x:c r="J61" s="47">
        <x:v>57.5</x:v>
      </x:c>
      <x:c r="K61" s="52">
        <x:f>J61-J61*$U$3</x:f>
        <x:v>57.5</x:v>
      </x:c>
      <x:c r="L61" s="100">
        <x:v>57.5</x:v>
      </x:c>
      <x:c r="M61" s="100">
        <x:f>Table146[[#This Row],[PSF.]]-(Table146[[#This Row],[PSF.]]*$U$3)</x:f>
        <x:v>57.5</x:v>
      </x:c>
      <x:c r="N61" s="101" t="e">
        <x:v>#REF!</x:v>
      </x:c>
      <x:c r="O61" s="101" t="e">
        <x:v>#REF!</x:v>
      </x:c>
      <x:c r="P61" s="102" t="e">
        <x:f>O61*100/118</x:f>
        <x:v>#REF!</x:v>
      </x:c>
      <x:c r="Q61" s="98" t="e">
        <x:f>P61*H61</x:f>
        <x:v>#REF!</x:v>
      </x:c>
      <x:c r="R61" s="98" t="e">
        <x:f>H61*O61</x:f>
        <x:v>#REF!</x:v>
      </x:c>
    </x:row>
    <x:row r="62" spans="2:18">
      <x:c r="B62" s="23">
        <x:v>55</x:v>
      </x:c>
      <x:c r="C62" s="6" t="s">
        <x:v>537</x:v>
      </x:c>
      <x:c r="D62" s="24">
        <x:v>8680136020510</x:v>
      </x:c>
      <x:c r="E62" s="37" t="s">
        <x:v>287</x:v>
      </x:c>
      <x:c r="F62" s="65"/>
      <x:c r="G62" s="65"/>
      <x:c r="H62" s="26"/>
      <x:c r="I62" s="6">
        <x:v>5</x:v>
      </x:c>
      <x:c r="J62" s="47">
        <x:v>79.5</x:v>
      </x:c>
      <x:c r="K62" s="52">
        <x:f>J62-J62*$U$3</x:f>
        <x:v>79.5</x:v>
      </x:c>
      <x:c r="L62" s="100">
        <x:v>79.5</x:v>
      </x:c>
      <x:c r="M62" s="100">
        <x:f>Table146[[#This Row],[PSF.]]-(Table146[[#This Row],[PSF.]]*$U$3)</x:f>
        <x:v>79.5</x:v>
      </x:c>
      <x:c r="N62" s="101" t="e">
        <x:v>#REF!</x:v>
      </x:c>
      <x:c r="O62" s="101" t="e">
        <x:v>#REF!</x:v>
      </x:c>
      <x:c r="P62" s="102" t="e">
        <x:f>O62*100/118</x:f>
        <x:v>#REF!</x:v>
      </x:c>
      <x:c r="Q62" s="98" t="e">
        <x:f>P62*H62</x:f>
        <x:v>#REF!</x:v>
      </x:c>
      <x:c r="R62" s="98" t="e">
        <x:f>H62*O62</x:f>
        <x:v>#REF!</x:v>
      </x:c>
    </x:row>
    <x:row r="63" spans="2:18">
      <x:c r="B63" s="23">
        <x:v>56</x:v>
      </x:c>
      <x:c r="C63" s="6" t="s">
        <x:v>148</x:v>
      </x:c>
      <x:c r="D63" s="24">
        <x:v>8680136022705</x:v>
      </x:c>
      <x:c r="E63" s="37" t="s">
        <x:v>824</x:v>
      </x:c>
      <x:c r="F63" s="65"/>
      <x:c r="G63" s="65"/>
      <x:c r="H63" s="26"/>
      <x:c r="I63" s="6">
        <x:v>18</x:v>
      </x:c>
      <x:c r="J63" s="47">
        <x:v>37.5</x:v>
      </x:c>
      <x:c r="K63" s="52">
        <x:f>J63-J63*$U$3</x:f>
        <x:v>37.5</x:v>
      </x:c>
      <x:c r="L63" s="100">
        <x:v>37.5</x:v>
      </x:c>
      <x:c r="M63" s="100">
        <x:f>Table146[[#This Row],[PSF.]]-(Table146[[#This Row],[PSF.]]*$U$3)</x:f>
        <x:v>37.5</x:v>
      </x:c>
      <x:c r="N63" s="101" t="e">
        <x:v>#REF!</x:v>
      </x:c>
      <x:c r="O63" s="101" t="e">
        <x:v>#REF!</x:v>
      </x:c>
      <x:c r="P63" s="102" t="e">
        <x:f>O63*100/118</x:f>
        <x:v>#REF!</x:v>
      </x:c>
      <x:c r="Q63" s="98" t="e">
        <x:f>P63*H63</x:f>
        <x:v>#REF!</x:v>
      </x:c>
      <x:c r="R63" s="98" t="e">
        <x:f>H63*O63</x:f>
        <x:v>#REF!</x:v>
      </x:c>
    </x:row>
    <x:row r="64" spans="2:18">
      <x:c r="B64" s="23">
        <x:v>57</x:v>
      </x:c>
      <x:c r="C64" s="6" t="s">
        <x:v>312</x:v>
      </x:c>
      <x:c r="D64" s="24">
        <x:v>8680136022712</x:v>
      </x:c>
      <x:c r="E64" s="37" t="s">
        <x:v>748</x:v>
      </x:c>
      <x:c r="F64" s="65"/>
      <x:c r="G64" s="65"/>
      <x:c r="H64" s="26"/>
      <x:c r="I64" s="6">
        <x:v>10</x:v>
      </x:c>
      <x:c r="J64" s="47">
        <x:v>57</x:v>
      </x:c>
      <x:c r="K64" s="52">
        <x:f>J64-J64*$U$3</x:f>
        <x:v>57</x:v>
      </x:c>
      <x:c r="L64" s="100">
        <x:v>57</x:v>
      </x:c>
      <x:c r="M64" s="100">
        <x:f>Table146[[#This Row],[PSF.]]-(Table146[[#This Row],[PSF.]]*$U$3)</x:f>
        <x:v>57</x:v>
      </x:c>
      <x:c r="N64" s="101" t="e">
        <x:v>#REF!</x:v>
      </x:c>
      <x:c r="O64" s="101" t="e">
        <x:v>#REF!</x:v>
      </x:c>
      <x:c r="P64" s="102" t="e">
        <x:f>O64*100/118</x:f>
        <x:v>#REF!</x:v>
      </x:c>
      <x:c r="Q64" s="98" t="e">
        <x:f>P64*H64</x:f>
        <x:v>#REF!</x:v>
      </x:c>
      <x:c r="R64" s="98" t="e">
        <x:f>H64*O64</x:f>
        <x:v>#REF!</x:v>
      </x:c>
    </x:row>
    <x:row r="65" spans="2:18">
      <x:c r="B65" s="23">
        <x:v>58</x:v>
      </x:c>
      <x:c r="C65" s="6" t="s">
        <x:v>145</x:v>
      </x:c>
      <x:c r="D65" s="24">
        <x:v>8680136022729</x:v>
      </x:c>
      <x:c r="E65" s="37" t="s">
        <x:v>17</x:v>
      </x:c>
      <x:c r="F65" s="65"/>
      <x:c r="G65" s="65"/>
      <x:c r="H65" s="26"/>
      <x:c r="I65" s="6">
        <x:v>10</x:v>
      </x:c>
      <x:c r="J65" s="47">
        <x:v>83.5</x:v>
      </x:c>
      <x:c r="K65" s="52">
        <x:f>J65-J65*$U$3</x:f>
        <x:v>83.5</x:v>
      </x:c>
      <x:c r="L65" s="100">
        <x:v>83.5</x:v>
      </x:c>
      <x:c r="M65" s="100">
        <x:f>Table146[[#This Row],[PSF.]]-(Table146[[#This Row],[PSF.]]*$U$3)</x:f>
        <x:v>83.5</x:v>
      </x:c>
      <x:c r="N65" s="101" t="e">
        <x:v>#REF!</x:v>
      </x:c>
      <x:c r="O65" s="101" t="e">
        <x:v>#REF!</x:v>
      </x:c>
      <x:c r="P65" s="102" t="e">
        <x:f>O65*100/118</x:f>
        <x:v>#REF!</x:v>
      </x:c>
      <x:c r="Q65" s="98" t="e">
        <x:f>P65*H65</x:f>
        <x:v>#REF!</x:v>
      </x:c>
      <x:c r="R65" s="98" t="e">
        <x:f>H65*O65</x:f>
        <x:v>#REF!</x:v>
      </x:c>
    </x:row>
    <x:row r="66" spans="2:18">
      <x:c r="B66" s="23">
        <x:v>59</x:v>
      </x:c>
      <x:c r="C66" s="6" t="s">
        <x:v>320</x:v>
      </x:c>
      <x:c r="D66" s="24">
        <x:v>8680136023023</x:v>
      </x:c>
      <x:c r="E66" s="37" t="s">
        <x:v>113</x:v>
      </x:c>
      <x:c r="F66" s="114" t="s">
        <x:v>429</x:v>
      </x:c>
      <x:c r="G66" s="114">
        <x:f>Table146[[#This Row],[SİPARİŞ ADET]]</x:f>
        <x:v>0</x:v>
      </x:c>
      <x:c r="H66" s="26"/>
      <x:c r="I66" s="6">
        <x:v>10</x:v>
      </x:c>
      <x:c r="J66" s="47">
        <x:v>79.5</x:v>
      </x:c>
      <x:c r="K66" s="52" t="e">
        <x:v>#REF!</x:v>
      </x:c>
      <x:c r="L66" s="100">
        <x:v>79.5</x:v>
      </x:c>
      <x:c r="M66" s="100">
        <x:f>Table146[[#This Row],[PSF.]]-(Table146[[#This Row],[PSF.]]*$U$3)</x:f>
        <x:v>79.5</x:v>
      </x:c>
      <x:c r="N66" s="101" t="e">
        <x:v>#REF!</x:v>
      </x:c>
      <x:c r="O66" s="101">
        <x:v>30</x:v>
      </x:c>
      <x:c r="P66" s="102">
        <x:f>O66*100/118</x:f>
        <x:v>25.423728813559322</x:v>
      </x:c>
      <x:c r="Q66" s="98">
        <x:f>P66*H66</x:f>
        <x:v>0</x:v>
      </x:c>
      <x:c r="R66" s="98">
        <x:f>H66*O66</x:f>
        <x:v>0</x:v>
      </x:c>
    </x:row>
    <x:row r="67" spans="2:18">
      <x:c r="B67" s="23">
        <x:v>60</x:v>
      </x:c>
      <x:c r="C67" s="6" t="s">
        <x:v>286</x:v>
      </x:c>
      <x:c r="D67" s="24">
        <x:v>8680136023030</x:v>
      </x:c>
      <x:c r="E67" s="37" t="s">
        <x:v>568</x:v>
      </x:c>
      <x:c r="F67" s="65"/>
      <x:c r="G67" s="65"/>
      <x:c r="H67" s="26"/>
      <x:c r="I67" s="6">
        <x:v>5</x:v>
      </x:c>
      <x:c r="J67" s="47">
        <x:v>96</x:v>
      </x:c>
      <x:c r="K67" s="52">
        <x:f>J67-J67*$U$3</x:f>
        <x:v>96</x:v>
      </x:c>
      <x:c r="L67" s="100">
        <x:v>96</x:v>
      </x:c>
      <x:c r="M67" s="100">
        <x:f>Table146[[#This Row],[PSF.]]-(Table146[[#This Row],[PSF.]]*$U$3)</x:f>
        <x:v>96</x:v>
      </x:c>
      <x:c r="N67" s="101" t="e">
        <x:v>#REF!</x:v>
      </x:c>
      <x:c r="O67" s="101" t="e">
        <x:v>#REF!</x:v>
      </x:c>
      <x:c r="P67" s="102" t="e">
        <x:f>O67*100/118</x:f>
        <x:v>#REF!</x:v>
      </x:c>
      <x:c r="Q67" s="98" t="e">
        <x:f>P67*H67</x:f>
        <x:v>#REF!</x:v>
      </x:c>
      <x:c r="R67" s="98" t="e">
        <x:f>H67*O67</x:f>
        <x:v>#REF!</x:v>
      </x:c>
    </x:row>
    <x:row r="68" spans="2:18">
      <x:c r="B68" s="23">
        <x:v>61</x:v>
      </x:c>
      <x:c r="C68" s="6" t="s">
        <x:v>427</x:v>
      </x:c>
      <x:c r="D68" s="24">
        <x:v>8680136023795</x:v>
      </x:c>
      <x:c r="E68" s="37" t="s">
        <x:v>696</x:v>
      </x:c>
      <x:c r="F68" s="65"/>
      <x:c r="G68" s="65"/>
      <x:c r="H68" s="26"/>
      <x:c r="I68" s="6">
        <x:v>12</x:v>
      </x:c>
      <x:c r="J68" s="47">
        <x:v>27.5</x:v>
      </x:c>
      <x:c r="K68" s="52">
        <x:f>J68-J68*$U$3</x:f>
        <x:v>27.5</x:v>
      </x:c>
      <x:c r="L68" s="100">
        <x:v>27.5</x:v>
      </x:c>
      <x:c r="M68" s="100">
        <x:f>Table146[[#This Row],[PSF.]]-(Table146[[#This Row],[PSF.]]*$U$3)</x:f>
        <x:v>27.5</x:v>
      </x:c>
      <x:c r="N68" s="101" t="e">
        <x:v>#REF!</x:v>
      </x:c>
      <x:c r="O68" s="101" t="e">
        <x:v>#REF!</x:v>
      </x:c>
      <x:c r="P68" s="102" t="e">
        <x:f>O68*100/118</x:f>
        <x:v>#REF!</x:v>
      </x:c>
      <x:c r="Q68" s="98" t="e">
        <x:f>P68*H68</x:f>
        <x:v>#REF!</x:v>
      </x:c>
      <x:c r="R68" s="98" t="e">
        <x:f>H68*O68</x:f>
        <x:v>#REF!</x:v>
      </x:c>
    </x:row>
    <x:row r="69" spans="2:18">
      <x:c r="B69" s="23">
        <x:v>62</x:v>
      </x:c>
      <x:c r="C69" s="6" t="s">
        <x:v>683</x:v>
      </x:c>
      <x:c r="D69" s="24">
        <x:v>8680136023801</x:v>
      </x:c>
      <x:c r="E69" s="37" t="s">
        <x:v>170</x:v>
      </x:c>
      <x:c r="F69" s="65"/>
      <x:c r="G69" s="65"/>
      <x:c r="H69" s="26"/>
      <x:c r="I69" s="6">
        <x:v>8</x:v>
      </x:c>
      <x:c r="J69" s="47">
        <x:v>37.5</x:v>
      </x:c>
      <x:c r="K69" s="52">
        <x:f>J69-J69*$U$3</x:f>
        <x:v>37.5</x:v>
      </x:c>
      <x:c r="L69" s="100">
        <x:v>37.5</x:v>
      </x:c>
      <x:c r="M69" s="100">
        <x:f>Table146[[#This Row],[PSF.]]-(Table146[[#This Row],[PSF.]]*$U$3)</x:f>
        <x:v>37.5</x:v>
      </x:c>
      <x:c r="N69" s="101" t="e">
        <x:v>#REF!</x:v>
      </x:c>
      <x:c r="O69" s="101" t="e">
        <x:v>#REF!</x:v>
      </x:c>
      <x:c r="P69" s="102" t="e">
        <x:f>O69*100/118</x:f>
        <x:v>#REF!</x:v>
      </x:c>
      <x:c r="Q69" s="98" t="e">
        <x:f>P69*H69</x:f>
        <x:v>#REF!</x:v>
      </x:c>
      <x:c r="R69" s="98" t="e">
        <x:f>H69*O69</x:f>
        <x:v>#REF!</x:v>
      </x:c>
    </x:row>
    <x:row r="70" spans="2:18">
      <x:c r="B70" s="23">
        <x:v>63</x:v>
      </x:c>
      <x:c r="C70" s="6" t="s">
        <x:v>273</x:v>
      </x:c>
      <x:c r="D70" s="24">
        <x:v>8680136024228</x:v>
      </x:c>
      <x:c r="E70" s="37" t="s">
        <x:v>141</x:v>
      </x:c>
      <x:c r="F70" s="65"/>
      <x:c r="G70" s="65"/>
      <x:c r="H70" s="26"/>
      <x:c r="I70" s="6">
        <x:v>24</x:v>
      </x:c>
      <x:c r="J70" s="47">
        <x:v>27.5</x:v>
      </x:c>
      <x:c r="K70" s="52">
        <x:f>J70-J70*$U$3</x:f>
        <x:v>27.5</x:v>
      </x:c>
      <x:c r="L70" s="100">
        <x:v>27.5</x:v>
      </x:c>
      <x:c r="M70" s="100">
        <x:f>Table146[[#This Row],[PSF.]]-(Table146[[#This Row],[PSF.]]*$U$3)</x:f>
        <x:v>27.5</x:v>
      </x:c>
      <x:c r="N70" s="101" t="e">
        <x:v>#REF!</x:v>
      </x:c>
      <x:c r="O70" s="101" t="e">
        <x:v>#REF!</x:v>
      </x:c>
      <x:c r="P70" s="102" t="e">
        <x:f>O70*100/118</x:f>
        <x:v>#REF!</x:v>
      </x:c>
      <x:c r="Q70" s="98" t="e">
        <x:f>P70*H70</x:f>
        <x:v>#REF!</x:v>
      </x:c>
      <x:c r="R70" s="98" t="e">
        <x:f>H70*O70</x:f>
        <x:v>#REF!</x:v>
      </x:c>
    </x:row>
    <x:row r="71" spans="2:18">
      <x:c r="B71" s="23">
        <x:v>64</x:v>
      </x:c>
      <x:c r="C71" s="6" t="s">
        <x:v>345</x:v>
      </x:c>
      <x:c r="D71" s="24">
        <x:v>8680136024235</x:v>
      </x:c>
      <x:c r="E71" s="37" t="s">
        <x:v>796</x:v>
      </x:c>
      <x:c r="F71" s="65"/>
      <x:c r="G71" s="65"/>
      <x:c r="H71" s="26"/>
      <x:c r="I71" s="6">
        <x:v>12</x:v>
      </x:c>
      <x:c r="J71" s="47">
        <x:v>29.5</x:v>
      </x:c>
      <x:c r="K71" s="52">
        <x:f>J71-J71*$U$3</x:f>
        <x:v>29.5</x:v>
      </x:c>
      <x:c r="L71" s="100">
        <x:v>29.5</x:v>
      </x:c>
      <x:c r="M71" s="100">
        <x:f>Table146[[#This Row],[PSF.]]-(Table146[[#This Row],[PSF.]]*$U$3)</x:f>
        <x:v>29.5</x:v>
      </x:c>
      <x:c r="N71" s="101" t="e">
        <x:v>#REF!</x:v>
      </x:c>
      <x:c r="O71" s="101" t="e">
        <x:v>#REF!</x:v>
      </x:c>
      <x:c r="P71" s="102" t="e">
        <x:f>O71*100/118</x:f>
        <x:v>#REF!</x:v>
      </x:c>
      <x:c r="Q71" s="98" t="e">
        <x:f>P71*H71</x:f>
        <x:v>#REF!</x:v>
      </x:c>
      <x:c r="R71" s="98" t="e">
        <x:f>H71*O71</x:f>
        <x:v>#REF!</x:v>
      </x:c>
    </x:row>
    <x:row r="72" spans="2:18">
      <x:c r="B72" s="23">
        <x:v>65</x:v>
      </x:c>
      <x:c r="C72" s="6" t="s">
        <x:v>709</x:v>
      </x:c>
      <x:c r="D72" s="24">
        <x:v>8680136024242</x:v>
      </x:c>
      <x:c r="E72" s="37" t="s">
        <x:v>605</x:v>
      </x:c>
      <x:c r="F72" s="65"/>
      <x:c r="G72" s="65"/>
      <x:c r="H72" s="26"/>
      <x:c r="I72" s="6">
        <x:v>24</x:v>
      </x:c>
      <x:c r="J72" s="47">
        <x:v>32.5</x:v>
      </x:c>
      <x:c r="K72" s="52">
        <x:f>J72-J72*$U$3</x:f>
        <x:v>32.5</x:v>
      </x:c>
      <x:c r="L72" s="100">
        <x:v>32.5</x:v>
      </x:c>
      <x:c r="M72" s="100">
        <x:f>Table146[[#This Row],[PSF.]]-(Table146[[#This Row],[PSF.]]*$U$3)</x:f>
        <x:v>32.5</x:v>
      </x:c>
      <x:c r="N72" s="101" t="e">
        <x:v>#REF!</x:v>
      </x:c>
      <x:c r="O72" s="101" t="e">
        <x:v>#REF!</x:v>
      </x:c>
      <x:c r="P72" s="102" t="e">
        <x:f>O72*100/118</x:f>
        <x:v>#REF!</x:v>
      </x:c>
      <x:c r="Q72" s="98" t="e">
        <x:f>P72*H72</x:f>
        <x:v>#REF!</x:v>
      </x:c>
      <x:c r="R72" s="98" t="e">
        <x:f>H72*O72</x:f>
        <x:v>#REF!</x:v>
      </x:c>
    </x:row>
    <x:row r="73" spans="2:18">
      <x:c r="B73" s="23">
        <x:v>66</x:v>
      </x:c>
      <x:c r="C73" s="6" t="s">
        <x:v>740</x:v>
      </x:c>
      <x:c r="D73" s="24">
        <x:v>8680136023252</x:v>
      </x:c>
      <x:c r="E73" s="37" t="s">
        <x:v>790</x:v>
      </x:c>
      <x:c r="F73" s="114" t="s">
        <x:v>429</x:v>
      </x:c>
      <x:c r="G73" s="114">
        <x:f>Table146[[#This Row],[SİPARİŞ ADET]]</x:f>
        <x:v>0</x:v>
      </x:c>
      <x:c r="H73" s="26"/>
      <x:c r="I73" s="6">
        <x:v>20</x:v>
      </x:c>
      <x:c r="J73" s="47">
        <x:v>39.5</x:v>
      </x:c>
      <x:c r="K73" s="52" t="e">
        <x:v>#REF!</x:v>
      </x:c>
      <x:c r="L73" s="100">
        <x:v>39.5</x:v>
      </x:c>
      <x:c r="M73" s="100">
        <x:f>Table146[[#This Row],[PSF.]]-(Table146[[#This Row],[PSF.]]*$U$3)</x:f>
        <x:v>39.5</x:v>
      </x:c>
      <x:c r="N73" s="101" t="e">
        <x:v>#REF!</x:v>
      </x:c>
      <x:c r="O73" s="101">
        <x:v>15</x:v>
      </x:c>
      <x:c r="P73" s="102">
        <x:f>O73*100/118</x:f>
        <x:v>12.711864406779661</x:v>
      </x:c>
      <x:c r="Q73" s="98">
        <x:f>P73*H73</x:f>
        <x:v>0</x:v>
      </x:c>
      <x:c r="R73" s="98">
        <x:f>H73*O73</x:f>
        <x:v>0</x:v>
      </x:c>
    </x:row>
    <x:row r="74" spans="2:18">
      <x:c r="B74" s="23">
        <x:v>67</x:v>
      </x:c>
      <x:c r="C74" s="6" t="s">
        <x:v>180</x:v>
      </x:c>
      <x:c r="D74" s="24">
        <x:v>8680136023696</x:v>
      </x:c>
      <x:c r="E74" s="37" t="s">
        <x:v>216</x:v>
      </x:c>
      <x:c r="F74" s="65"/>
      <x:c r="G74" s="65"/>
      <x:c r="H74" s="26"/>
      <x:c r="I74" s="6">
        <x:v>50</x:v>
      </x:c>
      <x:c r="J74" s="47">
        <x:v>157</x:v>
      </x:c>
      <x:c r="K74" s="52">
        <x:f>J74-J74*$U$3</x:f>
        <x:v>157</x:v>
      </x:c>
      <x:c r="L74" s="100">
        <x:v>157</x:v>
      </x:c>
      <x:c r="M74" s="100">
        <x:f>Table146[[#This Row],[PSF.]]-(Table146[[#This Row],[PSF.]]*$U$3)</x:f>
        <x:v>157</x:v>
      </x:c>
      <x:c r="N74" s="101" t="e">
        <x:v>#REF!</x:v>
      </x:c>
      <x:c r="O74" s="101" t="e">
        <x:v>#REF!</x:v>
      </x:c>
      <x:c r="P74" s="102" t="e">
        <x:f>O74*100/118</x:f>
        <x:v>#REF!</x:v>
      </x:c>
      <x:c r="Q74" s="98" t="e">
        <x:f>P74*H74</x:f>
        <x:v>#REF!</x:v>
      </x:c>
      <x:c r="R74" s="98" t="e">
        <x:f>H74*O74</x:f>
        <x:v>#REF!</x:v>
      </x:c>
    </x:row>
    <x:row r="75" spans="2:18">
      <x:c r="B75" s="23">
        <x:v>68</x:v>
      </x:c>
      <x:c r="C75" s="6" t="s">
        <x:v>197</x:v>
      </x:c>
      <x:c r="D75" s="24">
        <x:v>8680136023702</x:v>
      </x:c>
      <x:c r="E75" s="37" t="s">
        <x:v>59</x:v>
      </x:c>
      <x:c r="F75" s="65"/>
      <x:c r="G75" s="65"/>
      <x:c r="H75" s="26"/>
      <x:c r="I75" s="6">
        <x:v>29</x:v>
      </x:c>
      <x:c r="J75" s="47">
        <x:v>149</x:v>
      </x:c>
      <x:c r="K75" s="52">
        <x:f>J75-J75*$U$3</x:f>
        <x:v>149</x:v>
      </x:c>
      <x:c r="L75" s="100">
        <x:v>149</x:v>
      </x:c>
      <x:c r="M75" s="100">
        <x:f>Table146[[#This Row],[PSF.]]-(Table146[[#This Row],[PSF.]]*$U$3)</x:f>
        <x:v>149</x:v>
      </x:c>
      <x:c r="N75" s="101" t="e">
        <x:v>#REF!</x:v>
      </x:c>
      <x:c r="O75" s="101" t="e">
        <x:v>#REF!</x:v>
      </x:c>
      <x:c r="P75" s="102" t="e">
        <x:f>O75*100/118</x:f>
        <x:v>#REF!</x:v>
      </x:c>
      <x:c r="Q75" s="98" t="e">
        <x:f>P75*H75</x:f>
        <x:v>#REF!</x:v>
      </x:c>
      <x:c r="R75" s="98" t="e">
        <x:f>H75*O75</x:f>
        <x:v>#REF!</x:v>
      </x:c>
    </x:row>
    <x:row r="76" spans="2:18">
      <x:c r="B76" s="23">
        <x:v>69</x:v>
      </x:c>
      <x:c r="C76" s="6" t="s">
        <x:v>455</x:v>
      </x:c>
      <x:c r="D76" s="24">
        <x:v>8680136023719</x:v>
      </x:c>
      <x:c r="E76" s="37" t="s">
        <x:v>70</x:v>
      </x:c>
      <x:c r="F76" s="65"/>
      <x:c r="G76" s="65"/>
      <x:c r="H76" s="26"/>
      <x:c r="I76" s="6">
        <x:v>25</x:v>
      </x:c>
      <x:c r="J76" s="47">
        <x:v>255</x:v>
      </x:c>
      <x:c r="K76" s="52">
        <x:f>J76-J76*$U$3</x:f>
        <x:v>255</x:v>
      </x:c>
      <x:c r="L76" s="100">
        <x:v>255</x:v>
      </x:c>
      <x:c r="M76" s="100">
        <x:f>Table146[[#This Row],[PSF.]]-(Table146[[#This Row],[PSF.]]*$U$3)</x:f>
        <x:v>255</x:v>
      </x:c>
      <x:c r="N76" s="101" t="e">
        <x:v>#REF!</x:v>
      </x:c>
      <x:c r="O76" s="101" t="e">
        <x:v>#REF!</x:v>
      </x:c>
      <x:c r="P76" s="102" t="e">
        <x:f>O76*100/118</x:f>
        <x:v>#REF!</x:v>
      </x:c>
      <x:c r="Q76" s="98" t="e">
        <x:f>P76*H76</x:f>
        <x:v>#REF!</x:v>
      </x:c>
      <x:c r="R76" s="98" t="e">
        <x:f>H76*O76</x:f>
        <x:v>#REF!</x:v>
      </x:c>
    </x:row>
    <x:row r="77" spans="2:18">
      <x:c r="B77" s="23">
        <x:v>70</x:v>
      </x:c>
      <x:c r="C77" s="6" t="s">
        <x:v>461</x:v>
      </x:c>
      <x:c r="D77" s="24">
        <x:v>8680136023689</x:v>
      </x:c>
      <x:c r="E77" s="37" t="s">
        <x:v>615</x:v>
      </x:c>
      <x:c r="F77" s="65"/>
      <x:c r="G77" s="65"/>
      <x:c r="H77" s="26"/>
      <x:c r="I77" s="6">
        <x:v>67</x:v>
      </x:c>
      <x:c r="J77" s="47">
        <x:v>129</x:v>
      </x:c>
      <x:c r="K77" s="52">
        <x:f>J77-J77*$U$3</x:f>
        <x:v>129</x:v>
      </x:c>
      <x:c r="L77" s="100">
        <x:v>129</x:v>
      </x:c>
      <x:c r="M77" s="100">
        <x:f>Table146[[#This Row],[PSF.]]-(Table146[[#This Row],[PSF.]]*$U$3)</x:f>
        <x:v>129</x:v>
      </x:c>
      <x:c r="N77" s="101" t="e">
        <x:v>#REF!</x:v>
      </x:c>
      <x:c r="O77" s="101" t="e">
        <x:v>#REF!</x:v>
      </x:c>
      <x:c r="P77" s="102" t="e">
        <x:f>O77*100/118</x:f>
        <x:v>#REF!</x:v>
      </x:c>
      <x:c r="Q77" s="98" t="e">
        <x:f>P77*H77</x:f>
        <x:v>#REF!</x:v>
      </x:c>
      <x:c r="R77" s="98" t="e">
        <x:f>H77*O77</x:f>
        <x:v>#REF!</x:v>
      </x:c>
    </x:row>
    <x:row r="78" spans="2:18">
      <x:c r="B78" s="23">
        <x:v>71</x:v>
      </x:c>
      <x:c r="C78" s="24" t="s">
        <x:v>771</x:v>
      </x:c>
      <x:c r="D78" s="24">
        <x:v>8680136020770</x:v>
      </x:c>
      <x:c r="E78" s="35" t="s">
        <x:v>476</x:v>
      </x:c>
      <x:c r="F78" s="65"/>
      <x:c r="G78" s="65"/>
      <x:c r="H78" s="26"/>
      <x:c r="I78" s="7">
        <x:v>10</x:v>
      </x:c>
      <x:c r="J78" s="47">
        <x:v>32.5</x:v>
      </x:c>
      <x:c r="K78" s="52">
        <x:f>J78-J78*$U$3</x:f>
        <x:v>32.5</x:v>
      </x:c>
      <x:c r="L78" s="100">
        <x:v>32.5</x:v>
      </x:c>
      <x:c r="M78" s="100">
        <x:f>Table146[[#This Row],[PSF.]]-(Table146[[#This Row],[PSF.]]*$U$3)</x:f>
        <x:v>32.5</x:v>
      </x:c>
      <x:c r="N78" s="101" t="e">
        <x:v>#REF!</x:v>
      </x:c>
      <x:c r="O78" s="101" t="e">
        <x:v>#REF!</x:v>
      </x:c>
      <x:c r="P78" s="102" t="e">
        <x:f>O78*100/118</x:f>
        <x:v>#REF!</x:v>
      </x:c>
      <x:c r="Q78" s="98" t="e">
        <x:f>P78*H78</x:f>
        <x:v>#REF!</x:v>
      </x:c>
      <x:c r="R78" s="98" t="e">
        <x:f>H78*O78</x:f>
        <x:v>#REF!</x:v>
      </x:c>
    </x:row>
    <x:row r="79" spans="2:18">
      <x:c r="B79" s="23">
        <x:v>72</x:v>
      </x:c>
      <x:c r="C79" s="24" t="s">
        <x:v>521</x:v>
      </x:c>
      <x:c r="D79" s="24">
        <x:v>8680136020787</x:v>
      </x:c>
      <x:c r="E79" s="35" t="s">
        <x:v>405</x:v>
      </x:c>
      <x:c r="F79" s="65"/>
      <x:c r="G79" s="65"/>
      <x:c r="H79" s="26"/>
      <x:c r="I79" s="7">
        <x:v>8</x:v>
      </x:c>
      <x:c r="J79" s="47">
        <x:v>44.5</x:v>
      </x:c>
      <x:c r="K79" s="52">
        <x:f>J79-J79*$U$3</x:f>
        <x:v>44.5</x:v>
      </x:c>
      <x:c r="L79" s="100">
        <x:v>44.5</x:v>
      </x:c>
      <x:c r="M79" s="100">
        <x:f>Table146[[#This Row],[PSF.]]-(Table146[[#This Row],[PSF.]]*$U$3)</x:f>
        <x:v>44.5</x:v>
      </x:c>
      <x:c r="N79" s="101" t="e">
        <x:v>#REF!</x:v>
      </x:c>
      <x:c r="O79" s="101" t="e">
        <x:v>#REF!</x:v>
      </x:c>
      <x:c r="P79" s="102" t="e">
        <x:f>O79*100/118</x:f>
        <x:v>#REF!</x:v>
      </x:c>
      <x:c r="Q79" s="98" t="e">
        <x:f>P79*H79</x:f>
        <x:v>#REF!</x:v>
      </x:c>
      <x:c r="R79" s="98" t="e">
        <x:f>H79*O79</x:f>
        <x:v>#REF!</x:v>
      </x:c>
    </x:row>
    <x:row r="80" spans="2:18">
      <x:c r="B80" s="23">
        <x:v>73</x:v>
      </x:c>
      <x:c r="C80" s="24" t="s">
        <x:v>578</x:v>
      </x:c>
      <x:c r="D80" s="24">
        <x:v>8680136024150</x:v>
      </x:c>
      <x:c r="E80" s="35" t="s">
        <x:v>143</x:v>
      </x:c>
      <x:c r="F80" s="65"/>
      <x:c r="G80" s="65"/>
      <x:c r="H80" s="26"/>
      <x:c r="I80" s="7">
        <x:v>8</x:v>
      </x:c>
      <x:c r="J80" s="47">
        <x:v>44.5</x:v>
      </x:c>
      <x:c r="K80" s="52">
        <x:f>J80-J80*$U$3</x:f>
        <x:v>44.5</x:v>
      </x:c>
      <x:c r="L80" s="100">
        <x:v>44.5</x:v>
      </x:c>
      <x:c r="M80" s="100">
        <x:f>Table146[[#This Row],[PSF.]]-(Table146[[#This Row],[PSF.]]*$U$3)</x:f>
        <x:v>44.5</x:v>
      </x:c>
      <x:c r="N80" s="101" t="e">
        <x:v>#REF!</x:v>
      </x:c>
      <x:c r="O80" s="101" t="e">
        <x:v>#REF!</x:v>
      </x:c>
      <x:c r="P80" s="102" t="e">
        <x:f>O80*100/118</x:f>
        <x:v>#REF!</x:v>
      </x:c>
      <x:c r="Q80" s="98" t="e">
        <x:f>P80*H80</x:f>
        <x:v>#REF!</x:v>
      </x:c>
      <x:c r="R80" s="98" t="e">
        <x:f>H80*O80</x:f>
        <x:v>#REF!</x:v>
      </x:c>
    </x:row>
    <x:row r="81" spans="2:18">
      <x:c r="B81" s="23">
        <x:v>74</x:v>
      </x:c>
      <x:c r="C81" s="24" t="s">
        <x:v>559</x:v>
      </x:c>
      <x:c r="D81" s="24">
        <x:v>8680136024143</x:v>
      </x:c>
      <x:c r="E81" s="35" t="s">
        <x:v>596</x:v>
      </x:c>
      <x:c r="F81" s="65"/>
      <x:c r="G81" s="65"/>
      <x:c r="H81" s="26"/>
      <x:c r="I81" s="7">
        <x:v>8</x:v>
      </x:c>
      <x:c r="J81" s="47">
        <x:v>49.5</x:v>
      </x:c>
      <x:c r="K81" s="52">
        <x:f>J81-J81*$U$3</x:f>
        <x:v>49.5</x:v>
      </x:c>
      <x:c r="L81" s="100">
        <x:v>49.5</x:v>
      </x:c>
      <x:c r="M81" s="100">
        <x:f>Table146[[#This Row],[PSF.]]-(Table146[[#This Row],[PSF.]]*$U$3)</x:f>
        <x:v>49.5</x:v>
      </x:c>
      <x:c r="N81" s="101" t="e">
        <x:v>#REF!</x:v>
      </x:c>
      <x:c r="O81" s="101" t="e">
        <x:v>#REF!</x:v>
      </x:c>
      <x:c r="P81" s="102" t="e">
        <x:f>O81*100/118</x:f>
        <x:v>#REF!</x:v>
      </x:c>
      <x:c r="Q81" s="98" t="e">
        <x:f>P81*H81</x:f>
        <x:v>#REF!</x:v>
      </x:c>
      <x:c r="R81" s="98" t="e">
        <x:f>H81*O81</x:f>
        <x:v>#REF!</x:v>
      </x:c>
    </x:row>
    <x:row r="82" spans="2:18">
      <x:c r="B82" s="23">
        <x:v>75</x:v>
      </x:c>
      <x:c r="C82" s="24" t="s">
        <x:v>561</x:v>
      </x:c>
      <x:c r="D82" s="24">
        <x:v>8680136022613</x:v>
      </x:c>
      <x:c r="E82" s="35" t="s">
        <x:v>618</x:v>
      </x:c>
      <x:c r="F82" s="65"/>
      <x:c r="G82" s="65"/>
      <x:c r="H82" s="26"/>
      <x:c r="I82" s="7">
        <x:v>8</x:v>
      </x:c>
      <x:c r="J82" s="47">
        <x:v>64</x:v>
      </x:c>
      <x:c r="K82" s="52">
        <x:f>J82-J82*$U$3</x:f>
        <x:v>64</x:v>
      </x:c>
      <x:c r="L82" s="100">
        <x:v>64</x:v>
      </x:c>
      <x:c r="M82" s="100">
        <x:f>Table146[[#This Row],[PSF.]]-(Table146[[#This Row],[PSF.]]*$U$3)</x:f>
        <x:v>64</x:v>
      </x:c>
      <x:c r="N82" s="101" t="e">
        <x:v>#REF!</x:v>
      </x:c>
      <x:c r="O82" s="101" t="e">
        <x:v>#REF!</x:v>
      </x:c>
      <x:c r="P82" s="102" t="e">
        <x:f>O82*100/118</x:f>
        <x:v>#REF!</x:v>
      </x:c>
      <x:c r="Q82" s="98" t="e">
        <x:f>P82*H82</x:f>
        <x:v>#REF!</x:v>
      </x:c>
      <x:c r="R82" s="98" t="e">
        <x:f>H82*O82</x:f>
        <x:v>#REF!</x:v>
      </x:c>
    </x:row>
    <x:row r="83" spans="2:18">
      <x:c r="B83" s="23">
        <x:v>76</x:v>
      </x:c>
      <x:c r="C83" s="24" t="s">
        <x:v>803</x:v>
      </x:c>
      <x:c r="D83" s="24">
        <x:v>8680136022996</x:v>
      </x:c>
      <x:c r="E83" s="35" t="s">
        <x:v>227</x:v>
      </x:c>
      <x:c r="F83" s="65"/>
      <x:c r="G83" s="65"/>
      <x:c r="H83" s="26"/>
      <x:c r="I83" s="7">
        <x:v>60</x:v>
      </x:c>
      <x:c r="J83" s="47">
        <x:v>25</x:v>
      </x:c>
      <x:c r="K83" s="52">
        <x:f>J83-J83*$U$3</x:f>
        <x:v>25</x:v>
      </x:c>
      <x:c r="L83" s="100">
        <x:v>25</x:v>
      </x:c>
      <x:c r="M83" s="100">
        <x:f>Table146[[#This Row],[PSF.]]-(Table146[[#This Row],[PSF.]]*$U$3)</x:f>
        <x:v>25</x:v>
      </x:c>
      <x:c r="N83" s="101" t="e">
        <x:v>#REF!</x:v>
      </x:c>
      <x:c r="O83" s="101" t="e">
        <x:v>#REF!</x:v>
      </x:c>
      <x:c r="P83" s="102" t="e">
        <x:f>O83*100/118</x:f>
        <x:v>#REF!</x:v>
      </x:c>
      <x:c r="Q83" s="98" t="e">
        <x:f>P83*H83</x:f>
        <x:v>#REF!</x:v>
      </x:c>
      <x:c r="R83" s="98" t="e">
        <x:f>H83*O83</x:f>
        <x:v>#REF!</x:v>
      </x:c>
    </x:row>
    <x:row r="84" spans="2:18">
      <x:c r="B84" s="23">
        <x:v>77</x:v>
      </x:c>
      <x:c r="C84" s="24" t="s">
        <x:v>645</x:v>
      </x:c>
      <x:c r="D84" s="24">
        <x:v>8680136023009</x:v>
      </x:c>
      <x:c r="E84" s="35" t="s">
        <x:v>706</x:v>
      </x:c>
      <x:c r="F84" s="65"/>
      <x:c r="G84" s="65"/>
      <x:c r="H84" s="26"/>
      <x:c r="I84" s="7">
        <x:v>40</x:v>
      </x:c>
      <x:c r="J84" s="47">
        <x:v>32</x:v>
      </x:c>
      <x:c r="K84" s="52">
        <x:f>J84-J84*$U$3</x:f>
        <x:v>32</x:v>
      </x:c>
      <x:c r="L84" s="100">
        <x:v>32</x:v>
      </x:c>
      <x:c r="M84" s="100">
        <x:f>Table146[[#This Row],[PSF.]]-(Table146[[#This Row],[PSF.]]*$U$3)</x:f>
        <x:v>32</x:v>
      </x:c>
      <x:c r="N84" s="101" t="e">
        <x:v>#REF!</x:v>
      </x:c>
      <x:c r="O84" s="101" t="e">
        <x:v>#REF!</x:v>
      </x:c>
      <x:c r="P84" s="102" t="e">
        <x:f>O84*100/118</x:f>
        <x:v>#REF!</x:v>
      </x:c>
      <x:c r="Q84" s="98" t="e">
        <x:f>P84*H84</x:f>
        <x:v>#REF!</x:v>
      </x:c>
      <x:c r="R84" s="98" t="e">
        <x:f>H84*O84</x:f>
        <x:v>#REF!</x:v>
      </x:c>
    </x:row>
    <x:row r="85" spans="2:18">
      <x:c r="B85" s="23">
        <x:v>78</x:v>
      </x:c>
      <x:c r="C85" s="24" t="s">
        <x:v>121</x:v>
      </x:c>
      <x:c r="D85" s="24">
        <x:v>8680136020213</x:v>
      </x:c>
      <x:c r="E85" s="35" t="s">
        <x:v>406</x:v>
      </x:c>
      <x:c r="F85" s="65"/>
      <x:c r="G85" s="65"/>
      <x:c r="H85" s="26"/>
      <x:c r="I85" s="7">
        <x:v>12</x:v>
      </x:c>
      <x:c r="J85" s="47">
        <x:v>31.5</x:v>
      </x:c>
      <x:c r="K85" s="52">
        <x:f>J85-J85*$U$3</x:f>
        <x:v>31.5</x:v>
      </x:c>
      <x:c r="L85" s="100">
        <x:v>31.5</x:v>
      </x:c>
      <x:c r="M85" s="100">
        <x:f>Table146[[#This Row],[PSF.]]-(Table146[[#This Row],[PSF.]]*$U$3)</x:f>
        <x:v>31.5</x:v>
      </x:c>
      <x:c r="N85" s="101" t="e">
        <x:v>#REF!</x:v>
      </x:c>
      <x:c r="O85" s="101" t="e">
        <x:v>#REF!</x:v>
      </x:c>
      <x:c r="P85" s="102" t="e">
        <x:f>O85*100/118</x:f>
        <x:v>#REF!</x:v>
      </x:c>
      <x:c r="Q85" s="98" t="e">
        <x:f>P85*H85</x:f>
        <x:v>#REF!</x:v>
      </x:c>
      <x:c r="R85" s="98" t="e">
        <x:f>H85*O85</x:f>
        <x:v>#REF!</x:v>
      </x:c>
    </x:row>
    <x:row r="86" spans="2:18">
      <x:c r="B86" s="23">
        <x:v>79</x:v>
      </x:c>
      <x:c r="C86" s="24" t="s">
        <x:v>438</x:v>
      </x:c>
      <x:c r="D86" s="24">
        <x:v>8680136020220</x:v>
      </x:c>
      <x:c r="E86" s="35" t="s">
        <x:v>657</x:v>
      </x:c>
      <x:c r="F86" s="65"/>
      <x:c r="G86" s="65"/>
      <x:c r="H86" s="26"/>
      <x:c r="I86" s="7">
        <x:v>12</x:v>
      </x:c>
      <x:c r="J86" s="47">
        <x:v>36.5</x:v>
      </x:c>
      <x:c r="K86" s="52">
        <x:f>J86-J86*$U$3</x:f>
        <x:v>36.5</x:v>
      </x:c>
      <x:c r="L86" s="100">
        <x:v>36.5</x:v>
      </x:c>
      <x:c r="M86" s="100">
        <x:f>Table146[[#This Row],[PSF.]]-(Table146[[#This Row],[PSF.]]*$U$3)</x:f>
        <x:v>36.5</x:v>
      </x:c>
      <x:c r="N86" s="101" t="e">
        <x:v>#REF!</x:v>
      </x:c>
      <x:c r="O86" s="101" t="e">
        <x:v>#REF!</x:v>
      </x:c>
      <x:c r="P86" s="102" t="e">
        <x:f>O86*100/118</x:f>
        <x:v>#REF!</x:v>
      </x:c>
      <x:c r="Q86" s="98" t="e">
        <x:f>P86*H86</x:f>
        <x:v>#REF!</x:v>
      </x:c>
      <x:c r="R86" s="98" t="e">
        <x:f>H86*O86</x:f>
        <x:v>#REF!</x:v>
      </x:c>
    </x:row>
    <x:row r="87" spans="2:18">
      <x:c r="B87" s="23">
        <x:v>80</x:v>
      </x:c>
      <x:c r="C87" s="24" t="s">
        <x:v>838</x:v>
      </x:c>
      <x:c r="D87" s="24">
        <x:v>8680136020237</x:v>
      </x:c>
      <x:c r="E87" s="35" t="s">
        <x:v>563</x:v>
      </x:c>
      <x:c r="F87" s="65"/>
      <x:c r="G87" s="65"/>
      <x:c r="H87" s="26"/>
      <x:c r="I87" s="7">
        <x:v>12</x:v>
      </x:c>
      <x:c r="J87" s="47">
        <x:v>27</x:v>
      </x:c>
      <x:c r="K87" s="52">
        <x:f>J87-J87*$U$3</x:f>
        <x:v>27</x:v>
      </x:c>
      <x:c r="L87" s="100">
        <x:v>27</x:v>
      </x:c>
      <x:c r="M87" s="100">
        <x:f>Table146[[#This Row],[PSF.]]-(Table146[[#This Row],[PSF.]]*$U$3)</x:f>
        <x:v>27</x:v>
      </x:c>
      <x:c r="N87" s="101" t="e">
        <x:v>#REF!</x:v>
      </x:c>
      <x:c r="O87" s="101" t="e">
        <x:v>#REF!</x:v>
      </x:c>
      <x:c r="P87" s="102" t="e">
        <x:f>O87*100/118</x:f>
        <x:v>#REF!</x:v>
      </x:c>
      <x:c r="Q87" s="98" t="e">
        <x:f>P87*H87</x:f>
        <x:v>#REF!</x:v>
      </x:c>
      <x:c r="R87" s="98" t="e">
        <x:f>H87*O87</x:f>
        <x:v>#REF!</x:v>
      </x:c>
    </x:row>
    <x:row r="88" spans="2:18">
      <x:c r="B88" s="23">
        <x:v>81</x:v>
      </x:c>
      <x:c r="C88" s="24" t="s">
        <x:v>364</x:v>
      </x:c>
      <x:c r="D88" s="24">
        <x:v>8680136020732</x:v>
      </x:c>
      <x:c r="E88" s="35" t="s">
        <x:v>629</x:v>
      </x:c>
      <x:c r="F88" s="65"/>
      <x:c r="G88" s="65"/>
      <x:c r="H88" s="26"/>
      <x:c r="I88" s="7">
        <x:v>10</x:v>
      </x:c>
      <x:c r="J88" s="47">
        <x:v>32.5</x:v>
      </x:c>
      <x:c r="K88" s="52">
        <x:f>J88-J88*$U$3</x:f>
        <x:v>32.5</x:v>
      </x:c>
      <x:c r="L88" s="100">
        <x:v>32.5</x:v>
      </x:c>
      <x:c r="M88" s="100">
        <x:f>Table146[[#This Row],[PSF.]]-(Table146[[#This Row],[PSF.]]*$U$3)</x:f>
        <x:v>32.5</x:v>
      </x:c>
      <x:c r="N88" s="101" t="e">
        <x:v>#REF!</x:v>
      </x:c>
      <x:c r="O88" s="101" t="e">
        <x:v>#REF!</x:v>
      </x:c>
      <x:c r="P88" s="102" t="e">
        <x:f>O88*100/118</x:f>
        <x:v>#REF!</x:v>
      </x:c>
      <x:c r="Q88" s="98" t="e">
        <x:f>P88*H88</x:f>
        <x:v>#REF!</x:v>
      </x:c>
      <x:c r="R88" s="98" t="e">
        <x:f>H88*O88</x:f>
        <x:v>#REF!</x:v>
      </x:c>
    </x:row>
    <x:row r="89" spans="2:18">
      <x:c r="B89" s="23">
        <x:v>82</x:v>
      </x:c>
      <x:c r="C89" s="24" t="s">
        <x:v>556</x:v>
      </x:c>
      <x:c r="D89" s="24">
        <x:v>8680136023818</x:v>
      </x:c>
      <x:c r="E89" s="35" t="s">
        <x:v>349</x:v>
      </x:c>
      <x:c r="F89" s="65"/>
      <x:c r="G89" s="65"/>
      <x:c r="H89" s="26"/>
      <x:c r="I89" s="7">
        <x:v>12</x:v>
      </x:c>
      <x:c r="J89" s="47">
        <x:v>39.5</x:v>
      </x:c>
      <x:c r="K89" s="52">
        <x:f>J89-J89*$U$3</x:f>
        <x:v>39.5</x:v>
      </x:c>
      <x:c r="L89" s="100">
        <x:v>39.5</x:v>
      </x:c>
      <x:c r="M89" s="100">
        <x:f>Table146[[#This Row],[PSF.]]-(Table146[[#This Row],[PSF.]]*$U$3)</x:f>
        <x:v>39.5</x:v>
      </x:c>
      <x:c r="N89" s="101" t="e">
        <x:v>#REF!</x:v>
      </x:c>
      <x:c r="O89" s="101" t="e">
        <x:v>#REF!</x:v>
      </x:c>
      <x:c r="P89" s="102" t="e">
        <x:f>O89*100/118</x:f>
        <x:v>#REF!</x:v>
      </x:c>
      <x:c r="Q89" s="98" t="e">
        <x:f>P89*H89</x:f>
        <x:v>#REF!</x:v>
      </x:c>
      <x:c r="R89" s="98" t="e">
        <x:f>H89*O89</x:f>
        <x:v>#REF!</x:v>
      </x:c>
    </x:row>
    <x:row r="90" spans="2:18">
      <x:c r="B90" s="23">
        <x:v>83</x:v>
      </x:c>
      <x:c r="C90" s="24" t="s">
        <x:v>571</x:v>
      </x:c>
      <x:c r="D90" s="24">
        <x:v>8680136023931</x:v>
      </x:c>
      <x:c r="E90" s="35" t="s">
        <x:v>254</x:v>
      </x:c>
      <x:c r="F90" s="65"/>
      <x:c r="G90" s="65"/>
      <x:c r="H90" s="26"/>
      <x:c r="I90" s="7">
        <x:v>12</x:v>
      </x:c>
      <x:c r="J90" s="47">
        <x:v>47.5</x:v>
      </x:c>
      <x:c r="K90" s="52">
        <x:f>J90-J90*$U$3</x:f>
        <x:v>47.5</x:v>
      </x:c>
      <x:c r="L90" s="100">
        <x:v>47.5</x:v>
      </x:c>
      <x:c r="M90" s="100">
        <x:f>Table146[[#This Row],[PSF.]]-(Table146[[#This Row],[PSF.]]*$U$3)</x:f>
        <x:v>47.5</x:v>
      </x:c>
      <x:c r="N90" s="101" t="e">
        <x:v>#REF!</x:v>
      </x:c>
      <x:c r="O90" s="101" t="e">
        <x:v>#REF!</x:v>
      </x:c>
      <x:c r="P90" s="102" t="e">
        <x:f>O90*100/118</x:f>
        <x:v>#REF!</x:v>
      </x:c>
      <x:c r="Q90" s="98" t="e">
        <x:f>P90*H90</x:f>
        <x:v>#REF!</x:v>
      </x:c>
      <x:c r="R90" s="98" t="e">
        <x:f>H90*O90</x:f>
        <x:v>#REF!</x:v>
      </x:c>
    </x:row>
    <x:row r="91" spans="2:18">
      <x:c r="B91" s="23">
        <x:v>84</x:v>
      </x:c>
      <x:c r="C91" s="24" t="s">
        <x:v>685</x:v>
      </x:c>
      <x:c r="D91" s="24">
        <x:v>8680136023221</x:v>
      </x:c>
      <x:c r="E91" s="35" t="s">
        <x:v>182</x:v>
      </x:c>
      <x:c r="F91" s="65"/>
      <x:c r="G91" s="65"/>
      <x:c r="H91" s="26"/>
      <x:c r="I91" s="7">
        <x:v>20</x:v>
      </x:c>
      <x:c r="J91" s="47">
        <x:v>37</x:v>
      </x:c>
      <x:c r="K91" s="52">
        <x:f>J91-J91*$U$3</x:f>
        <x:v>37</x:v>
      </x:c>
      <x:c r="L91" s="100">
        <x:v>37</x:v>
      </x:c>
      <x:c r="M91" s="100">
        <x:f>Table146[[#This Row],[PSF.]]-(Table146[[#This Row],[PSF.]]*$U$3)</x:f>
        <x:v>37</x:v>
      </x:c>
      <x:c r="N91" s="101" t="e">
        <x:v>#REF!</x:v>
      </x:c>
      <x:c r="O91" s="101" t="e">
        <x:v>#REF!</x:v>
      </x:c>
      <x:c r="P91" s="102" t="e">
        <x:f>O91*100/118</x:f>
        <x:v>#REF!</x:v>
      </x:c>
      <x:c r="Q91" s="98" t="e">
        <x:f>P91*H91</x:f>
        <x:v>#REF!</x:v>
      </x:c>
      <x:c r="R91" s="98" t="e">
        <x:f>H91*O91</x:f>
        <x:v>#REF!</x:v>
      </x:c>
    </x:row>
    <x:row r="92" spans="2:18">
      <x:c r="B92" s="23">
        <x:v>85</x:v>
      </x:c>
      <x:c r="C92" s="24" t="s">
        <x:v>501</x:v>
      </x:c>
      <x:c r="D92" s="24">
        <x:v>8680136023238</x:v>
      </x:c>
      <x:c r="E92" s="35" t="s">
        <x:v>252</x:v>
      </x:c>
      <x:c r="F92" s="65"/>
      <x:c r="G92" s="65"/>
      <x:c r="H92" s="26"/>
      <x:c r="I92" s="7">
        <x:v>20</x:v>
      </x:c>
      <x:c r="J92" s="47">
        <x:v>48.5</x:v>
      </x:c>
      <x:c r="K92" s="52">
        <x:f>J92-J92*$U$3</x:f>
        <x:v>48.5</x:v>
      </x:c>
      <x:c r="L92" s="100">
        <x:v>48.5</x:v>
      </x:c>
      <x:c r="M92" s="100">
        <x:f>Table146[[#This Row],[PSF.]]-(Table146[[#This Row],[PSF.]]*$U$3)</x:f>
        <x:v>48.5</x:v>
      </x:c>
      <x:c r="N92" s="101" t="e">
        <x:v>#REF!</x:v>
      </x:c>
      <x:c r="O92" s="101" t="e">
        <x:v>#REF!</x:v>
      </x:c>
      <x:c r="P92" s="102" t="e">
        <x:f>O92*100/118</x:f>
        <x:v>#REF!</x:v>
      </x:c>
      <x:c r="Q92" s="98" t="e">
        <x:f>P92*H92</x:f>
        <x:v>#REF!</x:v>
      </x:c>
      <x:c r="R92" s="98" t="e">
        <x:f>H92*O92</x:f>
        <x:v>#REF!</x:v>
      </x:c>
    </x:row>
    <x:row r="93" spans="2:18">
      <x:c r="B93" s="23">
        <x:v>86</x:v>
      </x:c>
      <x:c r="C93" s="24" t="s">
        <x:v>610</x:v>
      </x:c>
      <x:c r="D93" s="24">
        <x:v>8680136023047</x:v>
      </x:c>
      <x:c r="E93" s="35" t="s">
        <x:v>119</x:v>
      </x:c>
      <x:c r="F93" s="65"/>
      <x:c r="G93" s="65"/>
      <x:c r="H93" s="26"/>
      <x:c r="I93" s="7">
        <x:v>60</x:v>
      </x:c>
      <x:c r="J93" s="47">
        <x:v>13.5</x:v>
      </x:c>
      <x:c r="K93" s="52">
        <x:f>J93-J93*$U$3</x:f>
        <x:v>13.5</x:v>
      </x:c>
      <x:c r="L93" s="100">
        <x:v>13.5</x:v>
      </x:c>
      <x:c r="M93" s="100">
        <x:f>Table146[[#This Row],[PSF.]]-(Table146[[#This Row],[PSF.]]*$U$3)</x:f>
        <x:v>13.5</x:v>
      </x:c>
      <x:c r="N93" s="101" t="e">
        <x:v>#REF!</x:v>
      </x:c>
      <x:c r="O93" s="101" t="e">
        <x:v>#REF!</x:v>
      </x:c>
      <x:c r="P93" s="102" t="e">
        <x:f>O93*100/118</x:f>
        <x:v>#REF!</x:v>
      </x:c>
      <x:c r="Q93" s="98" t="e">
        <x:f>P93*H93</x:f>
        <x:v>#REF!</x:v>
      </x:c>
      <x:c r="R93" s="98" t="e">
        <x:f>H93*O93</x:f>
        <x:v>#REF!</x:v>
      </x:c>
    </x:row>
    <x:row r="94" spans="2:18">
      <x:c r="B94" s="23">
        <x:v>87</x:v>
      </x:c>
      <x:c r="C94" s="24" t="s">
        <x:v>588</x:v>
      </x:c>
      <x:c r="D94" s="24">
        <x:v>8680136023054</x:v>
      </x:c>
      <x:c r="E94" s="35" t="s">
        <x:v>551</x:v>
      </x:c>
      <x:c r="F94" s="65"/>
      <x:c r="G94" s="65"/>
      <x:c r="H94" s="26"/>
      <x:c r="I94" s="7">
        <x:v>48</x:v>
      </x:c>
      <x:c r="J94" s="47">
        <x:v>17.5</x:v>
      </x:c>
      <x:c r="K94" s="52">
        <x:f>J94-J94*$U$3</x:f>
        <x:v>17.5</x:v>
      </x:c>
      <x:c r="L94" s="100">
        <x:v>17.5</x:v>
      </x:c>
      <x:c r="M94" s="100">
        <x:f>Table146[[#This Row],[PSF.]]-(Table146[[#This Row],[PSF.]]*$U$3)</x:f>
        <x:v>17.5</x:v>
      </x:c>
      <x:c r="N94" s="101" t="e">
        <x:v>#REF!</x:v>
      </x:c>
      <x:c r="O94" s="101" t="e">
        <x:v>#REF!</x:v>
      </x:c>
      <x:c r="P94" s="102" t="e">
        <x:f>O94*100/118</x:f>
        <x:v>#REF!</x:v>
      </x:c>
      <x:c r="Q94" s="98" t="e">
        <x:f>P94*H94</x:f>
        <x:v>#REF!</x:v>
      </x:c>
      <x:c r="R94" s="98" t="e">
        <x:f>H94*O94</x:f>
        <x:v>#REF!</x:v>
      </x:c>
    </x:row>
    <x:row r="95" spans="2:18">
      <x:c r="B95" s="23">
        <x:v>88</x:v>
      </x:c>
      <x:c r="C95" s="24" t="s">
        <x:v>329</x:v>
      </x:c>
      <x:c r="D95" s="24">
        <x:v>8680136023139</x:v>
      </x:c>
      <x:c r="E95" s="35" t="s">
        <x:v>166</x:v>
      </x:c>
      <x:c r="F95" s="65"/>
      <x:c r="G95" s="65"/>
      <x:c r="H95" s="26"/>
      <x:c r="I95" s="7">
        <x:v>48</x:v>
      </x:c>
      <x:c r="J95" s="47">
        <x:v>27.5</x:v>
      </x:c>
      <x:c r="K95" s="52">
        <x:f>J95-J95*$U$3</x:f>
        <x:v>27.5</x:v>
      </x:c>
      <x:c r="L95" s="100">
        <x:v>27.5</x:v>
      </x:c>
      <x:c r="M95" s="100">
        <x:f>Table146[[#This Row],[PSF.]]-(Table146[[#This Row],[PSF.]]*$U$3)</x:f>
        <x:v>27.5</x:v>
      </x:c>
      <x:c r="N95" s="101" t="e">
        <x:v>#REF!</x:v>
      </x:c>
      <x:c r="O95" s="101" t="e">
        <x:v>#REF!</x:v>
      </x:c>
      <x:c r="P95" s="102" t="e">
        <x:f>O95*100/118</x:f>
        <x:v>#REF!</x:v>
      </x:c>
      <x:c r="Q95" s="98" t="e">
        <x:f>P95*H95</x:f>
        <x:v>#REF!</x:v>
      </x:c>
      <x:c r="R95" s="98" t="e">
        <x:f>H95*O95</x:f>
        <x:v>#REF!</x:v>
      </x:c>
    </x:row>
    <x:row r="96" spans="2:18">
      <x:c r="B96" s="23">
        <x:v>89</x:v>
      </x:c>
      <x:c r="C96" s="24" t="s">
        <x:v>185</x:v>
      </x:c>
      <x:c r="D96" s="24">
        <x:v>8680136023146</x:v>
      </x:c>
      <x:c r="E96" s="35" t="s">
        <x:v>321</x:v>
      </x:c>
      <x:c r="F96" s="65"/>
      <x:c r="G96" s="65"/>
      <x:c r="H96" s="26"/>
      <x:c r="I96" s="7">
        <x:v>36</x:v>
      </x:c>
      <x:c r="J96" s="47">
        <x:v>33.5</x:v>
      </x:c>
      <x:c r="K96" s="52">
        <x:f>J96-J96*$U$3</x:f>
        <x:v>33.5</x:v>
      </x:c>
      <x:c r="L96" s="100">
        <x:v>33.5</x:v>
      </x:c>
      <x:c r="M96" s="100">
        <x:f>Table146[[#This Row],[PSF.]]-(Table146[[#This Row],[PSF.]]*$U$3)</x:f>
        <x:v>33.5</x:v>
      </x:c>
      <x:c r="N96" s="101" t="e">
        <x:v>#REF!</x:v>
      </x:c>
      <x:c r="O96" s="101" t="e">
        <x:v>#REF!</x:v>
      </x:c>
      <x:c r="P96" s="102" t="e">
        <x:f>O96*100/118</x:f>
        <x:v>#REF!</x:v>
      </x:c>
      <x:c r="Q96" s="98" t="e">
        <x:f>P96*H96</x:f>
        <x:v>#REF!</x:v>
      </x:c>
      <x:c r="R96" s="98" t="e">
        <x:f>H96*O96</x:f>
        <x:v>#REF!</x:v>
      </x:c>
    </x:row>
    <x:row r="97" spans="2:18">
      <x:c r="B97" s="23">
        <x:v>90</x:v>
      </x:c>
      <x:c r="C97" s="24" t="s">
        <x:v>109</x:v>
      </x:c>
      <x:c r="D97" s="24">
        <x:v>8680136021975</x:v>
      </x:c>
      <x:c r="E97" s="35" t="s">
        <x:v>628</x:v>
      </x:c>
      <x:c r="F97" s="65"/>
      <x:c r="G97" s="65"/>
      <x:c r="H97" s="26"/>
      <x:c r="I97" s="7">
        <x:v>72</x:v>
      </x:c>
      <x:c r="J97" s="47">
        <x:v>21</x:v>
      </x:c>
      <x:c r="K97" s="52">
        <x:f>J97-J97*$U$3</x:f>
        <x:v>21</x:v>
      </x:c>
      <x:c r="L97" s="100">
        <x:v>21</x:v>
      </x:c>
      <x:c r="M97" s="100">
        <x:f>Table146[[#This Row],[PSF.]]-(Table146[[#This Row],[PSF.]]*$U$3)</x:f>
        <x:v>21</x:v>
      </x:c>
      <x:c r="N97" s="101" t="e">
        <x:v>#REF!</x:v>
      </x:c>
      <x:c r="O97" s="101" t="e">
        <x:v>#REF!</x:v>
      </x:c>
      <x:c r="P97" s="102" t="e">
        <x:f>O97*100/118</x:f>
        <x:v>#REF!</x:v>
      </x:c>
      <x:c r="Q97" s="98" t="e">
        <x:f>P97*H97</x:f>
        <x:v>#REF!</x:v>
      </x:c>
      <x:c r="R97" s="98" t="e">
        <x:f>H97*O97</x:f>
        <x:v>#REF!</x:v>
      </x:c>
    </x:row>
    <x:row r="98" spans="2:18">
      <x:c r="B98" s="23">
        <x:v>91</x:v>
      </x:c>
      <x:c r="C98" s="24" t="s">
        <x:v>802</x:v>
      </x:c>
      <x:c r="D98" s="24">
        <x:v>8680136021982</x:v>
      </x:c>
      <x:c r="E98" s="35" t="s">
        <x:v>724</x:v>
      </x:c>
      <x:c r="F98" s="65"/>
      <x:c r="G98" s="65"/>
      <x:c r="H98" s="26"/>
      <x:c r="I98" s="7">
        <x:v>72</x:v>
      </x:c>
      <x:c r="J98" s="47">
        <x:v>21</x:v>
      </x:c>
      <x:c r="K98" s="52">
        <x:f>J98-J98*$U$3</x:f>
        <x:v>21</x:v>
      </x:c>
      <x:c r="L98" s="100">
        <x:v>21</x:v>
      </x:c>
      <x:c r="M98" s="100">
        <x:f>Table146[[#This Row],[PSF.]]-(Table146[[#This Row],[PSF.]]*$U$3)</x:f>
        <x:v>21</x:v>
      </x:c>
      <x:c r="N98" s="101" t="e">
        <x:v>#REF!</x:v>
      </x:c>
      <x:c r="O98" s="101" t="e">
        <x:v>#REF!</x:v>
      </x:c>
      <x:c r="P98" s="102" t="e">
        <x:f>O98*100/118</x:f>
        <x:v>#REF!</x:v>
      </x:c>
      <x:c r="Q98" s="98" t="e">
        <x:f>P98*H98</x:f>
        <x:v>#REF!</x:v>
      </x:c>
      <x:c r="R98" s="98" t="e">
        <x:f>H98*O98</x:f>
        <x:v>#REF!</x:v>
      </x:c>
    </x:row>
    <x:row r="99" spans="2:18">
      <x:c r="B99" s="23">
        <x:v>92</x:v>
      </x:c>
      <x:c r="C99" s="24" t="s">
        <x:v>167</x:v>
      </x:c>
      <x:c r="D99" s="24">
        <x:v>8680136021999</x:v>
      </x:c>
      <x:c r="E99" s="35" t="s">
        <x:v>662</x:v>
      </x:c>
      <x:c r="F99" s="65"/>
      <x:c r="G99" s="65"/>
      <x:c r="H99" s="26"/>
      <x:c r="I99" s="7">
        <x:v>72</x:v>
      </x:c>
      <x:c r="J99" s="47">
        <x:v>21</x:v>
      </x:c>
      <x:c r="K99" s="52">
        <x:f>J99-J99*$U$3</x:f>
        <x:v>21</x:v>
      </x:c>
      <x:c r="L99" s="100">
        <x:v>21</x:v>
      </x:c>
      <x:c r="M99" s="100">
        <x:f>Table146[[#This Row],[PSF.]]-(Table146[[#This Row],[PSF.]]*$U$3)</x:f>
        <x:v>21</x:v>
      </x:c>
      <x:c r="N99" s="101" t="e">
        <x:v>#REF!</x:v>
      </x:c>
      <x:c r="O99" s="101" t="e">
        <x:v>#REF!</x:v>
      </x:c>
      <x:c r="P99" s="102" t="e">
        <x:f>O99*100/118</x:f>
        <x:v>#REF!</x:v>
      </x:c>
      <x:c r="Q99" s="98" t="e">
        <x:f>P99*H99</x:f>
        <x:v>#REF!</x:v>
      </x:c>
      <x:c r="R99" s="98" t="e">
        <x:f>H99*O99</x:f>
        <x:v>#REF!</x:v>
      </x:c>
    </x:row>
    <x:row r="100" spans="2:18">
      <x:c r="B100" s="23">
        <x:v>93</x:v>
      </x:c>
      <x:c r="C100" s="24" t="s">
        <x:v>325</x:v>
      </x:c>
      <x:c r="D100" s="24">
        <x:v>8680136023832</x:v>
      </x:c>
      <x:c r="E100" s="35" t="s">
        <x:v>411</x:v>
      </x:c>
      <x:c r="F100" s="65"/>
      <x:c r="G100" s="65"/>
      <x:c r="H100" s="26"/>
      <x:c r="I100" s="7">
        <x:v>12</x:v>
      </x:c>
      <x:c r="J100" s="47">
        <x:v>21.5</x:v>
      </x:c>
      <x:c r="K100" s="52">
        <x:f>J100-J100*$U$3</x:f>
        <x:v>21.5</x:v>
      </x:c>
      <x:c r="L100" s="100">
        <x:v>21.5</x:v>
      </x:c>
      <x:c r="M100" s="100">
        <x:f>Table146[[#This Row],[PSF.]]-(Table146[[#This Row],[PSF.]]*$U$3)</x:f>
        <x:v>21.5</x:v>
      </x:c>
      <x:c r="N100" s="101" t="e">
        <x:v>#REF!</x:v>
      </x:c>
      <x:c r="O100" s="101" t="e">
        <x:v>#REF!</x:v>
      </x:c>
      <x:c r="P100" s="102" t="e">
        <x:f>O100*100/118</x:f>
        <x:v>#REF!</x:v>
      </x:c>
      <x:c r="Q100" s="98" t="e">
        <x:f>P100*H100</x:f>
        <x:v>#REF!</x:v>
      </x:c>
      <x:c r="R100" s="98" t="e">
        <x:f>H100*O100</x:f>
        <x:v>#REF!</x:v>
      </x:c>
    </x:row>
    <x:row r="101" spans="2:18">
      <x:c r="B101" s="23">
        <x:v>94</x:v>
      </x:c>
      <x:c r="C101" s="24" t="s">
        <x:v>399</x:v>
      </x:c>
      <x:c r="D101" s="24">
        <x:v>8680136023825</x:v>
      </x:c>
      <x:c r="E101" s="35" t="s">
        <x:v>699</x:v>
      </x:c>
      <x:c r="F101" s="65"/>
      <x:c r="G101" s="65"/>
      <x:c r="H101" s="26"/>
      <x:c r="I101" s="7">
        <x:v>12</x:v>
      </x:c>
      <x:c r="J101" s="47">
        <x:v>29.5</x:v>
      </x:c>
      <x:c r="K101" s="52">
        <x:f>J101-J101*$U$3</x:f>
        <x:v>29.5</x:v>
      </x:c>
      <x:c r="L101" s="100">
        <x:v>29.5</x:v>
      </x:c>
      <x:c r="M101" s="100">
        <x:f>Table146[[#This Row],[PSF.]]-(Table146[[#This Row],[PSF.]]*$U$3)</x:f>
        <x:v>29.5</x:v>
      </x:c>
      <x:c r="N101" s="101" t="e">
        <x:v>#REF!</x:v>
      </x:c>
      <x:c r="O101" s="101" t="e">
        <x:v>#REF!</x:v>
      </x:c>
      <x:c r="P101" s="102" t="e">
        <x:f>O101*100/118</x:f>
        <x:v>#REF!</x:v>
      </x:c>
      <x:c r="Q101" s="98" t="e">
        <x:f>P101*H101</x:f>
        <x:v>#REF!</x:v>
      </x:c>
      <x:c r="R101" s="98" t="e">
        <x:f>H101*O101</x:f>
        <x:v>#REF!</x:v>
      </x:c>
    </x:row>
    <x:row r="102" spans="2:18">
      <x:c r="B102" s="23">
        <x:v>95</x:v>
      </x:c>
      <x:c r="C102" s="24" t="s">
        <x:v>611</x:v>
      </x:c>
      <x:c r="D102" s="24">
        <x:v>8680136024204</x:v>
      </x:c>
      <x:c r="E102" s="35" t="s">
        <x:v>214</x:v>
      </x:c>
      <x:c r="F102" s="65"/>
      <x:c r="G102" s="65"/>
      <x:c r="H102" s="26"/>
      <x:c r="I102" s="7">
        <x:v>10</x:v>
      </x:c>
      <x:c r="J102" s="47">
        <x:v>165</x:v>
      </x:c>
      <x:c r="K102" s="52">
        <x:f>J102-J102*$U$3</x:f>
        <x:v>165</x:v>
      </x:c>
      <x:c r="L102" s="100">
        <x:v>165</x:v>
      </x:c>
      <x:c r="M102" s="100">
        <x:f>Table146[[#This Row],[PSF.]]-(Table146[[#This Row],[PSF.]]*$U$3)</x:f>
        <x:v>165</x:v>
      </x:c>
      <x:c r="N102" s="101" t="e">
        <x:v>#REF!</x:v>
      </x:c>
      <x:c r="O102" s="101" t="e">
        <x:v>#REF!</x:v>
      </x:c>
      <x:c r="P102" s="102" t="e">
        <x:f>O102*100/118</x:f>
        <x:v>#REF!</x:v>
      </x:c>
      <x:c r="Q102" s="98" t="e">
        <x:f>P102*H102</x:f>
        <x:v>#REF!</x:v>
      </x:c>
      <x:c r="R102" s="98" t="e">
        <x:f>H102*O102</x:f>
        <x:v>#REF!</x:v>
      </x:c>
    </x:row>
    <x:row r="103" spans="2:18">
      <x:c r="B103" s="23">
        <x:v>96</x:v>
      </x:c>
      <x:c r="C103" s="24" t="s">
        <x:v>718</x:v>
      </x:c>
      <x:c r="D103" s="24">
        <x:v>8680136022965</x:v>
      </x:c>
      <x:c r="E103" s="35" t="s">
        <x:v>679</x:v>
      </x:c>
      <x:c r="F103" s="65"/>
      <x:c r="G103" s="65"/>
      <x:c r="H103" s="26"/>
      <x:c r="I103" s="7">
        <x:v>48</x:v>
      </x:c>
      <x:c r="J103" s="47">
        <x:v>27.5</x:v>
      </x:c>
      <x:c r="K103" s="52">
        <x:f>J103-J103*$U$3</x:f>
        <x:v>27.5</x:v>
      </x:c>
      <x:c r="L103" s="100">
        <x:v>27.5</x:v>
      </x:c>
      <x:c r="M103" s="100">
        <x:f>Table146[[#This Row],[PSF.]]-(Table146[[#This Row],[PSF.]]*$U$3)</x:f>
        <x:v>27.5</x:v>
      </x:c>
      <x:c r="N103" s="101" t="e">
        <x:v>#REF!</x:v>
      </x:c>
      <x:c r="O103" s="101" t="e">
        <x:v>#REF!</x:v>
      </x:c>
      <x:c r="P103" s="102" t="e">
        <x:f>O103*100/118</x:f>
        <x:v>#REF!</x:v>
      </x:c>
      <x:c r="Q103" s="98" t="e">
        <x:f>P103*H103</x:f>
        <x:v>#REF!</x:v>
      </x:c>
      <x:c r="R103" s="98" t="e">
        <x:f>H103*O103</x:f>
        <x:v>#REF!</x:v>
      </x:c>
    </x:row>
    <x:row r="104" spans="2:18">
      <x:c r="B104" s="23">
        <x:v>97</x:v>
      </x:c>
      <x:c r="C104" s="24" t="s">
        <x:v>6</x:v>
      </x:c>
      <x:c r="D104" s="24">
        <x:v>8680136022972</x:v>
      </x:c>
      <x:c r="E104" s="35" t="s">
        <x:v>45</x:v>
      </x:c>
      <x:c r="F104" s="65"/>
      <x:c r="G104" s="65"/>
      <x:c r="H104" s="26"/>
      <x:c r="I104" s="7">
        <x:v>40</x:v>
      </x:c>
      <x:c r="J104" s="47">
        <x:v>32.5</x:v>
      </x:c>
      <x:c r="K104" s="52">
        <x:f>J104-J104*$U$3</x:f>
        <x:v>32.5</x:v>
      </x:c>
      <x:c r="L104" s="100">
        <x:v>32.5</x:v>
      </x:c>
      <x:c r="M104" s="100">
        <x:f>Table146[[#This Row],[PSF.]]-(Table146[[#This Row],[PSF.]]*$U$3)</x:f>
        <x:v>32.5</x:v>
      </x:c>
      <x:c r="N104" s="101" t="e">
        <x:v>#REF!</x:v>
      </x:c>
      <x:c r="O104" s="101" t="e">
        <x:v>#REF!</x:v>
      </x:c>
      <x:c r="P104" s="102" t="e">
        <x:f>O104*100/118</x:f>
        <x:v>#REF!</x:v>
      </x:c>
      <x:c r="Q104" s="98" t="e">
        <x:f>P104*H104</x:f>
        <x:v>#REF!</x:v>
      </x:c>
      <x:c r="R104" s="98" t="e">
        <x:f>H104*O104</x:f>
        <x:v>#REF!</x:v>
      </x:c>
    </x:row>
    <x:row r="105" spans="2:18">
      <x:c r="B105" s="23">
        <x:v>98</x:v>
      </x:c>
      <x:c r="C105" s="24" t="s">
        <x:v>536</x:v>
      </x:c>
      <x:c r="D105" s="24">
        <x:v>8680136022989</x:v>
      </x:c>
      <x:c r="E105" s="35" t="s">
        <x:v>752</x:v>
      </x:c>
      <x:c r="F105" s="65"/>
      <x:c r="G105" s="65"/>
      <x:c r="H105" s="26"/>
      <x:c r="I105" s="7">
        <x:v>24</x:v>
      </x:c>
      <x:c r="J105" s="47">
        <x:v>43.5</x:v>
      </x:c>
      <x:c r="K105" s="52">
        <x:f>J105-J105*$U$3</x:f>
        <x:v>43.5</x:v>
      </x:c>
      <x:c r="L105" s="100">
        <x:v>43.5</x:v>
      </x:c>
      <x:c r="M105" s="100">
        <x:f>Table146[[#This Row],[PSF.]]-(Table146[[#This Row],[PSF.]]*$U$3)</x:f>
        <x:v>43.5</x:v>
      </x:c>
      <x:c r="N105" s="101" t="e">
        <x:v>#REF!</x:v>
      </x:c>
      <x:c r="O105" s="101" t="e">
        <x:v>#REF!</x:v>
      </x:c>
      <x:c r="P105" s="102" t="e">
        <x:f>O105*100/118</x:f>
        <x:v>#REF!</x:v>
      </x:c>
      <x:c r="Q105" s="98" t="e">
        <x:f>P105*H105</x:f>
        <x:v>#REF!</x:v>
      </x:c>
      <x:c r="R105" s="98" t="e">
        <x:f>H105*O105</x:f>
        <x:v>#REF!</x:v>
      </x:c>
    </x:row>
    <x:row r="106" spans="2:18">
      <x:c r="B106" s="23">
        <x:v>99</x:v>
      </x:c>
      <x:c r="C106" s="24" t="s">
        <x:v>355</x:v>
      </x:c>
      <x:c r="D106" s="24">
        <x:v>8680136021654</x:v>
      </x:c>
      <x:c r="E106" s="35" t="s">
        <x:v>497</x:v>
      </x:c>
      <x:c r="F106" s="65"/>
      <x:c r="G106" s="65"/>
      <x:c r="H106" s="26"/>
      <x:c r="I106" s="7">
        <x:v>12</x:v>
      </x:c>
      <x:c r="J106" s="47">
        <x:v>45</x:v>
      </x:c>
      <x:c r="K106" s="52">
        <x:f>J106-J106*$U$3</x:f>
        <x:v>45</x:v>
      </x:c>
      <x:c r="L106" s="100">
        <x:v>45</x:v>
      </x:c>
      <x:c r="M106" s="100">
        <x:f>Table146[[#This Row],[PSF.]]-(Table146[[#This Row],[PSF.]]*$U$3)</x:f>
        <x:v>45</x:v>
      </x:c>
      <x:c r="N106" s="101" t="e">
        <x:v>#REF!</x:v>
      </x:c>
      <x:c r="O106" s="101" t="e">
        <x:v>#REF!</x:v>
      </x:c>
      <x:c r="P106" s="102" t="e">
        <x:f>O106*100/118</x:f>
        <x:v>#REF!</x:v>
      </x:c>
      <x:c r="Q106" s="98" t="e">
        <x:f>P106*H106</x:f>
        <x:v>#REF!</x:v>
      </x:c>
      <x:c r="R106" s="98" t="e">
        <x:f>H106*O106</x:f>
        <x:v>#REF!</x:v>
      </x:c>
    </x:row>
    <x:row r="107" spans="2:18">
      <x:c r="B107" s="23">
        <x:v>100</x:v>
      </x:c>
      <x:c r="C107" s="24" t="s">
        <x:v>440</x:v>
      </x:c>
      <x:c r="D107" s="24">
        <x:v>8680136021074</x:v>
      </x:c>
      <x:c r="E107" s="35" t="s">
        <x:v>431</x:v>
      </x:c>
      <x:c r="F107" s="65"/>
      <x:c r="G107" s="65"/>
      <x:c r="H107" s="26"/>
      <x:c r="I107" s="24">
        <x:v>4</x:v>
      </x:c>
      <x:c r="J107" s="47">
        <x:v>99</x:v>
      </x:c>
      <x:c r="K107" s="52">
        <x:f>J107-J107*$U$3</x:f>
        <x:v>99</x:v>
      </x:c>
      <x:c r="L107" s="100">
        <x:v>99</x:v>
      </x:c>
      <x:c r="M107" s="100">
        <x:f>Table146[[#This Row],[PSF.]]-(Table146[[#This Row],[PSF.]]*$U$3)</x:f>
        <x:v>99</x:v>
      </x:c>
      <x:c r="N107" s="101" t="e">
        <x:v>#REF!</x:v>
      </x:c>
      <x:c r="O107" s="101" t="e">
        <x:v>#REF!</x:v>
      </x:c>
      <x:c r="P107" s="102" t="e">
        <x:f>O107*100/118</x:f>
        <x:v>#REF!</x:v>
      </x:c>
      <x:c r="Q107" s="98" t="e">
        <x:f>P107*H107</x:f>
        <x:v>#REF!</x:v>
      </x:c>
      <x:c r="R107" s="98" t="e">
        <x:f>H107*O107</x:f>
        <x:v>#REF!</x:v>
      </x:c>
    </x:row>
    <x:row r="108" spans="2:18">
      <x:c r="B108" s="23">
        <x:v>101</x:v>
      </x:c>
      <x:c r="C108" s="24" t="s">
        <x:v>817</x:v>
      </x:c>
      <x:c r="D108" s="24">
        <x:v>8680136023672</x:v>
      </x:c>
      <x:c r="E108" s="35" t="s">
        <x:v>356</x:v>
      </x:c>
      <x:c r="F108" s="65"/>
      <x:c r="G108" s="65"/>
      <x:c r="H108" s="26"/>
      <x:c r="I108" s="7">
        <x:v>5</x:v>
      </x:c>
      <x:c r="J108" s="47">
        <x:v>149</x:v>
      </x:c>
      <x:c r="K108" s="52">
        <x:f>J108-J108*$U$3</x:f>
        <x:v>149</x:v>
      </x:c>
      <x:c r="L108" s="100">
        <x:v>149</x:v>
      </x:c>
      <x:c r="M108" s="100">
        <x:f>Table146[[#This Row],[PSF.]]-(Table146[[#This Row],[PSF.]]*$U$3)</x:f>
        <x:v>149</x:v>
      </x:c>
      <x:c r="N108" s="101" t="e">
        <x:v>#REF!</x:v>
      </x:c>
      <x:c r="O108" s="101" t="e">
        <x:v>#REF!</x:v>
      </x:c>
      <x:c r="P108" s="102" t="e">
        <x:f>O108*100/118</x:f>
        <x:v>#REF!</x:v>
      </x:c>
      <x:c r="Q108" s="98" t="e">
        <x:f>P108*H108</x:f>
        <x:v>#REF!</x:v>
      </x:c>
      <x:c r="R108" s="98" t="e">
        <x:f>H108*O108</x:f>
        <x:v>#REF!</x:v>
      </x:c>
    </x:row>
    <x:row r="109" spans="2:18">
      <x:c r="B109" s="23">
        <x:v>102</x:v>
      </x:c>
      <x:c r="C109" s="24" t="s">
        <x:v>524</x:v>
      </x:c>
      <x:c r="D109" s="24">
        <x:v>8680136022880</x:v>
      </x:c>
      <x:c r="E109" s="35" t="s">
        <x:v>14</x:v>
      </x:c>
      <x:c r="F109" s="65"/>
      <x:c r="G109" s="65"/>
      <x:c r="H109" s="26"/>
      <x:c r="I109" s="7">
        <x:v>4</x:v>
      </x:c>
      <x:c r="J109" s="47">
        <x:v>270</x:v>
      </x:c>
      <x:c r="K109" s="52">
        <x:f>J109-J109*$U$3</x:f>
        <x:v>270</x:v>
      </x:c>
      <x:c r="L109" s="100">
        <x:v>270</x:v>
      </x:c>
      <x:c r="M109" s="100">
        <x:f>Table146[[#This Row],[PSF.]]-(Table146[[#This Row],[PSF.]]*$U$3)</x:f>
        <x:v>270</x:v>
      </x:c>
      <x:c r="N109" s="101" t="e">
        <x:v>#REF!</x:v>
      </x:c>
      <x:c r="O109" s="101" t="e">
        <x:v>#REF!</x:v>
      </x:c>
      <x:c r="P109" s="102" t="e">
        <x:f>O109*100/118</x:f>
        <x:v>#REF!</x:v>
      </x:c>
      <x:c r="Q109" s="98" t="e">
        <x:f>P109*H109</x:f>
        <x:v>#REF!</x:v>
      </x:c>
      <x:c r="R109" s="98" t="e">
        <x:f>H109*O109</x:f>
        <x:v>#REF!</x:v>
      </x:c>
    </x:row>
    <x:row r="110" spans="2:18">
      <x:c r="B110" s="23">
        <x:v>103</x:v>
      </x:c>
      <x:c r="C110" s="24" t="s">
        <x:v>56</x:v>
      </x:c>
      <x:c r="D110" s="24">
        <x:v>8680136022873</x:v>
      </x:c>
      <x:c r="E110" s="35" t="s">
        <x:v>114</x:v>
      </x:c>
      <x:c r="F110" s="65"/>
      <x:c r="G110" s="65"/>
      <x:c r="H110" s="26"/>
      <x:c r="I110" s="7">
        <x:v>12</x:v>
      </x:c>
      <x:c r="J110" s="47">
        <x:v>135</x:v>
      </x:c>
      <x:c r="K110" s="52">
        <x:f>J110-J110*$U$3</x:f>
        <x:v>135</x:v>
      </x:c>
      <x:c r="L110" s="100">
        <x:v>135</x:v>
      </x:c>
      <x:c r="M110" s="100">
        <x:f>Table146[[#This Row],[PSF.]]-(Table146[[#This Row],[PSF.]]*$U$3)</x:f>
        <x:v>135</x:v>
      </x:c>
      <x:c r="N110" s="101" t="e">
        <x:v>#REF!</x:v>
      </x:c>
      <x:c r="O110" s="101" t="e">
        <x:v>#REF!</x:v>
      </x:c>
      <x:c r="P110" s="102" t="e">
        <x:f>O110*100/118</x:f>
        <x:v>#REF!</x:v>
      </x:c>
      <x:c r="Q110" s="98" t="e">
        <x:f>P110*H110</x:f>
        <x:v>#REF!</x:v>
      </x:c>
      <x:c r="R110" s="98" t="e">
        <x:f>H110*O110</x:f>
        <x:v>#REF!</x:v>
      </x:c>
    </x:row>
    <x:row r="111" spans="2:18">
      <x:c r="B111" s="23">
        <x:v>104</x:v>
      </x:c>
      <x:c r="C111" s="24" t="s">
        <x:v>370</x:v>
      </x:c>
      <x:c r="D111" s="24">
        <x:v>8680136022866</x:v>
      </x:c>
      <x:c r="E111" s="35" t="s">
        <x:v>127</x:v>
      </x:c>
      <x:c r="F111" s="65"/>
      <x:c r="G111" s="65"/>
      <x:c r="H111" s="26"/>
      <x:c r="I111" s="7">
        <x:v>12</x:v>
      </x:c>
      <x:c r="J111" s="47">
        <x:v>117</x:v>
      </x:c>
      <x:c r="K111" s="52">
        <x:f>J111-J111*$U$3</x:f>
        <x:v>117</x:v>
      </x:c>
      <x:c r="L111" s="100">
        <x:v>117</x:v>
      </x:c>
      <x:c r="M111" s="100">
        <x:f>Table146[[#This Row],[PSF.]]-(Table146[[#This Row],[PSF.]]*$U$3)</x:f>
        <x:v>117</x:v>
      </x:c>
      <x:c r="N111" s="101" t="e">
        <x:v>#REF!</x:v>
      </x:c>
      <x:c r="O111" s="101" t="e">
        <x:v>#REF!</x:v>
      </x:c>
      <x:c r="P111" s="102" t="e">
        <x:f>O111*100/118</x:f>
        <x:v>#REF!</x:v>
      </x:c>
      <x:c r="Q111" s="98" t="e">
        <x:f>P111*H111</x:f>
        <x:v>#REF!</x:v>
      </x:c>
      <x:c r="R111" s="98" t="e">
        <x:f>H111*O111</x:f>
        <x:v>#REF!</x:v>
      </x:c>
    </x:row>
    <x:row r="112" spans="2:18">
      <x:c r="B112" s="23">
        <x:v>105</x:v>
      </x:c>
      <x:c r="C112" s="24" t="s">
        <x:v>713</x:v>
      </x:c>
      <x:c r="D112" s="24">
        <x:v>8680136021418</x:v>
      </x:c>
      <x:c r="E112" s="35" t="s">
        <x:v>492</x:v>
      </x:c>
      <x:c r="F112" s="65"/>
      <x:c r="G112" s="65"/>
      <x:c r="H112" s="26"/>
      <x:c r="I112" s="7">
        <x:v>30</x:v>
      </x:c>
      <x:c r="J112" s="58">
        <x:v>57.5</x:v>
      </x:c>
      <x:c r="K112" s="52">
        <x:f>J112-J112*$U$3</x:f>
        <x:v>57.5</x:v>
      </x:c>
      <x:c r="L112" s="100">
        <x:v>57.5</x:v>
      </x:c>
      <x:c r="M112" s="100">
        <x:f>Table146[[#This Row],[PSF.]]-(Table146[[#This Row],[PSF.]]*$U$3)</x:f>
        <x:v>57.5</x:v>
      </x:c>
      <x:c r="N112" s="101" t="e">
        <x:v>#REF!</x:v>
      </x:c>
      <x:c r="O112" s="101" t="e">
        <x:v>#REF!</x:v>
      </x:c>
      <x:c r="P112" s="102" t="e">
        <x:f>O112*100/118</x:f>
        <x:v>#REF!</x:v>
      </x:c>
      <x:c r="Q112" s="98" t="e">
        <x:f>P112*H112</x:f>
        <x:v>#REF!</x:v>
      </x:c>
      <x:c r="R112" s="98" t="e">
        <x:f>H112*O112</x:f>
        <x:v>#REF!</x:v>
      </x:c>
    </x:row>
    <x:row r="113" spans="2:18">
      <x:c r="B113" s="23">
        <x:v>106</x:v>
      </x:c>
      <x:c r="C113" s="6" t="s">
        <x:v>609</x:v>
      </x:c>
      <x:c r="D113" s="24">
        <x:v>8680136020602</x:v>
      </x:c>
      <x:c r="E113" s="35" t="s">
        <x:v>548</x:v>
      </x:c>
      <x:c r="F113" s="65"/>
      <x:c r="G113" s="65"/>
      <x:c r="H113" s="26"/>
      <x:c r="I113" s="7">
        <x:v>200</x:v>
      </x:c>
      <x:c r="J113" s="58">
        <x:v>8.5</x:v>
      </x:c>
      <x:c r="K113" s="52">
        <x:f>J113-J113*$U$3</x:f>
        <x:v>8.5</x:v>
      </x:c>
      <x:c r="L113" s="100">
        <x:v>8.5</x:v>
      </x:c>
      <x:c r="M113" s="100">
        <x:f>Table146[[#This Row],[PSF.]]-(Table146[[#This Row],[PSF.]]*$U$3)</x:f>
        <x:v>8.5</x:v>
      </x:c>
      <x:c r="N113" s="101" t="e">
        <x:v>#REF!</x:v>
      </x:c>
      <x:c r="O113" s="101" t="e">
        <x:v>#REF!</x:v>
      </x:c>
      <x:c r="P113" s="102" t="e">
        <x:f>O113*100/118</x:f>
        <x:v>#REF!</x:v>
      </x:c>
      <x:c r="Q113" s="98" t="e">
        <x:f>P113*H113</x:f>
        <x:v>#REF!</x:v>
      </x:c>
      <x:c r="R113" s="98" t="e">
        <x:f>H113*O113</x:f>
        <x:v>#REF!</x:v>
      </x:c>
    </x:row>
    <x:row r="114" spans="2:18">
      <x:c r="B114" s="23">
        <x:v>107</x:v>
      </x:c>
      <x:c r="C114" s="6" t="s">
        <x:v>751</x:v>
      </x:c>
      <x:c r="D114" s="24">
        <x:v>8680136020619</x:v>
      </x:c>
      <x:c r="E114" s="35" t="s">
        <x:v>464</x:v>
      </x:c>
      <x:c r="F114" s="65"/>
      <x:c r="G114" s="65"/>
      <x:c r="H114" s="26"/>
      <x:c r="I114" s="7">
        <x:v>200</x:v>
      </x:c>
      <x:c r="J114" s="58">
        <x:v>11.5</x:v>
      </x:c>
      <x:c r="K114" s="52">
        <x:f>J114-J114*$U$3</x:f>
        <x:v>11.5</x:v>
      </x:c>
      <x:c r="L114" s="100">
        <x:v>11.5</x:v>
      </x:c>
      <x:c r="M114" s="100">
        <x:f>Table146[[#This Row],[PSF.]]-(Table146[[#This Row],[PSF.]]*$U$3)</x:f>
        <x:v>11.5</x:v>
      </x:c>
      <x:c r="N114" s="101" t="e">
        <x:v>#REF!</x:v>
      </x:c>
      <x:c r="O114" s="101" t="e">
        <x:v>#REF!</x:v>
      </x:c>
      <x:c r="P114" s="102" t="e">
        <x:f>O114*100/118</x:f>
        <x:v>#REF!</x:v>
      </x:c>
      <x:c r="Q114" s="98" t="e">
        <x:f>P114*H114</x:f>
        <x:v>#REF!</x:v>
      </x:c>
      <x:c r="R114" s="98" t="e">
        <x:f>H114*O114</x:f>
        <x:v>#REF!</x:v>
      </x:c>
    </x:row>
    <x:row r="115" spans="2:18">
      <x:c r="B115" s="23">
        <x:v>108</x:v>
      </x:c>
      <x:c r="C115" s="6" t="s">
        <x:v>239</x:v>
      </x:c>
      <x:c r="D115" s="24">
        <x:v>8680136022279</x:v>
      </x:c>
      <x:c r="E115" s="35" t="s">
        <x:v>115</x:v>
      </x:c>
      <x:c r="F115" s="65"/>
      <x:c r="G115" s="65"/>
      <x:c r="H115" s="26"/>
      <x:c r="I115" s="7">
        <x:v>50</x:v>
      </x:c>
      <x:c r="J115" s="58">
        <x:v>12.5</x:v>
      </x:c>
      <x:c r="K115" s="52">
        <x:f>J115-J115*$U$3</x:f>
        <x:v>12.5</x:v>
      </x:c>
      <x:c r="L115" s="100">
        <x:v>12.5</x:v>
      </x:c>
      <x:c r="M115" s="100">
        <x:f>Table146[[#This Row],[PSF.]]-(Table146[[#This Row],[PSF.]]*$U$3)</x:f>
        <x:v>12.5</x:v>
      </x:c>
      <x:c r="N115" s="101" t="e">
        <x:v>#REF!</x:v>
      </x:c>
      <x:c r="O115" s="101" t="e">
        <x:v>#REF!</x:v>
      </x:c>
      <x:c r="P115" s="102" t="e">
        <x:f>O115*100/118</x:f>
        <x:v>#REF!</x:v>
      </x:c>
      <x:c r="Q115" s="98" t="e">
        <x:f>P115*H115</x:f>
        <x:v>#REF!</x:v>
      </x:c>
      <x:c r="R115" s="98" t="e">
        <x:f>H115*O115</x:f>
        <x:v>#REF!</x:v>
      </x:c>
    </x:row>
    <x:row r="116" spans="2:18">
      <x:c r="B116" s="23">
        <x:v>109</x:v>
      </x:c>
      <x:c r="C116" s="6" t="s">
        <x:v>839</x:v>
      </x:c>
      <x:c r="D116" s="24">
        <x:v>8680136022286</x:v>
      </x:c>
      <x:c r="E116" s="35" t="s">
        <x:v>673</x:v>
      </x:c>
      <x:c r="F116" s="65"/>
      <x:c r="G116" s="65"/>
      <x:c r="H116" s="26"/>
      <x:c r="I116" s="7">
        <x:v>50</x:v>
      </x:c>
      <x:c r="J116" s="58">
        <x:v>16</x:v>
      </x:c>
      <x:c r="K116" s="52">
        <x:f>J116-J116*$U$3</x:f>
        <x:v>16</x:v>
      </x:c>
      <x:c r="L116" s="100">
        <x:v>16</x:v>
      </x:c>
      <x:c r="M116" s="100">
        <x:f>Table146[[#This Row],[PSF.]]-(Table146[[#This Row],[PSF.]]*$U$3)</x:f>
        <x:v>16</x:v>
      </x:c>
      <x:c r="N116" s="101" t="e">
        <x:v>#REF!</x:v>
      </x:c>
      <x:c r="O116" s="101" t="e">
        <x:v>#REF!</x:v>
      </x:c>
      <x:c r="P116" s="102" t="e">
        <x:f>O116*100/118</x:f>
        <x:v>#REF!</x:v>
      </x:c>
      <x:c r="Q116" s="98" t="e">
        <x:f>P116*H116</x:f>
        <x:v>#REF!</x:v>
      </x:c>
      <x:c r="R116" s="98" t="e">
        <x:f>H116*O116</x:f>
        <x:v>#REF!</x:v>
      </x:c>
    </x:row>
    <x:row r="117" spans="2:18">
      <x:c r="B117" s="23">
        <x:v>110</x:v>
      </x:c>
      <x:c r="C117" s="6" t="s">
        <x:v>375</x:v>
      </x:c>
      <x:c r="D117" s="24">
        <x:v>8680136022293</x:v>
      </x:c>
      <x:c r="E117" s="35" t="s">
        <x:v>553</x:v>
      </x:c>
      <x:c r="F117" s="65"/>
      <x:c r="G117" s="65"/>
      <x:c r="H117" s="26"/>
      <x:c r="I117" s="7">
        <x:v>50</x:v>
      </x:c>
      <x:c r="J117" s="58">
        <x:v>20.5</x:v>
      </x:c>
      <x:c r="K117" s="52">
        <x:f>J117-J117*$U$3</x:f>
        <x:v>20.5</x:v>
      </x:c>
      <x:c r="L117" s="100">
        <x:v>20.5</x:v>
      </x:c>
      <x:c r="M117" s="100">
        <x:f>Table146[[#This Row],[PSF.]]-(Table146[[#This Row],[PSF.]]*$U$3)</x:f>
        <x:v>20.5</x:v>
      </x:c>
      <x:c r="N117" s="101" t="e">
        <x:v>#REF!</x:v>
      </x:c>
      <x:c r="O117" s="101" t="e">
        <x:v>#REF!</x:v>
      </x:c>
      <x:c r="P117" s="102" t="e">
        <x:f>O117*100/118</x:f>
        <x:v>#REF!</x:v>
      </x:c>
      <x:c r="Q117" s="98" t="e">
        <x:f>P117*H117</x:f>
        <x:v>#REF!</x:v>
      </x:c>
      <x:c r="R117" s="98" t="e">
        <x:f>H117*O117</x:f>
        <x:v>#REF!</x:v>
      </x:c>
    </x:row>
    <x:row r="118" spans="2:18">
      <x:c r="B118" s="23">
        <x:v>111</x:v>
      </x:c>
      <x:c r="C118" s="16" t="s">
        <x:v>535</x:v>
      </x:c>
      <x:c r="D118" s="26">
        <x:v>8680136022002</x:v>
      </x:c>
      <x:c r="E118" s="35" t="s">
        <x:v>756</x:v>
      </x:c>
      <x:c r="F118" s="65"/>
      <x:c r="G118" s="65"/>
      <x:c r="H118" s="26"/>
      <x:c r="I118" s="7">
        <x:v>32</x:v>
      </x:c>
      <x:c r="J118" s="58">
        <x:v>21</x:v>
      </x:c>
      <x:c r="K118" s="52">
        <x:f>J118-J118*$U$3</x:f>
        <x:v>21</x:v>
      </x:c>
      <x:c r="L118" s="100">
        <x:v>21</x:v>
      </x:c>
      <x:c r="M118" s="100">
        <x:f>Table146[[#This Row],[PSF.]]-(Table146[[#This Row],[PSF.]]*$U$3)</x:f>
        <x:v>21</x:v>
      </x:c>
      <x:c r="N118" s="101" t="e">
        <x:v>#REF!</x:v>
      </x:c>
      <x:c r="O118" s="101" t="e">
        <x:v>#REF!</x:v>
      </x:c>
      <x:c r="P118" s="102" t="e">
        <x:f>O118*100/118</x:f>
        <x:v>#REF!</x:v>
      </x:c>
      <x:c r="Q118" s="98" t="e">
        <x:f>P118*H118</x:f>
        <x:v>#REF!</x:v>
      </x:c>
      <x:c r="R118" s="98" t="e">
        <x:f>H118*O118</x:f>
        <x:v>#REF!</x:v>
      </x:c>
    </x:row>
    <x:row r="119" spans="2:18">
      <x:c r="B119" s="23">
        <x:v>112</x:v>
      </x:c>
      <x:c r="C119" s="24" t="s">
        <x:v>358</x:v>
      </x:c>
      <x:c r="D119" s="24">
        <x:v>8680136022552</x:v>
      </x:c>
      <x:c r="E119" s="35" t="s">
        <x:v>195</x:v>
      </x:c>
      <x:c r="F119" s="65"/>
      <x:c r="G119" s="65"/>
      <x:c r="H119" s="26"/>
      <x:c r="I119" s="7">
        <x:v>6</x:v>
      </x:c>
      <x:c r="J119" s="47">
        <x:v>72.5</x:v>
      </x:c>
      <x:c r="K119" s="52">
        <x:f>J119-J119*$U$3</x:f>
        <x:v>72.5</x:v>
      </x:c>
      <x:c r="L119" s="100">
        <x:v>72.5</x:v>
      </x:c>
      <x:c r="M119" s="100">
        <x:f>Table146[[#This Row],[PSF.]]-(Table146[[#This Row],[PSF.]]*$U$3)</x:f>
        <x:v>72.5</x:v>
      </x:c>
      <x:c r="N119" s="101" t="e">
        <x:v>#REF!</x:v>
      </x:c>
      <x:c r="O119" s="101" t="e">
        <x:v>#REF!</x:v>
      </x:c>
      <x:c r="P119" s="102" t="e">
        <x:f>O119*100/118</x:f>
        <x:v>#REF!</x:v>
      </x:c>
      <x:c r="Q119" s="98" t="e">
        <x:f>P119*H119</x:f>
        <x:v>#REF!</x:v>
      </x:c>
      <x:c r="R119" s="98" t="e">
        <x:f>H119*O119</x:f>
        <x:v>#REF!</x:v>
      </x:c>
    </x:row>
    <x:row r="120" spans="2:18">
      <x:c r="B120" s="23">
        <x:v>113</x:v>
      </x:c>
      <x:c r="C120" s="16" t="s">
        <x:v>409</x:v>
      </x:c>
      <x:c r="D120" s="26">
        <x:v>8680136020794</x:v>
      </x:c>
      <x:c r="E120" s="35" t="s">
        <x:v>393</x:v>
      </x:c>
      <x:c r="F120" s="65"/>
      <x:c r="G120" s="65"/>
      <x:c r="H120" s="26"/>
      <x:c r="I120" s="7">
        <x:v>12</x:v>
      </x:c>
      <x:c r="J120" s="58">
        <x:v>33.5</x:v>
      </x:c>
      <x:c r="K120" s="52">
        <x:f>J120-J120*$U$3</x:f>
        <x:v>33.5</x:v>
      </x:c>
      <x:c r="L120" s="100">
        <x:v>33.5</x:v>
      </x:c>
      <x:c r="M120" s="100">
        <x:f>Table146[[#This Row],[PSF.]]-(Table146[[#This Row],[PSF.]]*$U$3)</x:f>
        <x:v>33.5</x:v>
      </x:c>
      <x:c r="N120" s="101" t="e">
        <x:v>#REF!</x:v>
      </x:c>
      <x:c r="O120" s="101" t="e">
        <x:v>#REF!</x:v>
      </x:c>
      <x:c r="P120" s="102" t="e">
        <x:f>O120*100/118</x:f>
        <x:v>#REF!</x:v>
      </x:c>
      <x:c r="Q120" s="98" t="e">
        <x:f>P120*H120</x:f>
        <x:v>#REF!</x:v>
      </x:c>
      <x:c r="R120" s="98" t="e">
        <x:f>H120*O120</x:f>
        <x:v>#REF!</x:v>
      </x:c>
    </x:row>
    <x:row r="121" spans="2:18">
      <x:c r="B121" s="23">
        <x:v>114</x:v>
      </x:c>
      <x:c r="C121" s="16" t="s">
        <x:v>810</x:v>
      </x:c>
      <x:c r="D121" s="26">
        <x:v>8680136023351</x:v>
      </x:c>
      <x:c r="E121" s="35" t="s">
        <x:v>490</x:v>
      </x:c>
      <x:c r="F121" s="65"/>
      <x:c r="G121" s="65"/>
      <x:c r="H121" s="26"/>
      <x:c r="I121" s="7">
        <x:v>12</x:v>
      </x:c>
      <x:c r="J121" s="58">
        <x:v>49.5</x:v>
      </x:c>
      <x:c r="K121" s="52">
        <x:f>J121-J121*$U$3</x:f>
        <x:v>49.5</x:v>
      </x:c>
      <x:c r="L121" s="100">
        <x:v>49.5</x:v>
      </x:c>
      <x:c r="M121" s="100">
        <x:f>Table146[[#This Row],[PSF.]]-(Table146[[#This Row],[PSF.]]*$U$3)</x:f>
        <x:v>49.5</x:v>
      </x:c>
      <x:c r="N121" s="101" t="e">
        <x:v>#REF!</x:v>
      </x:c>
      <x:c r="O121" s="101" t="e">
        <x:v>#REF!</x:v>
      </x:c>
      <x:c r="P121" s="102" t="e">
        <x:f>O121*100/118</x:f>
        <x:v>#REF!</x:v>
      </x:c>
      <x:c r="Q121" s="98" t="e">
        <x:f>P121*H121</x:f>
        <x:v>#REF!</x:v>
      </x:c>
      <x:c r="R121" s="98" t="e">
        <x:f>H121*O121</x:f>
        <x:v>#REF!</x:v>
      </x:c>
    </x:row>
    <x:row r="122" spans="2:18">
      <x:c r="B122" s="23">
        <x:v>115</x:v>
      </x:c>
      <x:c r="C122" s="16" t="s">
        <x:v>799</x:v>
      </x:c>
      <x:c r="D122" s="26">
        <x:v>8680136023344</x:v>
      </x:c>
      <x:c r="E122" s="35" t="s">
        <x:v>515</x:v>
      </x:c>
      <x:c r="F122" s="114" t="s">
        <x:v>429</x:v>
      </x:c>
      <x:c r="G122" s="114">
        <x:f>Table146[[#This Row],[SİPARİŞ ADET]]</x:f>
        <x:v>0</x:v>
      </x:c>
      <x:c r="H122" s="26"/>
      <x:c r="I122" s="7">
        <x:v>12</x:v>
      </x:c>
      <x:c r="J122" s="47">
        <x:v>87.5</x:v>
      </x:c>
      <x:c r="K122" s="52" t="e">
        <x:v>#REF!</x:v>
      </x:c>
      <x:c r="L122" s="100">
        <x:v>87.5</x:v>
      </x:c>
      <x:c r="M122" s="100">
        <x:f>Table146[[#This Row],[PSF.]]-(Table146[[#This Row],[PSF.]]*$U$3)</x:f>
        <x:v>87.5</x:v>
      </x:c>
      <x:c r="N122" s="101" t="e">
        <x:v>#REF!</x:v>
      </x:c>
      <x:c r="O122" s="101">
        <x:v>29</x:v>
      </x:c>
      <x:c r="P122" s="102">
        <x:f>O122*100/118</x:f>
        <x:v>24.576271186440678</x:v>
      </x:c>
      <x:c r="Q122" s="98">
        <x:f>P122*H122</x:f>
        <x:v>0</x:v>
      </x:c>
      <x:c r="R122" s="98">
        <x:f>H122*O122</x:f>
        <x:v>0</x:v>
      </x:c>
    </x:row>
    <x:row r="123" spans="2:18">
      <x:c r="B123" s="23">
        <x:v>116</x:v>
      </x:c>
      <x:c r="C123" s="24" t="s">
        <x:v>168</x:v>
      </x:c>
      <x:c r="D123" s="24">
        <x:v>8680136021487</x:v>
      </x:c>
      <x:c r="E123" s="35" t="s">
        <x:v>270</x:v>
      </x:c>
      <x:c r="F123" s="65"/>
      <x:c r="G123" s="65"/>
      <x:c r="H123" s="26"/>
      <x:c r="I123" s="7">
        <x:v>24</x:v>
      </x:c>
      <x:c r="J123" s="58">
        <x:v>9.5</x:v>
      </x:c>
      <x:c r="K123" s="52">
        <x:f>J123-J123*$U$3</x:f>
        <x:v>9.5</x:v>
      </x:c>
      <x:c r="L123" s="100">
        <x:v>9.5</x:v>
      </x:c>
      <x:c r="M123" s="100">
        <x:f>Table146[[#This Row],[PSF.]]-(Table146[[#This Row],[PSF.]]*$U$3)</x:f>
        <x:v>9.5</x:v>
      </x:c>
      <x:c r="N123" s="101" t="e">
        <x:v>#REF!</x:v>
      </x:c>
      <x:c r="O123" s="101" t="e">
        <x:v>#REF!</x:v>
      </x:c>
      <x:c r="P123" s="102" t="e">
        <x:f>O123*100/118</x:f>
        <x:v>#REF!</x:v>
      </x:c>
      <x:c r="Q123" s="98" t="e">
        <x:f>P123*H123</x:f>
        <x:v>#REF!</x:v>
      </x:c>
      <x:c r="R123" s="98" t="e">
        <x:f>H123*O123</x:f>
        <x:v>#REF!</x:v>
      </x:c>
    </x:row>
    <x:row r="124" spans="2:18">
      <x:c r="B124" s="23">
        <x:v>117</x:v>
      </x:c>
      <x:c r="C124" s="24" t="s">
        <x:v>235</x:v>
      </x:c>
      <x:c r="D124" s="24">
        <x:v>8680136021470</x:v>
      </x:c>
      <x:c r="E124" s="35" t="s">
        <x:v>473</x:v>
      </x:c>
      <x:c r="F124" s="65"/>
      <x:c r="G124" s="65"/>
      <x:c r="H124" s="26"/>
      <x:c r="I124" s="7">
        <x:v>24</x:v>
      </x:c>
      <x:c r="J124" s="58">
        <x:v>9.5</x:v>
      </x:c>
      <x:c r="K124" s="52">
        <x:f>J124-J124*$U$3</x:f>
        <x:v>9.5</x:v>
      </x:c>
      <x:c r="L124" s="100">
        <x:v>9.5</x:v>
      </x:c>
      <x:c r="M124" s="100">
        <x:f>Table146[[#This Row],[PSF.]]-(Table146[[#This Row],[PSF.]]*$U$3)</x:f>
        <x:v>9.5</x:v>
      </x:c>
      <x:c r="N124" s="101" t="e">
        <x:v>#REF!</x:v>
      </x:c>
      <x:c r="O124" s="101" t="e">
        <x:v>#REF!</x:v>
      </x:c>
      <x:c r="P124" s="102" t="e">
        <x:f>O124*100/118</x:f>
        <x:v>#REF!</x:v>
      </x:c>
      <x:c r="Q124" s="98" t="e">
        <x:f>P124*H124</x:f>
        <x:v>#REF!</x:v>
      </x:c>
      <x:c r="R124" s="98" t="e">
        <x:f>H124*O124</x:f>
        <x:v>#REF!</x:v>
      </x:c>
    </x:row>
    <x:row r="125" spans="2:18">
      <x:c r="B125" s="23">
        <x:v>118</x:v>
      </x:c>
      <x:c r="C125" s="24" t="s">
        <x:v>410</x:v>
      </x:c>
      <x:c r="D125" s="24">
        <x:v>8680136021524</x:v>
      </x:c>
      <x:c r="E125" s="35" t="s">
        <x:v>636</x:v>
      </x:c>
      <x:c r="F125" s="65"/>
      <x:c r="G125" s="65"/>
      <x:c r="H125" s="26"/>
      <x:c r="I125" s="7">
        <x:v>24</x:v>
      </x:c>
      <x:c r="J125" s="58">
        <x:v>9.5</x:v>
      </x:c>
      <x:c r="K125" s="52">
        <x:f>J125-J125*$U$3</x:f>
        <x:v>9.5</x:v>
      </x:c>
      <x:c r="L125" s="100">
        <x:v>9.5</x:v>
      </x:c>
      <x:c r="M125" s="100">
        <x:f>Table146[[#This Row],[PSF.]]-(Table146[[#This Row],[PSF.]]*$U$3)</x:f>
        <x:v>9.5</x:v>
      </x:c>
      <x:c r="N125" s="101" t="e">
        <x:v>#REF!</x:v>
      </x:c>
      <x:c r="O125" s="101" t="e">
        <x:v>#REF!</x:v>
      </x:c>
      <x:c r="P125" s="102" t="e">
        <x:f>O125*100/118</x:f>
        <x:v>#REF!</x:v>
      </x:c>
      <x:c r="Q125" s="98" t="e">
        <x:f>P125*H125</x:f>
        <x:v>#REF!</x:v>
      </x:c>
      <x:c r="R125" s="98" t="e">
        <x:f>H125*O125</x:f>
        <x:v>#REF!</x:v>
      </x:c>
    </x:row>
    <x:row r="126" spans="2:18">
      <x:c r="B126" s="23">
        <x:v>119</x:v>
      </x:c>
      <x:c r="C126" s="24" t="s">
        <x:v>785</x:v>
      </x:c>
      <x:c r="D126" s="24">
        <x:v>8680136021517</x:v>
      </x:c>
      <x:c r="E126" s="35" t="s">
        <x:v>447</x:v>
      </x:c>
      <x:c r="F126" s="65"/>
      <x:c r="G126" s="65"/>
      <x:c r="H126" s="26"/>
      <x:c r="I126" s="7">
        <x:v>24</x:v>
      </x:c>
      <x:c r="J126" s="58">
        <x:v>9.5</x:v>
      </x:c>
      <x:c r="K126" s="52">
        <x:f>J126-J126*$U$3</x:f>
        <x:v>9.5</x:v>
      </x:c>
      <x:c r="L126" s="100">
        <x:v>9.5</x:v>
      </x:c>
      <x:c r="M126" s="100">
        <x:f>Table146[[#This Row],[PSF.]]-(Table146[[#This Row],[PSF.]]*$U$3)</x:f>
        <x:v>9.5</x:v>
      </x:c>
      <x:c r="N126" s="101" t="e">
        <x:v>#REF!</x:v>
      </x:c>
      <x:c r="O126" s="101" t="e">
        <x:v>#REF!</x:v>
      </x:c>
      <x:c r="P126" s="102" t="e">
        <x:f>O126*100/118</x:f>
        <x:v>#REF!</x:v>
      </x:c>
      <x:c r="Q126" s="98" t="e">
        <x:f>P126*H126</x:f>
        <x:v>#REF!</x:v>
      </x:c>
      <x:c r="R126" s="98" t="e">
        <x:f>H126*O126</x:f>
        <x:v>#REF!</x:v>
      </x:c>
    </x:row>
    <x:row r="127" spans="2:18">
      <x:c r="B127" s="23">
        <x:v>120</x:v>
      </x:c>
      <x:c r="C127" s="24" t="s">
        <x:v>280</x:v>
      </x:c>
      <x:c r="D127" s="24">
        <x:v>8680136022309</x:v>
      </x:c>
      <x:c r="E127" s="35" t="s">
        <x:v>544</x:v>
      </x:c>
      <x:c r="F127" s="65"/>
      <x:c r="G127" s="65"/>
      <x:c r="H127" s="26"/>
      <x:c r="I127" s="7">
        <x:v>24</x:v>
      </x:c>
      <x:c r="J127" s="58">
        <x:v>9.5</x:v>
      </x:c>
      <x:c r="K127" s="52">
        <x:f>J127-J127*$U$3</x:f>
        <x:v>9.5</x:v>
      </x:c>
      <x:c r="L127" s="100">
        <x:v>9.5</x:v>
      </x:c>
      <x:c r="M127" s="100">
        <x:f>Table146[[#This Row],[PSF.]]-(Table146[[#This Row],[PSF.]]*$U$3)</x:f>
        <x:v>9.5</x:v>
      </x:c>
      <x:c r="N127" s="101" t="e">
        <x:v>#REF!</x:v>
      </x:c>
      <x:c r="O127" s="101" t="e">
        <x:v>#REF!</x:v>
      </x:c>
      <x:c r="P127" s="102" t="e">
        <x:f>O127*100/118</x:f>
        <x:v>#REF!</x:v>
      </x:c>
      <x:c r="Q127" s="98" t="e">
        <x:f>P127*H127</x:f>
        <x:v>#REF!</x:v>
      </x:c>
      <x:c r="R127" s="98" t="e">
        <x:f>H127*O127</x:f>
        <x:v>#REF!</x:v>
      </x:c>
    </x:row>
    <x:row r="128" spans="2:18">
      <x:c r="B128" s="23">
        <x:v>121</x:v>
      </x:c>
      <x:c r="C128" s="24" t="s">
        <x:v>84</x:v>
      </x:c>
      <x:c r="D128" s="24">
        <x:v>8680136021463</x:v>
      </x:c>
      <x:c r="E128" s="35" t="s">
        <x:v>485</x:v>
      </x:c>
      <x:c r="F128" s="65"/>
      <x:c r="G128" s="65"/>
      <x:c r="H128" s="26"/>
      <x:c r="I128" s="7">
        <x:v>24</x:v>
      </x:c>
      <x:c r="J128" s="58">
        <x:v>9.5</x:v>
      </x:c>
      <x:c r="K128" s="52">
        <x:f>J128-J128*$U$3</x:f>
        <x:v>9.5</x:v>
      </x:c>
      <x:c r="L128" s="100">
        <x:v>9.5</x:v>
      </x:c>
      <x:c r="M128" s="100">
        <x:f>Table146[[#This Row],[PSF.]]-(Table146[[#This Row],[PSF.]]*$U$3)</x:f>
        <x:v>9.5</x:v>
      </x:c>
      <x:c r="N128" s="101" t="e">
        <x:v>#REF!</x:v>
      </x:c>
      <x:c r="O128" s="101" t="e">
        <x:v>#REF!</x:v>
      </x:c>
      <x:c r="P128" s="102" t="e">
        <x:f>O128*100/118</x:f>
        <x:v>#REF!</x:v>
      </x:c>
      <x:c r="Q128" s="98" t="e">
        <x:f>P128*H128</x:f>
        <x:v>#REF!</x:v>
      </x:c>
      <x:c r="R128" s="98" t="e">
        <x:f>H128*O128</x:f>
        <x:v>#REF!</x:v>
      </x:c>
    </x:row>
    <x:row r="129" spans="2:18">
      <x:c r="B129" s="23">
        <x:v>122</x:v>
      </x:c>
      <x:c r="C129" s="6" t="s">
        <x:v>314</x:v>
      </x:c>
      <x:c r="D129" s="24">
        <x:v>8680136023214</x:v>
      </x:c>
      <x:c r="E129" s="35" t="s">
        <x:v>3</x:v>
      </x:c>
      <x:c r="F129" s="65"/>
      <x:c r="G129" s="65"/>
      <x:c r="H129" s="26"/>
      <x:c r="I129" s="7">
        <x:v>20</x:v>
      </x:c>
      <x:c r="J129" s="58">
        <x:v>9.5</x:v>
      </x:c>
      <x:c r="K129" s="52">
        <x:f>J129-J129*$U$3</x:f>
        <x:v>9.5</x:v>
      </x:c>
      <x:c r="L129" s="100">
        <x:v>9.5</x:v>
      </x:c>
      <x:c r="M129" s="100">
        <x:f>Table146[[#This Row],[PSF.]]-(Table146[[#This Row],[PSF.]]*$U$3)</x:f>
        <x:v>9.5</x:v>
      </x:c>
      <x:c r="N129" s="101" t="e">
        <x:v>#REF!</x:v>
      </x:c>
      <x:c r="O129" s="101" t="e">
        <x:v>#REF!</x:v>
      </x:c>
      <x:c r="P129" s="102" t="e">
        <x:f>O129*100/118</x:f>
        <x:v>#REF!</x:v>
      </x:c>
      <x:c r="Q129" s="98" t="e">
        <x:f>P129*H129</x:f>
        <x:v>#REF!</x:v>
      </x:c>
      <x:c r="R129" s="98" t="e">
        <x:f>H129*O129</x:f>
        <x:v>#REF!</x:v>
      </x:c>
    </x:row>
    <x:row r="130" spans="2:18">
      <x:c r="B130" s="23">
        <x:v>123</x:v>
      </x:c>
      <x:c r="C130" s="6" t="s">
        <x:v>217</x:v>
      </x:c>
      <x:c r="D130" s="24">
        <x:v>8680136023207</x:v>
      </x:c>
      <x:c r="E130" s="35" t="s">
        <x:v>687</x:v>
      </x:c>
      <x:c r="F130" s="65"/>
      <x:c r="G130" s="65"/>
      <x:c r="H130" s="26"/>
      <x:c r="I130" s="7">
        <x:v>20</x:v>
      </x:c>
      <x:c r="J130" s="58">
        <x:v>9.5</x:v>
      </x:c>
      <x:c r="K130" s="52">
        <x:f>J130-J130*$U$3</x:f>
        <x:v>9.5</x:v>
      </x:c>
      <x:c r="L130" s="100">
        <x:v>9.5</x:v>
      </x:c>
      <x:c r="M130" s="100">
        <x:f>Table146[[#This Row],[PSF.]]-(Table146[[#This Row],[PSF.]]*$U$3)</x:f>
        <x:v>9.5</x:v>
      </x:c>
      <x:c r="N130" s="101" t="e">
        <x:v>#REF!</x:v>
      </x:c>
      <x:c r="O130" s="101" t="e">
        <x:v>#REF!</x:v>
      </x:c>
      <x:c r="P130" s="102" t="e">
        <x:f>O130*100/118</x:f>
        <x:v>#REF!</x:v>
      </x:c>
      <x:c r="Q130" s="98" t="e">
        <x:f>P130*H130</x:f>
        <x:v>#REF!</x:v>
      </x:c>
      <x:c r="R130" s="98" t="e">
        <x:f>H130*O130</x:f>
        <x:v>#REF!</x:v>
      </x:c>
    </x:row>
    <x:row r="131" spans="2:18">
      <x:c r="B131" s="23">
        <x:v>124</x:v>
      </x:c>
      <x:c r="C131" s="6" t="s">
        <x:v>50</x:v>
      </x:c>
      <x:c r="D131" s="24">
        <x:v>8680136023276</x:v>
      </x:c>
      <x:c r="E131" s="35" t="s">
        <x:v>73</x:v>
      </x:c>
      <x:c r="F131" s="65"/>
      <x:c r="G131" s="65"/>
      <x:c r="H131" s="26"/>
      <x:c r="I131" s="7">
        <x:v>12</x:v>
      </x:c>
      <x:c r="J131" s="58">
        <x:v>9.5</x:v>
      </x:c>
      <x:c r="K131" s="52">
        <x:f>J131-J131*$U$3</x:f>
        <x:v>9.5</x:v>
      </x:c>
      <x:c r="L131" s="100">
        <x:v>9.5</x:v>
      </x:c>
      <x:c r="M131" s="100">
        <x:f>Table146[[#This Row],[PSF.]]-(Table146[[#This Row],[PSF.]]*$U$3)</x:f>
        <x:v>9.5</x:v>
      </x:c>
      <x:c r="N131" s="101" t="e">
        <x:v>#REF!</x:v>
      </x:c>
      <x:c r="O131" s="101" t="e">
        <x:v>#REF!</x:v>
      </x:c>
      <x:c r="P131" s="102" t="e">
        <x:f>O131*100/118</x:f>
        <x:v>#REF!</x:v>
      </x:c>
      <x:c r="Q131" s="98" t="e">
        <x:f>P131*H131</x:f>
        <x:v>#REF!</x:v>
      </x:c>
      <x:c r="R131" s="98" t="e">
        <x:f>H131*O131</x:f>
        <x:v>#REF!</x:v>
      </x:c>
    </x:row>
    <x:row r="132" spans="2:18">
      <x:c r="B132" s="23">
        <x:v>125</x:v>
      </x:c>
      <x:c r="C132" s="24" t="s">
        <x:v>139</x:v>
      </x:c>
      <x:c r="D132" s="24">
        <x:v>8680136021500</x:v>
      </x:c>
      <x:c r="E132" s="35" t="s">
        <x:v>661</x:v>
      </x:c>
      <x:c r="F132" s="65"/>
      <x:c r="G132" s="65"/>
      <x:c r="H132" s="26"/>
      <x:c r="I132" s="7">
        <x:v>24</x:v>
      </x:c>
      <x:c r="J132" s="58">
        <x:v>9.5</x:v>
      </x:c>
      <x:c r="K132" s="52">
        <x:f>J132-J132*$U$3</x:f>
        <x:v>9.5</x:v>
      </x:c>
      <x:c r="L132" s="100">
        <x:v>9.5</x:v>
      </x:c>
      <x:c r="M132" s="100">
        <x:f>Table146[[#This Row],[PSF.]]-(Table146[[#This Row],[PSF.]]*$U$3)</x:f>
        <x:v>9.5</x:v>
      </x:c>
      <x:c r="N132" s="101" t="e">
        <x:v>#REF!</x:v>
      </x:c>
      <x:c r="O132" s="101" t="e">
        <x:v>#REF!</x:v>
      </x:c>
      <x:c r="P132" s="102" t="e">
        <x:f>O132*100/118</x:f>
        <x:v>#REF!</x:v>
      </x:c>
      <x:c r="Q132" s="98" t="e">
        <x:f>P132*H132</x:f>
        <x:v>#REF!</x:v>
      </x:c>
      <x:c r="R132" s="98" t="e">
        <x:f>H132*O132</x:f>
        <x:v>#REF!</x:v>
      </x:c>
    </x:row>
    <x:row r="133" spans="2:18">
      <x:c r="B133" s="23">
        <x:v>126</x:v>
      </x:c>
      <x:c r="C133" s="6" t="s">
        <x:v>822</x:v>
      </x:c>
      <x:c r="D133" s="24">
        <x:v>8680136021494</x:v>
      </x:c>
      <x:c r="E133" s="35" t="s">
        <x:v>680</x:v>
      </x:c>
      <x:c r="F133" s="65"/>
      <x:c r="G133" s="65"/>
      <x:c r="H133" s="26"/>
      <x:c r="I133" s="7">
        <x:v>24</x:v>
      </x:c>
      <x:c r="J133" s="58">
        <x:v>9.5</x:v>
      </x:c>
      <x:c r="K133" s="52">
        <x:f>J133-J133*$U$3</x:f>
        <x:v>9.5</x:v>
      </x:c>
      <x:c r="L133" s="100">
        <x:v>9.5</x:v>
      </x:c>
      <x:c r="M133" s="100">
        <x:f>Table146[[#This Row],[PSF.]]-(Table146[[#This Row],[PSF.]]*$U$3)</x:f>
        <x:v>9.5</x:v>
      </x:c>
      <x:c r="N133" s="101" t="e">
        <x:v>#REF!</x:v>
      </x:c>
      <x:c r="O133" s="101" t="e">
        <x:v>#REF!</x:v>
      </x:c>
      <x:c r="P133" s="102" t="e">
        <x:f>O133*100/118</x:f>
        <x:v>#REF!</x:v>
      </x:c>
      <x:c r="Q133" s="98" t="e">
        <x:f>P133*H133</x:f>
        <x:v>#REF!</x:v>
      </x:c>
      <x:c r="R133" s="98" t="e">
        <x:f>H133*O133</x:f>
        <x:v>#REF!</x:v>
      </x:c>
    </x:row>
    <x:row r="134" spans="2:18">
      <x:c r="B134" s="23">
        <x:v>127</x:v>
      </x:c>
      <x:c r="C134" s="24" t="s">
        <x:v>841</x:v>
      </x:c>
      <x:c r="D134" s="24">
        <x:v>8680136021531</x:v>
      </x:c>
      <x:c r="E134" s="35" t="s">
        <x:v>316</x:v>
      </x:c>
      <x:c r="F134" s="65"/>
      <x:c r="G134" s="65"/>
      <x:c r="H134" s="26"/>
      <x:c r="I134" s="7">
        <x:v>24</x:v>
      </x:c>
      <x:c r="J134" s="58">
        <x:v>9.5</x:v>
      </x:c>
      <x:c r="K134" s="52">
        <x:f>J134-J134*$U$3</x:f>
        <x:v>9.5</x:v>
      </x:c>
      <x:c r="L134" s="100">
        <x:v>9.5</x:v>
      </x:c>
      <x:c r="M134" s="100">
        <x:f>Table146[[#This Row],[PSF.]]-(Table146[[#This Row],[PSF.]]*$U$3)</x:f>
        <x:v>9.5</x:v>
      </x:c>
      <x:c r="N134" s="101" t="e">
        <x:v>#REF!</x:v>
      </x:c>
      <x:c r="O134" s="101" t="e">
        <x:v>#REF!</x:v>
      </x:c>
      <x:c r="P134" s="102" t="e">
        <x:f>O134*100/118</x:f>
        <x:v>#REF!</x:v>
      </x:c>
      <x:c r="Q134" s="98" t="e">
        <x:f>P134*H134</x:f>
        <x:v>#REF!</x:v>
      </x:c>
      <x:c r="R134" s="98" t="e">
        <x:f>H134*O134</x:f>
        <x:v>#REF!</x:v>
      </x:c>
    </x:row>
    <x:row r="135" spans="2:18">
      <x:c r="B135" s="23">
        <x:v>128</x:v>
      </x:c>
      <x:c r="C135" s="24" t="s">
        <x:v>313</x:v>
      </x:c>
      <x:c r="D135" s="24">
        <x:v>8680136023306</x:v>
      </x:c>
      <x:c r="E135" s="35" t="s">
        <x:v>158</x:v>
      </x:c>
      <x:c r="F135" s="65"/>
      <x:c r="G135" s="65"/>
      <x:c r="H135" s="26"/>
      <x:c r="I135" s="7">
        <x:v>12</x:v>
      </x:c>
      <x:c r="J135" s="58">
        <x:v>15</x:v>
      </x:c>
      <x:c r="K135" s="52">
        <x:f>J135-J135*$U$3</x:f>
        <x:v>15</x:v>
      </x:c>
      <x:c r="L135" s="100">
        <x:v>15</x:v>
      </x:c>
      <x:c r="M135" s="100">
        <x:f>Table146[[#This Row],[PSF.]]-(Table146[[#This Row],[PSF.]]*$U$3)</x:f>
        <x:v>15</x:v>
      </x:c>
      <x:c r="N135" s="101" t="e">
        <x:v>#REF!</x:v>
      </x:c>
      <x:c r="O135" s="101" t="e">
        <x:v>#REF!</x:v>
      </x:c>
      <x:c r="P135" s="102" t="e">
        <x:f>O135*100/118</x:f>
        <x:v>#REF!</x:v>
      </x:c>
      <x:c r="Q135" s="98" t="e">
        <x:f>P135*H135</x:f>
        <x:v>#REF!</x:v>
      </x:c>
      <x:c r="R135" s="98" t="e">
        <x:f>H135*O135</x:f>
        <x:v>#REF!</x:v>
      </x:c>
    </x:row>
    <x:row r="136" spans="2:18">
      <x:c r="B136" s="23">
        <x:v>129</x:v>
      </x:c>
      <x:c r="C136" s="24" t="s">
        <x:v>371</x:v>
      </x:c>
      <x:c r="D136" s="24">
        <x:v>8680136023283</x:v>
      </x:c>
      <x:c r="E136" s="35" t="s">
        <x:v>804</x:v>
      </x:c>
      <x:c r="F136" s="65"/>
      <x:c r="G136" s="65"/>
      <x:c r="H136" s="26"/>
      <x:c r="I136" s="7">
        <x:v>12</x:v>
      </x:c>
      <x:c r="J136" s="58">
        <x:v>15</x:v>
      </x:c>
      <x:c r="K136" s="52">
        <x:f>J136-J136*$U$3</x:f>
        <x:v>15</x:v>
      </x:c>
      <x:c r="L136" s="100">
        <x:v>15</x:v>
      </x:c>
      <x:c r="M136" s="100">
        <x:f>Table146[[#This Row],[PSF.]]-(Table146[[#This Row],[PSF.]]*$U$3)</x:f>
        <x:v>15</x:v>
      </x:c>
      <x:c r="N136" s="101" t="e">
        <x:v>#REF!</x:v>
      </x:c>
      <x:c r="O136" s="101" t="e">
        <x:v>#REF!</x:v>
      </x:c>
      <x:c r="P136" s="102" t="e">
        <x:f>O136*100/118</x:f>
        <x:v>#REF!</x:v>
      </x:c>
      <x:c r="Q136" s="98" t="e">
        <x:f>P136*H136</x:f>
        <x:v>#REF!</x:v>
      </x:c>
      <x:c r="R136" s="98" t="e">
        <x:f>H136*O136</x:f>
        <x:v>#REF!</x:v>
      </x:c>
    </x:row>
    <x:row r="137" spans="2:18">
      <x:c r="B137" s="23">
        <x:v>130</x:v>
      </x:c>
      <x:c r="C137" s="24" t="s">
        <x:v>818</x:v>
      </x:c>
      <x:c r="D137" s="24">
        <x:v>8680136023290</x:v>
      </x:c>
      <x:c r="E137" s="35" t="s">
        <x:v>727</x:v>
      </x:c>
      <x:c r="F137" s="65"/>
      <x:c r="G137" s="65"/>
      <x:c r="H137" s="26"/>
      <x:c r="I137" s="7">
        <x:v>12</x:v>
      </x:c>
      <x:c r="J137" s="58">
        <x:v>15</x:v>
      </x:c>
      <x:c r="K137" s="52">
        <x:f>J137-J137*$U$3</x:f>
        <x:v>15</x:v>
      </x:c>
      <x:c r="L137" s="100">
        <x:v>15</x:v>
      </x:c>
      <x:c r="M137" s="100">
        <x:f>Table146[[#This Row],[PSF.]]-(Table146[[#This Row],[PSF.]]*$U$3)</x:f>
        <x:v>15</x:v>
      </x:c>
      <x:c r="N137" s="101" t="e">
        <x:v>#REF!</x:v>
      </x:c>
      <x:c r="O137" s="101" t="e">
        <x:v>#REF!</x:v>
      </x:c>
      <x:c r="P137" s="102" t="e">
        <x:f>O137*100/118</x:f>
        <x:v>#REF!</x:v>
      </x:c>
      <x:c r="Q137" s="98" t="e">
        <x:f>P137*H137</x:f>
        <x:v>#REF!</x:v>
      </x:c>
      <x:c r="R137" s="98" t="e">
        <x:f>H137*O137</x:f>
        <x:v>#REF!</x:v>
      </x:c>
    </x:row>
    <x:row r="138" spans="2:18">
      <x:c r="B138" s="23">
        <x:v>131</x:v>
      </x:c>
      <x:c r="C138" s="24" t="s">
        <x:v>298</x:v>
      </x:c>
      <x:c r="D138" s="24">
        <x:v>8680136024198</x:v>
      </x:c>
      <x:c r="E138" s="35" t="s">
        <x:v>786</x:v>
      </x:c>
      <x:c r="F138" s="65"/>
      <x:c r="G138" s="65"/>
      <x:c r="H138" s="26"/>
      <x:c r="I138" s="7">
        <x:v>24</x:v>
      </x:c>
      <x:c r="J138" s="58">
        <x:v>29.5</x:v>
      </x:c>
      <x:c r="K138" s="52">
        <x:f>J138-J138*$U$3</x:f>
        <x:v>29.5</x:v>
      </x:c>
      <x:c r="L138" s="117">
        <x:v>29.5</x:v>
      </x:c>
      <x:c r="M138" s="100">
        <x:f>Table146[[#This Row],[PSF.]]-(Table146[[#This Row],[PSF.]]*$U$3)</x:f>
        <x:v>29.5</x:v>
      </x:c>
      <x:c r="N138" s="101" t="e">
        <x:v>#REF!</x:v>
      </x:c>
      <x:c r="O138" s="101" t="e">
        <x:v>#REF!</x:v>
      </x:c>
      <x:c r="P138" s="102" t="e">
        <x:f>O138*100/118</x:f>
        <x:v>#REF!</x:v>
      </x:c>
      <x:c r="Q138" s="98" t="e">
        <x:f>P138*H138</x:f>
        <x:v>#REF!</x:v>
      </x:c>
      <x:c r="R138" s="98" t="e">
        <x:f>H138*O138</x:f>
        <x:v>#REF!</x:v>
      </x:c>
    </x:row>
    <x:row r="139" spans="2:18">
      <x:c r="B139" s="23">
        <x:v>132</x:v>
      </x:c>
      <x:c r="C139" s="24" t="s">
        <x:v>564</x:v>
      </x:c>
      <x:c r="D139" s="24">
        <x:v>8680136022736</x:v>
      </x:c>
      <x:c r="E139" s="35" t="s">
        <x:v>721</x:v>
      </x:c>
      <x:c r="F139" s="114" t="s">
        <x:v>429</x:v>
      </x:c>
      <x:c r="G139" s="114">
        <x:f>Table146[[#This Row],[SİPARİŞ ADET]]</x:f>
        <x:v>0</x:v>
      </x:c>
      <x:c r="H139" s="26"/>
      <x:c r="I139" s="7">
        <x:v>48</x:v>
      </x:c>
      <x:c r="J139" s="47">
        <x:v>33.5</x:v>
      </x:c>
      <x:c r="K139" s="52" t="e">
        <x:v>#REF!</x:v>
      </x:c>
      <x:c r="L139" s="100">
        <x:v>33.5</x:v>
      </x:c>
      <x:c r="M139" s="100">
        <x:f>Table146[[#This Row],[PSF.]]-(Table146[[#This Row],[PSF.]]*$U$3)</x:f>
        <x:v>33.5</x:v>
      </x:c>
      <x:c r="N139" s="101" t="e">
        <x:v>#REF!</x:v>
      </x:c>
      <x:c r="O139" s="101">
        <x:v>13</x:v>
      </x:c>
      <x:c r="P139" s="102">
        <x:f>O139*100/118</x:f>
        <x:v>11.016949152542374</x:v>
      </x:c>
      <x:c r="Q139" s="98">
        <x:f>P139*H139</x:f>
        <x:v>0</x:v>
      </x:c>
      <x:c r="R139" s="98">
        <x:f>H139*O139</x:f>
        <x:v>0</x:v>
      </x:c>
    </x:row>
    <x:row r="140" spans="2:18">
      <x:c r="B140" s="23">
        <x:v>133</x:v>
      </x:c>
      <x:c r="C140" s="24" t="s">
        <x:v>380</x:v>
      </x:c>
      <x:c r="D140" s="24">
        <x:v>8680136020947</x:v>
      </x:c>
      <x:c r="E140" s="35" t="s">
        <x:v>160</x:v>
      </x:c>
      <x:c r="F140" s="65"/>
      <x:c r="G140" s="65"/>
      <x:c r="H140" s="26"/>
      <x:c r="I140" s="7">
        <x:v>1</x:v>
      </x:c>
      <x:c r="J140" s="47">
        <x:v>215</x:v>
      </x:c>
      <x:c r="K140" s="48">
        <x:f>J140-J140*$U$4</x:f>
        <x:v>215</x:v>
      </x:c>
      <x:c r="L140" s="100">
        <x:v>215</x:v>
      </x:c>
      <x:c r="M140" s="100">
        <x:f>Table146[[#This Row],[PSF.]]-(Table146[[#This Row],[PSF.]]*$U$3)</x:f>
        <x:v>215</x:v>
      </x:c>
      <x:c r="N140" s="101" t="e">
        <x:v>#REF!</x:v>
      </x:c>
      <x:c r="O140" s="101" t="e">
        <x:v>#REF!</x:v>
      </x:c>
      <x:c r="P140" s="102" t="e">
        <x:f>O140*100/118</x:f>
        <x:v>#REF!</x:v>
      </x:c>
      <x:c r="Q140" s="98" t="e">
        <x:f>P140*H140</x:f>
        <x:v>#REF!</x:v>
      </x:c>
      <x:c r="R140" s="98" t="e">
        <x:f>H140*O140</x:f>
        <x:v>#REF!</x:v>
      </x:c>
    </x:row>
    <x:row r="141" spans="2:18">
      <x:c r="B141" s="23">
        <x:v>134</x:v>
      </x:c>
      <x:c r="C141" s="24" t="s">
        <x:v>482</x:v>
      </x:c>
      <x:c r="D141" s="24">
        <x:v>8680136020923</x:v>
      </x:c>
      <x:c r="E141" s="35" t="s">
        <x:v>496</x:v>
      </x:c>
      <x:c r="F141" s="65"/>
      <x:c r="G141" s="65"/>
      <x:c r="H141" s="26"/>
      <x:c r="I141" s="7">
        <x:v>1</x:v>
      </x:c>
      <x:c r="J141" s="47">
        <x:v>295</x:v>
      </x:c>
      <x:c r="K141" s="48">
        <x:f>J141-J141*$U$4</x:f>
        <x:v>295</x:v>
      </x:c>
      <x:c r="L141" s="100">
        <x:v>295</x:v>
      </x:c>
      <x:c r="M141" s="100">
        <x:f>Table146[[#This Row],[PSF.]]-(Table146[[#This Row],[PSF.]]*$U$3)</x:f>
        <x:v>295</x:v>
      </x:c>
      <x:c r="N141" s="101" t="e">
        <x:v>#REF!</x:v>
      </x:c>
      <x:c r="O141" s="101" t="e">
        <x:v>#REF!</x:v>
      </x:c>
      <x:c r="P141" s="102" t="e">
        <x:f>O141*100/118</x:f>
        <x:v>#REF!</x:v>
      </x:c>
      <x:c r="Q141" s="98" t="e">
        <x:f>P141*H141</x:f>
        <x:v>#REF!</x:v>
      </x:c>
      <x:c r="R141" s="98" t="e">
        <x:f>H141*O141</x:f>
        <x:v>#REF!</x:v>
      </x:c>
    </x:row>
    <x:row r="142" spans="2:18">
      <x:c r="B142" s="23">
        <x:v>135</x:v>
      </x:c>
      <x:c r="C142" s="24" t="s">
        <x:v>730</x:v>
      </x:c>
      <x:c r="D142" s="24">
        <x:v>8680136020930</x:v>
      </x:c>
      <x:c r="E142" s="35" t="s">
        <x:v>85</x:v>
      </x:c>
      <x:c r="F142" s="65"/>
      <x:c r="G142" s="65"/>
      <x:c r="H142" s="26"/>
      <x:c r="I142" s="7">
        <x:v>1</x:v>
      </x:c>
      <x:c r="J142" s="47">
        <x:v>440</x:v>
      </x:c>
      <x:c r="K142" s="48">
        <x:f>J142-J142*$U$4</x:f>
        <x:v>440</x:v>
      </x:c>
      <x:c r="L142" s="100">
        <x:v>440</x:v>
      </x:c>
      <x:c r="M142" s="100">
        <x:f>Table146[[#This Row],[PSF.]]-(Table146[[#This Row],[PSF.]]*$U$3)</x:f>
        <x:v>440</x:v>
      </x:c>
      <x:c r="N142" s="101" t="e">
        <x:v>#REF!</x:v>
      </x:c>
      <x:c r="O142" s="101" t="e">
        <x:v>#REF!</x:v>
      </x:c>
      <x:c r="P142" s="102" t="e">
        <x:f>O142*100/118</x:f>
        <x:v>#REF!</x:v>
      </x:c>
      <x:c r="Q142" s="98" t="e">
        <x:f>P142*H142</x:f>
        <x:v>#REF!</x:v>
      </x:c>
      <x:c r="R142" s="98" t="e">
        <x:f>H142*O142</x:f>
        <x:v>#REF!</x:v>
      </x:c>
    </x:row>
    <x:row r="143" spans="2:18">
      <x:c r="B143" s="23">
        <x:v>136</x:v>
      </x:c>
      <x:c r="C143" s="24" t="s">
        <x:v>669</x:v>
      </x:c>
      <x:c r="D143" s="24">
        <x:v>8680136023368</x:v>
      </x:c>
      <x:c r="E143" s="35" t="s">
        <x:v>423</x:v>
      </x:c>
      <x:c r="F143" s="65"/>
      <x:c r="G143" s="65"/>
      <x:c r="H143" s="26"/>
      <x:c r="I143" s="7">
        <x:v>1</x:v>
      </x:c>
      <x:c r="J143" s="47">
        <x:v>935</x:v>
      </x:c>
      <x:c r="K143" s="52">
        <x:f>J143-J143*$U$3</x:f>
        <x:v>935</x:v>
      </x:c>
      <x:c r="L143" s="100">
        <x:v>935</x:v>
      </x:c>
      <x:c r="M143" s="100">
        <x:f>Table146[[#This Row],[PSF.]]-(Table146[[#This Row],[PSF.]]*$U$3)</x:f>
        <x:v>935</x:v>
      </x:c>
      <x:c r="N143" s="101" t="e">
        <x:v>#REF!</x:v>
      </x:c>
      <x:c r="O143" s="101" t="e">
        <x:v>#REF!</x:v>
      </x:c>
      <x:c r="P143" s="102" t="e">
        <x:f>O143*100/118</x:f>
        <x:v>#REF!</x:v>
      </x:c>
      <x:c r="Q143" s="98" t="e">
        <x:f>P143*H143</x:f>
        <x:v>#REF!</x:v>
      </x:c>
      <x:c r="R143" s="98" t="e">
        <x:f>H143*O143</x:f>
        <x:v>#REF!</x:v>
      </x:c>
    </x:row>
    <x:row r="144" spans="2:18">
      <x:c r="B144" s="23">
        <x:v>137</x:v>
      </x:c>
      <x:c r="C144" s="24" t="s">
        <x:v>829</x:v>
      </x:c>
      <x:c r="D144" s="24">
        <x:v>8680136023375</x:v>
      </x:c>
      <x:c r="E144" s="35" t="s">
        <x:v>518</x:v>
      </x:c>
      <x:c r="F144" s="114" t="s">
        <x:v>429</x:v>
      </x:c>
      <x:c r="G144" s="114">
        <x:f>Table146[[#This Row],[SİPARİŞ ADET]]</x:f>
        <x:v>0</x:v>
      </x:c>
      <x:c r="H144" s="26"/>
      <x:c r="I144" s="7">
        <x:v>1</x:v>
      </x:c>
      <x:c r="J144" s="47">
        <x:v>660</x:v>
      </x:c>
      <x:c r="K144" s="52" t="e">
        <x:v>#REF!</x:v>
      </x:c>
      <x:c r="L144" s="100">
        <x:v>660</x:v>
      </x:c>
      <x:c r="M144" s="100">
        <x:f>Table146[[#This Row],[PSF.]]-(Table146[[#This Row],[PSF.]]*$U$3)</x:f>
        <x:v>660</x:v>
      </x:c>
      <x:c r="N144" s="101" t="e">
        <x:v>#REF!</x:v>
      </x:c>
      <x:c r="O144" s="101">
        <x:v>260</x:v>
      </x:c>
      <x:c r="P144" s="102">
        <x:f>O144*100/118</x:f>
        <x:v>220.33898305084745</x:v>
      </x:c>
      <x:c r="Q144" s="98">
        <x:f>P144*H144</x:f>
        <x:v>0</x:v>
      </x:c>
      <x:c r="R144" s="98">
        <x:f>H144*O144</x:f>
        <x:v>0</x:v>
      </x:c>
    </x:row>
    <x:row r="145" spans="2:18">
      <x:c r="B145" s="23">
        <x:v>138</x:v>
      </x:c>
      <x:c r="C145" s="24" t="s">
        <x:v>467</x:v>
      </x:c>
      <x:c r="D145" s="24">
        <x:v>8680136023399</x:v>
      </x:c>
      <x:c r="E145" s="35" t="s">
        <x:v>519</x:v>
      </x:c>
      <x:c r="F145" s="65"/>
      <x:c r="G145" s="65"/>
      <x:c r="H145" s="26"/>
      <x:c r="I145" s="7">
        <x:v>1</x:v>
      </x:c>
      <x:c r="J145" s="47">
        <x:v>205</x:v>
      </x:c>
      <x:c r="K145" s="52">
        <x:f>J145-J145*$U$3</x:f>
        <x:v>205</x:v>
      </x:c>
      <x:c r="L145" s="100">
        <x:v>205</x:v>
      </x:c>
      <x:c r="M145" s="100">
        <x:f>Table146[[#This Row],[PSF.]]-(Table146[[#This Row],[PSF.]]*$U$3)</x:f>
        <x:v>205</x:v>
      </x:c>
      <x:c r="N145" s="101" t="e">
        <x:v>#REF!</x:v>
      </x:c>
      <x:c r="O145" s="101" t="e">
        <x:v>#REF!</x:v>
      </x:c>
      <x:c r="P145" s="102" t="e">
        <x:f>O145*100/118</x:f>
        <x:v>#REF!</x:v>
      </x:c>
      <x:c r="Q145" s="98" t="e">
        <x:f>P145*H145</x:f>
        <x:v>#REF!</x:v>
      </x:c>
      <x:c r="R145" s="98" t="e">
        <x:f>H145*O145</x:f>
        <x:v>#REF!</x:v>
      </x:c>
    </x:row>
    <x:row r="146" spans="2:18">
      <x:c r="B146" s="23">
        <x:v>139</x:v>
      </x:c>
      <x:c r="C146" s="24" t="s">
        <x:v>172</x:v>
      </x:c>
      <x:c r="D146" s="24">
        <x:v>8680136023382</x:v>
      </x:c>
      <x:c r="E146" s="35" t="s">
        <x:v>293</x:v>
      </x:c>
      <x:c r="F146" s="65"/>
      <x:c r="G146" s="65"/>
      <x:c r="H146" s="26"/>
      <x:c r="I146" s="7">
        <x:v>1</x:v>
      </x:c>
      <x:c r="J146" s="47">
        <x:v>410</x:v>
      </x:c>
      <x:c r="K146" s="52">
        <x:f>J146-J146*$U$3</x:f>
        <x:v>410</x:v>
      </x:c>
      <x:c r="L146" s="100">
        <x:v>410</x:v>
      </x:c>
      <x:c r="M146" s="100">
        <x:f>Table146[[#This Row],[PSF.]]-(Table146[[#This Row],[PSF.]]*$U$3)</x:f>
        <x:v>410</x:v>
      </x:c>
      <x:c r="N146" s="101" t="e">
        <x:v>#REF!</x:v>
      </x:c>
      <x:c r="O146" s="101" t="e">
        <x:v>#REF!</x:v>
      </x:c>
      <x:c r="P146" s="102" t="e">
        <x:f>O146*100/118</x:f>
        <x:v>#REF!</x:v>
      </x:c>
      <x:c r="Q146" s="98" t="e">
        <x:f>P146*H146</x:f>
        <x:v>#REF!</x:v>
      </x:c>
      <x:c r="R146" s="98" t="e">
        <x:f>H146*O146</x:f>
        <x:v>#REF!</x:v>
      </x:c>
    </x:row>
    <x:row r="147" spans="2:18">
      <x:c r="B147" s="23">
        <x:v>140</x:v>
      </x:c>
      <x:c r="C147" s="24" t="s">
        <x:v>604</x:v>
      </x:c>
      <x:c r="D147" s="24">
        <x:v>8680136023429</x:v>
      </x:c>
      <x:c r="E147" s="35" t="s">
        <x:v>827</x:v>
      </x:c>
      <x:c r="F147" s="114" t="s">
        <x:v>429</x:v>
      </x:c>
      <x:c r="G147" s="114">
        <x:f>Table146[[#This Row],[SİPARİŞ ADET]]</x:f>
        <x:v>0</x:v>
      </x:c>
      <x:c r="H147" s="26"/>
      <x:c r="I147" s="7">
        <x:v>1</x:v>
      </x:c>
      <x:c r="J147" s="47">
        <x:v>760</x:v>
      </x:c>
      <x:c r="K147" s="52" t="e">
        <x:v>#REF!</x:v>
      </x:c>
      <x:c r="L147" s="100">
        <x:v>760</x:v>
      </x:c>
      <x:c r="M147" s="100">
        <x:f>Table146[[#This Row],[PSF.]]-(Table146[[#This Row],[PSF.]]*$U$3)</x:f>
        <x:v>760</x:v>
      </x:c>
      <x:c r="N147" s="101" t="e">
        <x:v>#REF!</x:v>
      </x:c>
      <x:c r="O147" s="101">
        <x:v>280</x:v>
      </x:c>
      <x:c r="P147" s="102">
        <x:f>O147*100/118</x:f>
        <x:v>237.28813559322035</x:v>
      </x:c>
      <x:c r="Q147" s="98">
        <x:f>P147*H147</x:f>
        <x:v>0</x:v>
      </x:c>
      <x:c r="R147" s="98">
        <x:f>H147*O147</x:f>
        <x:v>0</x:v>
      </x:c>
    </x:row>
    <x:row r="148" spans="2:18">
      <x:c r="B148" s="23">
        <x:v>141</x:v>
      </x:c>
      <x:c r="C148" s="24" t="s">
        <x:v>289</x:v>
      </x:c>
      <x:c r="D148" s="24">
        <x:v>8680136023405</x:v>
      </x:c>
      <x:c r="E148" s="38" t="s">
        <x:v>418</x:v>
      </x:c>
      <x:c r="F148" s="66"/>
      <x:c r="G148" s="66"/>
      <x:c r="H148" s="26"/>
      <x:c r="I148" s="7">
        <x:v>1</x:v>
      </x:c>
      <x:c r="J148" s="47">
        <x:v>235</x:v>
      </x:c>
      <x:c r="K148" s="52">
        <x:f>J148-J148*$U$3</x:f>
        <x:v>235</x:v>
      </x:c>
      <x:c r="L148" s="100">
        <x:v>235</x:v>
      </x:c>
      <x:c r="M148" s="100">
        <x:f>Table146[[#This Row],[PSF.]]-(Table146[[#This Row],[PSF.]]*$U$3)</x:f>
        <x:v>235</x:v>
      </x:c>
      <x:c r="N148" s="101" t="e">
        <x:v>#REF!</x:v>
      </x:c>
      <x:c r="O148" s="101" t="e">
        <x:v>#REF!</x:v>
      </x:c>
      <x:c r="P148" s="102" t="e">
        <x:f>O148*100/118</x:f>
        <x:v>#REF!</x:v>
      </x:c>
      <x:c r="Q148" s="98" t="e">
        <x:f>P148*H148</x:f>
        <x:v>#REF!</x:v>
      </x:c>
      <x:c r="R148" s="98" t="e">
        <x:f>H148*O148</x:f>
        <x:v>#REF!</x:v>
      </x:c>
    </x:row>
    <x:row r="149" spans="2:18">
      <x:c r="B149" s="23">
        <x:v>142</x:v>
      </x:c>
      <x:c r="C149" s="24" t="s">
        <x:v>552</x:v>
      </x:c>
      <x:c r="D149" s="24">
        <x:v>8680136023412</x:v>
      </x:c>
      <x:c r="E149" s="35" t="s">
        <x:v>580</x:v>
      </x:c>
      <x:c r="F149" s="65"/>
      <x:c r="G149" s="65"/>
      <x:c r="H149" s="26"/>
      <x:c r="I149" s="7">
        <x:v>1</x:v>
      </x:c>
      <x:c r="J149" s="47">
        <x:v>180</x:v>
      </x:c>
      <x:c r="K149" s="52">
        <x:f>J149-J149*$U$3</x:f>
        <x:v>180</x:v>
      </x:c>
      <x:c r="L149" s="100">
        <x:v>180</x:v>
      </x:c>
      <x:c r="M149" s="100">
        <x:f>Table146[[#This Row],[PSF.]]-(Table146[[#This Row],[PSF.]]*$U$3)</x:f>
        <x:v>180</x:v>
      </x:c>
      <x:c r="N149" s="101" t="e">
        <x:v>#REF!</x:v>
      </x:c>
      <x:c r="O149" s="101" t="e">
        <x:v>#REF!</x:v>
      </x:c>
      <x:c r="P149" s="102" t="e">
        <x:f>O149*100/118</x:f>
        <x:v>#REF!</x:v>
      </x:c>
      <x:c r="Q149" s="98" t="e">
        <x:f>P149*H149</x:f>
        <x:v>#REF!</x:v>
      </x:c>
      <x:c r="R149" s="98" t="e">
        <x:f>H149*O149</x:f>
        <x:v>#REF!</x:v>
      </x:c>
    </x:row>
    <x:row r="150" spans="2:18">
      <x:c r="B150" s="23">
        <x:v>143</x:v>
      </x:c>
      <x:c r="C150" s="24" t="s">
        <x:v>107</x:v>
      </x:c>
      <x:c r="D150" s="24">
        <x:v>8680136023436</x:v>
      </x:c>
      <x:c r="E150" s="35" t="s">
        <x:v>173</x:v>
      </x:c>
      <x:c r="F150" s="65"/>
      <x:c r="G150" s="65"/>
      <x:c r="H150" s="26"/>
      <x:c r="I150" s="7">
        <x:v>1</x:v>
      </x:c>
      <x:c r="J150" s="47">
        <x:v>120</x:v>
      </x:c>
      <x:c r="K150" s="52">
        <x:f>J150-J150*$U$3</x:f>
        <x:v>120</x:v>
      </x:c>
      <x:c r="L150" s="100">
        <x:v>120</x:v>
      </x:c>
      <x:c r="M150" s="100">
        <x:f>Table146[[#This Row],[PSF.]]-(Table146[[#This Row],[PSF.]]*$U$3)</x:f>
        <x:v>120</x:v>
      </x:c>
      <x:c r="N150" s="101" t="e">
        <x:v>#REF!</x:v>
      </x:c>
      <x:c r="O150" s="101" t="e">
        <x:v>#REF!</x:v>
      </x:c>
      <x:c r="P150" s="102" t="e">
        <x:f>O150*100/118</x:f>
        <x:v>#REF!</x:v>
      </x:c>
      <x:c r="Q150" s="98" t="e">
        <x:f>P150*H150</x:f>
        <x:v>#REF!</x:v>
      </x:c>
      <x:c r="R150" s="98" t="e">
        <x:f>H150*O150</x:f>
        <x:v>#REF!</x:v>
      </x:c>
    </x:row>
    <x:row r="151" spans="2:18">
      <x:c r="B151" s="23">
        <x:v>144</x:v>
      </x:c>
      <x:c r="C151" s="24" t="s">
        <x:v>776</x:v>
      </x:c>
      <x:c r="D151" s="24">
        <x:v>8680136023443</x:v>
      </x:c>
      <x:c r="E151" s="35" t="s">
        <x:v>209</x:v>
      </x:c>
      <x:c r="F151" s="114" t="s">
        <x:v>429</x:v>
      </x:c>
      <x:c r="G151" s="114">
        <x:f>Table146[[#This Row],[SİPARİŞ ADET]]</x:f>
        <x:v>0</x:v>
      </x:c>
      <x:c r="H151" s="26"/>
      <x:c r="I151" s="7">
        <x:v>1</x:v>
      </x:c>
      <x:c r="J151" s="47">
        <x:v>150</x:v>
      </x:c>
      <x:c r="K151" s="52" t="e">
        <x:v>#REF!</x:v>
      </x:c>
      <x:c r="L151" s="100">
        <x:v>150</x:v>
      </x:c>
      <x:c r="M151" s="100">
        <x:f>Table146[[#This Row],[PSF.]]-(Table146[[#This Row],[PSF.]]*$U$3)</x:f>
        <x:v>150</x:v>
      </x:c>
      <x:c r="N151" s="101" t="e">
        <x:v>#REF!</x:v>
      </x:c>
      <x:c r="O151" s="101">
        <x:v>58</x:v>
      </x:c>
      <x:c r="P151" s="102">
        <x:f>O151*100/118</x:f>
        <x:v>49.152542372881356</x:v>
      </x:c>
      <x:c r="Q151" s="98">
        <x:f>P151*H151</x:f>
        <x:v>0</x:v>
      </x:c>
      <x:c r="R151" s="98">
        <x:f>H151*O151</x:f>
        <x:v>0</x:v>
      </x:c>
    </x:row>
    <x:row r="152" spans="2:18">
      <x:c r="B152" s="23">
        <x:v>145</x:v>
      </x:c>
      <x:c r="C152" s="24" t="s">
        <x:v>340</x:v>
      </x:c>
      <x:c r="D152" s="24">
        <x:v>8680136023450</x:v>
      </x:c>
      <x:c r="E152" s="35" t="s">
        <x:v>744</x:v>
      </x:c>
      <x:c r="F152" s="114" t="s">
        <x:v>429</x:v>
      </x:c>
      <x:c r="G152" s="114">
        <x:f>Table146[[#This Row],[SİPARİŞ ADET]]</x:f>
        <x:v>0</x:v>
      </x:c>
      <x:c r="H152" s="26"/>
      <x:c r="I152" s="7">
        <x:v>1</x:v>
      </x:c>
      <x:c r="J152" s="47">
        <x:v>180</x:v>
      </x:c>
      <x:c r="K152" s="52" t="e">
        <x:v>#REF!</x:v>
      </x:c>
      <x:c r="L152" s="100">
        <x:v>180</x:v>
      </x:c>
      <x:c r="M152" s="100">
        <x:f>Table146[[#This Row],[PSF.]]-(Table146[[#This Row],[PSF.]]*$U$3)</x:f>
        <x:v>180</x:v>
      </x:c>
      <x:c r="N152" s="101" t="e">
        <x:v>#REF!</x:v>
      </x:c>
      <x:c r="O152" s="101">
        <x:v>76</x:v>
      </x:c>
      <x:c r="P152" s="102">
        <x:f>O152*100/118</x:f>
        <x:v>64.406779661016955</x:v>
      </x:c>
      <x:c r="Q152" s="98">
        <x:f>P152*H152</x:f>
        <x:v>0</x:v>
      </x:c>
      <x:c r="R152" s="98">
        <x:f>H152*O152</x:f>
        <x:v>0</x:v>
      </x:c>
    </x:row>
    <x:row r="153" spans="2:18">
      <x:c r="B153" s="23">
        <x:v>146</x:v>
      </x:c>
      <x:c r="C153" s="24" t="s">
        <x:v>238</x:v>
      </x:c>
      <x:c r="D153" s="24">
        <x:v>8680136022859</x:v>
      </x:c>
      <x:c r="E153" s="35" t="s">
        <x:v>124</x:v>
      </x:c>
      <x:c r="F153" s="114" t="s">
        <x:v>429</x:v>
      </x:c>
      <x:c r="G153" s="114">
        <x:f>Table146[[#This Row],[SİPARİŞ ADET]]</x:f>
        <x:v>0</x:v>
      </x:c>
      <x:c r="H153" s="26"/>
      <x:c r="I153" s="7">
        <x:v>12</x:v>
      </x:c>
      <x:c r="J153" s="47">
        <x:v>135</x:v>
      </x:c>
      <x:c r="K153" s="52" t="e">
        <x:v>#REF!</x:v>
      </x:c>
      <x:c r="L153" s="100">
        <x:v>135</x:v>
      </x:c>
      <x:c r="M153" s="100">
        <x:f>Table146[[#This Row],[PSF.]]-(Table146[[#This Row],[PSF.]]*$U$3)</x:f>
        <x:v>135</x:v>
      </x:c>
      <x:c r="N153" s="101" t="e">
        <x:v>#REF!</x:v>
      </x:c>
      <x:c r="O153" s="101">
        <x:v>58</x:v>
      </x:c>
      <x:c r="P153" s="102">
        <x:f>O153*100/118</x:f>
        <x:v>49.152542372881356</x:v>
      </x:c>
      <x:c r="Q153" s="98">
        <x:f>P153*H153</x:f>
        <x:v>0</x:v>
      </x:c>
      <x:c r="R153" s="98">
        <x:f>H153*O153</x:f>
        <x:v>0</x:v>
      </x:c>
    </x:row>
    <x:row r="154" spans="2:18">
      <x:c r="B154" s="23">
        <x:v>147</x:v>
      </x:c>
      <x:c r="C154" s="24" t="s">
        <x:v>24</x:v>
      </x:c>
      <x:c r="D154" s="24">
        <x:v>8680136020695</x:v>
      </x:c>
      <x:c r="E154" s="35" t="s">
        <x:v>621</x:v>
      </x:c>
      <x:c r="F154" s="65"/>
      <x:c r="G154" s="65"/>
      <x:c r="H154" s="26"/>
      <x:c r="I154" s="7">
        <x:v>12</x:v>
      </x:c>
      <x:c r="J154" s="47">
        <x:v>57</x:v>
      </x:c>
      <x:c r="K154" s="52">
        <x:f>J154-J154*$U$3</x:f>
        <x:v>57</x:v>
      </x:c>
      <x:c r="L154" s="100">
        <x:v>57</x:v>
      </x:c>
      <x:c r="M154" s="100">
        <x:f>Table146[[#This Row],[PSF.]]-(Table146[[#This Row],[PSF.]]*$U$3)</x:f>
        <x:v>57</x:v>
      </x:c>
      <x:c r="N154" s="101" t="e">
        <x:v>#REF!</x:v>
      </x:c>
      <x:c r="O154" s="101" t="e">
        <x:v>#REF!</x:v>
      </x:c>
      <x:c r="P154" s="102" t="e">
        <x:f>O154*100/118</x:f>
        <x:v>#REF!</x:v>
      </x:c>
      <x:c r="Q154" s="98" t="e">
        <x:f>P154*H154</x:f>
        <x:v>#REF!</x:v>
      </x:c>
      <x:c r="R154" s="98" t="e">
        <x:f>H154*O154</x:f>
        <x:v>#REF!</x:v>
      </x:c>
    </x:row>
    <x:row r="155" spans="2:18">
      <x:c r="B155" s="23">
        <x:v>148</x:v>
      </x:c>
      <x:c r="C155" s="24" t="s">
        <x:v>74</x:v>
      </x:c>
      <x:c r="D155" s="24">
        <x:v>8680136023245</x:v>
      </x:c>
      <x:c r="E155" s="35" t="s">
        <x:v>481</x:v>
      </x:c>
      <x:c r="F155" s="65"/>
      <x:c r="G155" s="65"/>
      <x:c r="H155" s="26"/>
      <x:c r="I155" s="7">
        <x:v>48</x:v>
      </x:c>
      <x:c r="J155" s="47">
        <x:v>29.5</x:v>
      </x:c>
      <x:c r="K155" s="52">
        <x:f>J155-J155*$U$3</x:f>
        <x:v>29.5</x:v>
      </x:c>
      <x:c r="L155" s="100">
        <x:v>29.5</x:v>
      </x:c>
      <x:c r="M155" s="100">
        <x:f>Table146[[#This Row],[PSF.]]-(Table146[[#This Row],[PSF.]]*$U$3)</x:f>
        <x:v>29.5</x:v>
      </x:c>
      <x:c r="N155" s="101" t="e">
        <x:v>#REF!</x:v>
      </x:c>
      <x:c r="O155" s="101" t="e">
        <x:v>#REF!</x:v>
      </x:c>
      <x:c r="P155" s="102" t="e">
        <x:f>O155*100/118</x:f>
        <x:v>#REF!</x:v>
      </x:c>
      <x:c r="Q155" s="98" t="e">
        <x:f>P155*H155</x:f>
        <x:v>#REF!</x:v>
      </x:c>
      <x:c r="R155" s="98" t="e">
        <x:f>H155*O155</x:f>
        <x:v>#REF!</x:v>
      </x:c>
    </x:row>
    <x:row r="156" spans="2:18">
      <x:c r="B156" s="23">
        <x:v>149</x:v>
      </x:c>
      <x:c r="C156" s="24" t="s">
        <x:v>243</x:v>
      </x:c>
      <x:c r="D156" s="24">
        <x:v>8680136021203</x:v>
      </x:c>
      <x:c r="E156" s="35" t="s">
        <x:v>477</x:v>
      </x:c>
      <x:c r="F156" s="65"/>
      <x:c r="G156" s="65"/>
      <x:c r="H156" s="26"/>
      <x:c r="I156" s="7">
        <x:v>24</x:v>
      </x:c>
      <x:c r="J156" s="47">
        <x:v>37.5</x:v>
      </x:c>
      <x:c r="K156" s="52">
        <x:f>J156-J156*$U$3</x:f>
        <x:v>37.5</x:v>
      </x:c>
      <x:c r="L156" s="100">
        <x:v>37.5</x:v>
      </x:c>
      <x:c r="M156" s="100">
        <x:f>Table146[[#This Row],[PSF.]]-(Table146[[#This Row],[PSF.]]*$U$3)</x:f>
        <x:v>37.5</x:v>
      </x:c>
      <x:c r="N156" s="101" t="e">
        <x:v>#REF!</x:v>
      </x:c>
      <x:c r="O156" s="101" t="e">
        <x:v>#REF!</x:v>
      </x:c>
      <x:c r="P156" s="102" t="e">
        <x:f>O156*100/118</x:f>
        <x:v>#REF!</x:v>
      </x:c>
      <x:c r="Q156" s="98" t="e">
        <x:f>P156*H156</x:f>
        <x:v>#REF!</x:v>
      </x:c>
      <x:c r="R156" s="98" t="e">
        <x:f>H156*O156</x:f>
        <x:v>#REF!</x:v>
      </x:c>
    </x:row>
    <x:row r="157" spans="2:18">
      <x:c r="B157" s="23">
        <x:v>150</x:v>
      </x:c>
      <x:c r="C157" s="24" t="s">
        <x:v>448</x:v>
      </x:c>
      <x:c r="D157" s="24">
        <x:v>8680136022682</x:v>
      </x:c>
      <x:c r="E157" s="35" t="s">
        <x:v>412</x:v>
      </x:c>
      <x:c r="F157" s="65"/>
      <x:c r="G157" s="65"/>
      <x:c r="H157" s="26"/>
      <x:c r="I157" s="7">
        <x:v>18</x:v>
      </x:c>
      <x:c r="J157" s="47">
        <x:v>49.5</x:v>
      </x:c>
      <x:c r="K157" s="52">
        <x:f>J157-J157*$U$3</x:f>
        <x:v>49.5</x:v>
      </x:c>
      <x:c r="L157" s="100">
        <x:v>49.5</x:v>
      </x:c>
      <x:c r="M157" s="100">
        <x:f>Table146[[#This Row],[PSF.]]-(Table146[[#This Row],[PSF.]]*$U$3)</x:f>
        <x:v>49.5</x:v>
      </x:c>
      <x:c r="N157" s="101" t="e">
        <x:v>#REF!</x:v>
      </x:c>
      <x:c r="O157" s="101" t="e">
        <x:v>#REF!</x:v>
      </x:c>
      <x:c r="P157" s="102" t="e">
        <x:f>O157*100/118</x:f>
        <x:v>#REF!</x:v>
      </x:c>
      <x:c r="Q157" s="98" t="e">
        <x:f>P157*H157</x:f>
        <x:v>#REF!</x:v>
      </x:c>
      <x:c r="R157" s="98" t="e">
        <x:f>H157*O157</x:f>
        <x:v>#REF!</x:v>
      </x:c>
    </x:row>
    <x:row r="158" spans="2:18">
      <x:c r="B158" s="23">
        <x:v>151</x:v>
      </x:c>
      <x:c r="C158" s="24" t="s">
        <x:v>733</x:v>
      </x:c>
      <x:c r="D158" s="24">
        <x:v>8680136022576</x:v>
      </x:c>
      <x:c r="E158" s="35" t="s">
        <x:v>623</x:v>
      </x:c>
      <x:c r="F158" s="65"/>
      <x:c r="G158" s="65"/>
      <x:c r="H158" s="26"/>
      <x:c r="I158" s="7">
        <x:v>24</x:v>
      </x:c>
      <x:c r="J158" s="47">
        <x:v>39</x:v>
      </x:c>
      <x:c r="K158" s="52">
        <x:f>J158-J158*$U$3</x:f>
        <x:v>39</x:v>
      </x:c>
      <x:c r="L158" s="100">
        <x:v>39</x:v>
      </x:c>
      <x:c r="M158" s="100">
        <x:f>Table146[[#This Row],[PSF.]]-(Table146[[#This Row],[PSF.]]*$U$3)</x:f>
        <x:v>39</x:v>
      </x:c>
      <x:c r="N158" s="101" t="e">
        <x:v>#REF!</x:v>
      </x:c>
      <x:c r="O158" s="101" t="e">
        <x:v>#REF!</x:v>
      </x:c>
      <x:c r="P158" s="102" t="e">
        <x:f>O158*100/118</x:f>
        <x:v>#REF!</x:v>
      </x:c>
      <x:c r="Q158" s="98" t="e">
        <x:f>P158*H158</x:f>
        <x:v>#REF!</x:v>
      </x:c>
      <x:c r="R158" s="98" t="e">
        <x:f>H158*O158</x:f>
        <x:v>#REF!</x:v>
      </x:c>
    </x:row>
    <x:row r="159" spans="2:18">
      <x:c r="B159" s="23">
        <x:v>152</x:v>
      </x:c>
      <x:c r="C159" s="24" t="s">
        <x:v>317</x:v>
      </x:c>
      <x:c r="D159" s="24">
        <x:v>8680136021432</x:v>
      </x:c>
      <x:c r="E159" s="35" t="s">
        <x:v>823</x:v>
      </x:c>
      <x:c r="F159" s="65"/>
      <x:c r="G159" s="65"/>
      <x:c r="H159" s="26"/>
      <x:c r="I159" s="7">
        <x:v>150</x:v>
      </x:c>
      <x:c r="J159" s="47">
        <x:v>15.5</x:v>
      </x:c>
      <x:c r="K159" s="52">
        <x:f>J159-J159*$U$3</x:f>
        <x:v>15.5</x:v>
      </x:c>
      <x:c r="L159" s="100">
        <x:v>15.5</x:v>
      </x:c>
      <x:c r="M159" s="100">
        <x:f>Table146[[#This Row],[PSF.]]-(Table146[[#This Row],[PSF.]]*$U$3)</x:f>
        <x:v>15.5</x:v>
      </x:c>
      <x:c r="N159" s="101" t="e">
        <x:v>#REF!</x:v>
      </x:c>
      <x:c r="O159" s="101" t="e">
        <x:v>#REF!</x:v>
      </x:c>
      <x:c r="P159" s="102" t="e">
        <x:f>O159*100/118</x:f>
        <x:v>#REF!</x:v>
      </x:c>
      <x:c r="Q159" s="98" t="e">
        <x:f>P159*H159</x:f>
        <x:v>#REF!</x:v>
      </x:c>
      <x:c r="R159" s="98" t="e">
        <x:f>H159*O159</x:f>
        <x:v>#REF!</x:v>
      </x:c>
    </x:row>
    <x:row r="160" spans="2:18">
      <x:c r="B160" s="23">
        <x:v>153</x:v>
      </x:c>
      <x:c r="C160" s="24" t="s">
        <x:v>710</x:v>
      </x:c>
      <x:c r="D160" s="24">
        <x:v>8680136021456</x:v>
      </x:c>
      <x:c r="E160" s="35" t="s">
        <x:v>826</x:v>
      </x:c>
      <x:c r="F160" s="65"/>
      <x:c r="G160" s="65"/>
      <x:c r="H160" s="26"/>
      <x:c r="I160" s="7">
        <x:v>300</x:v>
      </x:c>
      <x:c r="J160" s="47">
        <x:v>17</x:v>
      </x:c>
      <x:c r="K160" s="52">
        <x:f>J160-J160*$U$3</x:f>
        <x:v>17</x:v>
      </x:c>
      <x:c r="L160" s="100">
        <x:v>17</x:v>
      </x:c>
      <x:c r="M160" s="100">
        <x:f>Table146[[#This Row],[PSF.]]-(Table146[[#This Row],[PSF.]]*$U$3)</x:f>
        <x:v>17</x:v>
      </x:c>
      <x:c r="N160" s="101" t="e">
        <x:v>#REF!</x:v>
      </x:c>
      <x:c r="O160" s="101" t="e">
        <x:v>#REF!</x:v>
      </x:c>
      <x:c r="P160" s="102" t="e">
        <x:f>O160*100/118</x:f>
        <x:v>#REF!</x:v>
      </x:c>
      <x:c r="Q160" s="98" t="e">
        <x:f>P160*H160</x:f>
        <x:v>#REF!</x:v>
      </x:c>
      <x:c r="R160" s="98" t="e">
        <x:f>H160*O160</x:f>
        <x:v>#REF!</x:v>
      </x:c>
    </x:row>
    <x:row r="161" spans="2:18">
      <x:c r="B161" s="23">
        <x:v>154</x:v>
      </x:c>
      <x:c r="C161" s="24" t="s">
        <x:v>416</x:v>
      </x:c>
      <x:c r="D161" s="24">
        <x:v>8680136023269</x:v>
      </x:c>
      <x:c r="E161" s="35" t="s">
        <x:v>237</x:v>
      </x:c>
      <x:c r="F161" s="65"/>
      <x:c r="G161" s="65"/>
      <x:c r="H161" s="26"/>
      <x:c r="I161" s="7">
        <x:v>120</x:v>
      </x:c>
      <x:c r="J161" s="47">
        <x:v>24.5</x:v>
      </x:c>
      <x:c r="K161" s="52">
        <x:f>J161-J161*$U$3</x:f>
        <x:v>24.5</x:v>
      </x:c>
      <x:c r="L161" s="100">
        <x:v>24.5</x:v>
      </x:c>
      <x:c r="M161" s="100">
        <x:f>Table146[[#This Row],[PSF.]]-(Table146[[#This Row],[PSF.]]*$U$3)</x:f>
        <x:v>24.5</x:v>
      </x:c>
      <x:c r="N161" s="101" t="e">
        <x:v>#REF!</x:v>
      </x:c>
      <x:c r="O161" s="101" t="e">
        <x:v>#REF!</x:v>
      </x:c>
      <x:c r="P161" s="102" t="e">
        <x:f>O161*100/118</x:f>
        <x:v>#REF!</x:v>
      </x:c>
      <x:c r="Q161" s="98" t="e">
        <x:f>P161*H161</x:f>
        <x:v>#REF!</x:v>
      </x:c>
      <x:c r="R161" s="98" t="e">
        <x:f>H161*O161</x:f>
        <x:v>#REF!</x:v>
      </x:c>
    </x:row>
    <x:row r="162" spans="2:18">
      <x:c r="B162" s="23">
        <x:v>155</x:v>
      </x:c>
      <x:c r="C162" s="24" t="s">
        <x:v>90</x:v>
      </x:c>
      <x:c r="D162" s="24">
        <x:v>8680136021425</x:v>
      </x:c>
      <x:c r="E162" s="35" t="s">
        <x:v>120</x:v>
      </x:c>
      <x:c r="F162" s="65"/>
      <x:c r="G162" s="65"/>
      <x:c r="H162" s="26"/>
      <x:c r="I162" s="7">
        <x:v>30</x:v>
      </x:c>
      <x:c r="J162" s="47">
        <x:v>26</x:v>
      </x:c>
      <x:c r="K162" s="52">
        <x:f>J162-J162*$U$3</x:f>
        <x:v>26</x:v>
      </x:c>
      <x:c r="L162" s="100">
        <x:v>26</x:v>
      </x:c>
      <x:c r="M162" s="100">
        <x:f>Table146[[#This Row],[PSF.]]-(Table146[[#This Row],[PSF.]]*$U$3)</x:f>
        <x:v>26</x:v>
      </x:c>
      <x:c r="N162" s="101" t="e">
        <x:v>#REF!</x:v>
      </x:c>
      <x:c r="O162" s="101" t="e">
        <x:v>#REF!</x:v>
      </x:c>
      <x:c r="P162" s="102" t="e">
        <x:f>O162*100/118</x:f>
        <x:v>#REF!</x:v>
      </x:c>
      <x:c r="Q162" s="98" t="e">
        <x:f>P162*H162</x:f>
        <x:v>#REF!</x:v>
      </x:c>
      <x:c r="R162" s="98" t="e">
        <x:f>H162*O162</x:f>
        <x:v>#REF!</x:v>
      </x:c>
    </x:row>
    <x:row r="163" spans="2:18">
      <x:c r="B163" s="23">
        <x:v>156</x:v>
      </x:c>
      <x:c r="C163" s="24" t="s">
        <x:v>178</x:v>
      </x:c>
      <x:c r="D163" s="24">
        <x:v>8680136022651</x:v>
      </x:c>
      <x:c r="E163" s="35" t="s">
        <x:v>131</x:v>
      </x:c>
      <x:c r="F163" s="65"/>
      <x:c r="G163" s="65"/>
      <x:c r="H163" s="26"/>
      <x:c r="I163" s="7">
        <x:v>12</x:v>
      </x:c>
      <x:c r="J163" s="47">
        <x:v>27</x:v>
      </x:c>
      <x:c r="K163" s="52">
        <x:f>J163-J163*$U$3</x:f>
        <x:v>27</x:v>
      </x:c>
      <x:c r="L163" s="100">
        <x:v>27</x:v>
      </x:c>
      <x:c r="M163" s="100">
        <x:f>Table146[[#This Row],[PSF.]]-(Table146[[#This Row],[PSF.]]*$U$3)</x:f>
        <x:v>27</x:v>
      </x:c>
      <x:c r="N163" s="101" t="e">
        <x:v>#REF!</x:v>
      </x:c>
      <x:c r="O163" s="101" t="e">
        <x:v>#REF!</x:v>
      </x:c>
      <x:c r="P163" s="102" t="e">
        <x:f>O163*100/118</x:f>
        <x:v>#REF!</x:v>
      </x:c>
      <x:c r="Q163" s="98" t="e">
        <x:f>P163*H163</x:f>
        <x:v>#REF!</x:v>
      </x:c>
      <x:c r="R163" s="98" t="e">
        <x:f>H163*O163</x:f>
        <x:v>#REF!</x:v>
      </x:c>
    </x:row>
    <x:row r="164" spans="2:18">
      <x:c r="B164" s="23">
        <x:v>157</x:v>
      </x:c>
      <x:c r="C164" s="24" t="s">
        <x:v>779</x:v>
      </x:c>
      <x:c r="D164" s="26">
        <x:v>8680136022583</x:v>
      </x:c>
      <x:c r="E164" s="35" t="s">
        <x:v>512</x:v>
      </x:c>
      <x:c r="F164" s="65"/>
      <x:c r="G164" s="65"/>
      <x:c r="H164" s="26"/>
      <x:c r="I164" s="7">
        <x:v>12</x:v>
      </x:c>
      <x:c r="J164" s="47">
        <x:v>29</x:v>
      </x:c>
      <x:c r="K164" s="52">
        <x:f>J164-J164*$U$3</x:f>
        <x:v>29</x:v>
      </x:c>
      <x:c r="L164" s="100">
        <x:v>29</x:v>
      </x:c>
      <x:c r="M164" s="100">
        <x:f>Table146[[#This Row],[PSF.]]-(Table146[[#This Row],[PSF.]]*$U$3)</x:f>
        <x:v>29</x:v>
      </x:c>
      <x:c r="N164" s="101" t="e">
        <x:v>#REF!</x:v>
      </x:c>
      <x:c r="O164" s="101" t="e">
        <x:v>#REF!</x:v>
      </x:c>
      <x:c r="P164" s="102" t="e">
        <x:f>O164*100/118</x:f>
        <x:v>#REF!</x:v>
      </x:c>
      <x:c r="Q164" s="98" t="e">
        <x:f>P164*H164</x:f>
        <x:v>#REF!</x:v>
      </x:c>
      <x:c r="R164" s="98" t="e">
        <x:f>H164*O164</x:f>
        <x:v>#REF!</x:v>
      </x:c>
    </x:row>
    <x:row r="165" spans="2:18">
      <x:c r="B165" s="23">
        <x:v>158</x:v>
      </x:c>
      <x:c r="C165" s="24" t="s">
        <x:v>91</x:v>
      </x:c>
      <x:c r="D165" s="24">
        <x:v>8680136020909</x:v>
      </x:c>
      <x:c r="E165" s="35" t="s">
        <x:v>465</x:v>
      </x:c>
      <x:c r="F165" s="65"/>
      <x:c r="G165" s="65"/>
      <x:c r="H165" s="26"/>
      <x:c r="I165" s="7">
        <x:v>150</x:v>
      </x:c>
      <x:c r="J165" s="47">
        <x:v>12</x:v>
      </x:c>
      <x:c r="K165" s="52">
        <x:f>J165-J165*$U$3</x:f>
        <x:v>12</x:v>
      </x:c>
      <x:c r="L165" s="100">
        <x:v>12</x:v>
      </x:c>
      <x:c r="M165" s="100">
        <x:f>Table146[[#This Row],[PSF.]]-(Table146[[#This Row],[PSF.]]*$U$3)</x:f>
        <x:v>12</x:v>
      </x:c>
      <x:c r="N165" s="101" t="e">
        <x:v>#REF!</x:v>
      </x:c>
      <x:c r="O165" s="101" t="e">
        <x:v>#REF!</x:v>
      </x:c>
      <x:c r="P165" s="102" t="e">
        <x:f>O165*100/118</x:f>
        <x:v>#REF!</x:v>
      </x:c>
      <x:c r="Q165" s="98" t="e">
        <x:f>P165*H165</x:f>
        <x:v>#REF!</x:v>
      </x:c>
      <x:c r="R165" s="98" t="e">
        <x:f>H165*O165</x:f>
        <x:v>#REF!</x:v>
      </x:c>
    </x:row>
    <x:row r="166" spans="2:18">
      <x:c r="B166" s="23">
        <x:v>159</x:v>
      </x:c>
      <x:c r="C166" s="24" t="s">
        <x:v>183</x:v>
      </x:c>
      <x:c r="D166" s="24">
        <x:v>8680136021401</x:v>
      </x:c>
      <x:c r="E166" s="35" t="s">
        <x:v>668</x:v>
      </x:c>
      <x:c r="F166" s="65"/>
      <x:c r="G166" s="65"/>
      <x:c r="H166" s="26"/>
      <x:c r="I166" s="7">
        <x:v>100</x:v>
      </x:c>
      <x:c r="J166" s="47">
        <x:v>19</x:v>
      </x:c>
      <x:c r="K166" s="52">
        <x:f>J166-J166*$U$3</x:f>
        <x:v>19</x:v>
      </x:c>
      <x:c r="L166" s="100">
        <x:v>19</x:v>
      </x:c>
      <x:c r="M166" s="100">
        <x:f>Table146[[#This Row],[PSF.]]-(Table146[[#This Row],[PSF.]]*$U$3)</x:f>
        <x:v>19</x:v>
      </x:c>
      <x:c r="N166" s="101" t="e">
        <x:v>#REF!</x:v>
      </x:c>
      <x:c r="O166" s="101" t="e">
        <x:v>#REF!</x:v>
      </x:c>
      <x:c r="P166" s="102" t="e">
        <x:f>O166*100/118</x:f>
        <x:v>#REF!</x:v>
      </x:c>
      <x:c r="Q166" s="98" t="e">
        <x:f>P166*H166</x:f>
        <x:v>#REF!</x:v>
      </x:c>
      <x:c r="R166" s="98" t="e">
        <x:f>H166*O166</x:f>
        <x:v>#REF!</x:v>
      </x:c>
    </x:row>
    <x:row r="167" spans="2:18">
      <x:c r="B167" s="23">
        <x:v>160</x:v>
      </x:c>
      <x:c r="C167" s="24" t="s">
        <x:v>664</x:v>
      </x:c>
      <x:c r="D167" s="24">
        <x:v>8680136024211</x:v>
      </x:c>
      <x:c r="E167" s="35" t="s">
        <x:v>520</x:v>
      </x:c>
      <x:c r="F167" s="65"/>
      <x:c r="G167" s="65"/>
      <x:c r="H167" s="26"/>
      <x:c r="I167" s="7">
        <x:v>72</x:v>
      </x:c>
      <x:c r="J167" s="47">
        <x:v>37.5</x:v>
      </x:c>
      <x:c r="K167" s="52">
        <x:f>J167-J167*$U$3</x:f>
        <x:v>37.5</x:v>
      </x:c>
      <x:c r="L167" s="100">
        <x:v>37.5</x:v>
      </x:c>
      <x:c r="M167" s="100">
        <x:f>Table146[[#This Row],[PSF.]]-(Table146[[#This Row],[PSF.]]*$U$3)</x:f>
        <x:v>37.5</x:v>
      </x:c>
      <x:c r="N167" s="101" t="e">
        <x:v>#REF!</x:v>
      </x:c>
      <x:c r="O167" s="101" t="e">
        <x:v>#REF!</x:v>
      </x:c>
      <x:c r="P167" s="102" t="e">
        <x:f>O167*100/118</x:f>
        <x:v>#REF!</x:v>
      </x:c>
      <x:c r="Q167" s="98" t="e">
        <x:f>P167*H167</x:f>
        <x:v>#REF!</x:v>
      </x:c>
      <x:c r="R167" s="98" t="e">
        <x:f>H167*O167</x:f>
        <x:v>#REF!</x:v>
      </x:c>
    </x:row>
    <x:row r="168" spans="2:18">
      <x:c r="B168" s="23">
        <x:v>161</x:v>
      </x:c>
      <x:c r="C168" s="24" t="s">
        <x:v>211</x:v>
      </x:c>
      <x:c r="D168" s="24">
        <x:v>8680136021395</x:v>
      </x:c>
      <x:c r="E168" s="35" t="s">
        <x:v>282</x:v>
      </x:c>
      <x:c r="F168" s="65"/>
      <x:c r="G168" s="65"/>
      <x:c r="H168" s="26"/>
      <x:c r="I168" s="7">
        <x:v>400</x:v>
      </x:c>
      <x:c r="J168" s="47">
        <x:v>4.25</x:v>
      </x:c>
      <x:c r="K168" s="52">
        <x:f>J168-J168*$U$3</x:f>
        <x:v>4.25</x:v>
      </x:c>
      <x:c r="L168" s="100">
        <x:v>4.25</x:v>
      </x:c>
      <x:c r="M168" s="100">
        <x:f>Table146[[#This Row],[PSF.]]-(Table146[[#This Row],[PSF.]]*$U$3)</x:f>
        <x:v>4.25</x:v>
      </x:c>
      <x:c r="N168" s="101" t="e">
        <x:v>#REF!</x:v>
      </x:c>
      <x:c r="O168" s="101" t="e">
        <x:v>#REF!</x:v>
      </x:c>
      <x:c r="P168" s="102" t="e">
        <x:f>O168*100/118</x:f>
        <x:v>#REF!</x:v>
      </x:c>
      <x:c r="Q168" s="98" t="e">
        <x:f>P168*H168</x:f>
        <x:v>#REF!</x:v>
      </x:c>
      <x:c r="R168" s="98" t="e">
        <x:f>H168*O168</x:f>
        <x:v>#REF!</x:v>
      </x:c>
    </x:row>
    <x:row r="169" spans="2:18">
      <x:c r="B169" s="23">
        <x:v>162</x:v>
      </x:c>
      <x:c r="C169" s="24" t="s">
        <x:v>234</x:v>
      </x:c>
      <x:c r="D169" s="24">
        <x:v>8680136020916</x:v>
      </x:c>
      <x:c r="E169" s="35" t="s">
        <x:v>830</x:v>
      </x:c>
      <x:c r="F169" s="65"/>
      <x:c r="G169" s="65"/>
      <x:c r="H169" s="26"/>
      <x:c r="I169" s="7">
        <x:v>16</x:v>
      </x:c>
      <x:c r="J169" s="47">
        <x:v>63.5</x:v>
      </x:c>
      <x:c r="K169" s="52">
        <x:f>J169-J169*$U$3</x:f>
        <x:v>63.5</x:v>
      </x:c>
      <x:c r="L169" s="100">
        <x:v>63.5</x:v>
      </x:c>
      <x:c r="M169" s="100">
        <x:f>Table146[[#This Row],[PSF.]]-(Table146[[#This Row],[PSF.]]*$U$3)</x:f>
        <x:v>63.5</x:v>
      </x:c>
      <x:c r="N169" s="101" t="e">
        <x:v>#REF!</x:v>
      </x:c>
      <x:c r="O169" s="101" t="e">
        <x:v>#REF!</x:v>
      </x:c>
      <x:c r="P169" s="102" t="e">
        <x:f>O169*100/118</x:f>
        <x:v>#REF!</x:v>
      </x:c>
      <x:c r="Q169" s="98" t="e">
        <x:f>P169*H169</x:f>
        <x:v>#REF!</x:v>
      </x:c>
      <x:c r="R169" s="98" t="e">
        <x:f>H169*O169</x:f>
        <x:v>#REF!</x:v>
      </x:c>
    </x:row>
    <x:row r="170" spans="2:18">
      <x:c r="B170" s="23">
        <x:v>163</x:v>
      </x:c>
      <x:c r="C170" s="6" t="s">
        <x:v>735</x:v>
      </x:c>
      <x:c r="D170" s="24">
        <x:v>8680136020374</x:v>
      </x:c>
      <x:c r="E170" s="39" t="s">
        <x:v>396</x:v>
      </x:c>
      <x:c r="F170" s="68"/>
      <x:c r="G170" s="68"/>
      <x:c r="H170" s="26"/>
      <x:c r="I170" s="6">
        <x:v>30</x:v>
      </x:c>
      <x:c r="J170" s="47">
        <x:v>21</x:v>
      </x:c>
      <x:c r="K170" s="52">
        <x:f>J170-J170*$U$3</x:f>
        <x:v>21</x:v>
      </x:c>
      <x:c r="L170" s="100">
        <x:v>21</x:v>
      </x:c>
      <x:c r="M170" s="100">
        <x:f>Table146[[#This Row],[PSF.]]-(Table146[[#This Row],[PSF.]]*$U$3)</x:f>
        <x:v>21</x:v>
      </x:c>
      <x:c r="N170" s="101" t="e">
        <x:v>#REF!</x:v>
      </x:c>
      <x:c r="O170" s="101" t="e">
        <x:v>#REF!</x:v>
      </x:c>
      <x:c r="P170" s="102" t="e">
        <x:f>O170*100/118</x:f>
        <x:v>#REF!</x:v>
      </x:c>
      <x:c r="Q170" s="98" t="e">
        <x:f>P170*H170</x:f>
        <x:v>#REF!</x:v>
      </x:c>
      <x:c r="R170" s="98" t="e">
        <x:f>H170*O170</x:f>
        <x:v>#REF!</x:v>
      </x:c>
    </x:row>
    <x:row r="171" spans="2:18">
      <x:c r="B171" s="23">
        <x:v>164</x:v>
      </x:c>
      <x:c r="C171" s="24" t="s">
        <x:v>454</x:v>
      </x:c>
      <x:c r="D171" s="24">
        <x:v>8680136020558</x:v>
      </x:c>
      <x:c r="E171" s="35" t="s">
        <x:v>723</x:v>
      </x:c>
      <x:c r="F171" s="114" t="s">
        <x:v>429</x:v>
      </x:c>
      <x:c r="G171" s="114">
        <x:f>Table146[[#This Row],[SİPARİŞ ADET]]</x:f>
        <x:v>0</x:v>
      </x:c>
      <x:c r="H171" s="26"/>
      <x:c r="I171" s="7">
        <x:v>8</x:v>
      </x:c>
      <x:c r="J171" s="47">
        <x:v>49.5</x:v>
      </x:c>
      <x:c r="K171" s="52" t="e">
        <x:v>#REF!</x:v>
      </x:c>
      <x:c r="L171" s="100">
        <x:v>49.5</x:v>
      </x:c>
      <x:c r="M171" s="100">
        <x:f>Table146[[#This Row],[PSF.]]-(Table146[[#This Row],[PSF.]]*$U$3)</x:f>
        <x:v>49.5</x:v>
      </x:c>
      <x:c r="N171" s="101" t="e">
        <x:v>#REF!</x:v>
      </x:c>
      <x:c r="O171" s="101">
        <x:v>23</x:v>
      </x:c>
      <x:c r="P171" s="102">
        <x:f>O171*100/118</x:f>
        <x:v>19.491525423728813</x:v>
      </x:c>
      <x:c r="Q171" s="98">
        <x:f>P171*H171</x:f>
        <x:v>0</x:v>
      </x:c>
      <x:c r="R171" s="98">
        <x:f>H171*O171</x:f>
        <x:v>0</x:v>
      </x:c>
    </x:row>
    <x:row r="172" spans="2:18">
      <x:c r="B172" s="23">
        <x:v>165</x:v>
      </x:c>
      <x:c r="C172" s="24" t="s">
        <x:v>92</x:v>
      </x:c>
      <x:c r="D172" s="24">
        <x:v>8680136024181</x:v>
      </x:c>
      <x:c r="E172" s="35" t="s">
        <x:v>408</x:v>
      </x:c>
      <x:c r="F172" s="65"/>
      <x:c r="G172" s="65"/>
      <x:c r="H172" s="26"/>
      <x:c r="I172" s="7">
        <x:v>100</x:v>
      </x:c>
      <x:c r="J172" s="47">
        <x:v>14.5</x:v>
      </x:c>
      <x:c r="K172" s="52">
        <x:f>J172-J172*$U$3</x:f>
        <x:v>14.5</x:v>
      </x:c>
      <x:c r="L172" s="100">
        <x:v>14.5</x:v>
      </x:c>
      <x:c r="M172" s="100">
        <x:f>Table146[[#This Row],[PSF.]]-(Table146[[#This Row],[PSF.]]*$U$3)</x:f>
        <x:v>14.5</x:v>
      </x:c>
      <x:c r="N172" s="101" t="e">
        <x:v>#REF!</x:v>
      </x:c>
      <x:c r="O172" s="101" t="e">
        <x:v>#REF!</x:v>
      </x:c>
      <x:c r="P172" s="102" t="e">
        <x:f>O172*100/118</x:f>
        <x:v>#REF!</x:v>
      </x:c>
      <x:c r="Q172" s="98" t="e">
        <x:f>P172*H172</x:f>
        <x:v>#REF!</x:v>
      </x:c>
      <x:c r="R172" s="98" t="e">
        <x:f>H172*O172</x:f>
        <x:v>#REF!</x:v>
      </x:c>
    </x:row>
    <x:row r="173" spans="2:18">
      <x:c r="B173" s="23">
        <x:v>166</x:v>
      </x:c>
      <x:c r="C173" s="24" t="s">
        <x:v>369</x:v>
      </x:c>
      <x:c r="D173" s="24">
        <x:v>8680136021388</x:v>
      </x:c>
      <x:c r="E173" s="35" t="s">
        <x:v>768</x:v>
      </x:c>
      <x:c r="F173" s="65"/>
      <x:c r="G173" s="65"/>
      <x:c r="H173" s="26"/>
      <x:c r="I173" s="7">
        <x:v>12</x:v>
      </x:c>
      <x:c r="J173" s="47">
        <x:v>6.5</x:v>
      </x:c>
      <x:c r="K173" s="52">
        <x:f>J173-J173*$U$3</x:f>
        <x:v>6.5</x:v>
      </x:c>
      <x:c r="L173" s="100">
        <x:v>6.5</x:v>
      </x:c>
      <x:c r="M173" s="100">
        <x:f>Table146[[#This Row],[PSF.]]-(Table146[[#This Row],[PSF.]]*$U$3)</x:f>
        <x:v>6.5</x:v>
      </x:c>
      <x:c r="N173" s="101" t="e">
        <x:v>#REF!</x:v>
      </x:c>
      <x:c r="O173" s="101" t="e">
        <x:v>#REF!</x:v>
      </x:c>
      <x:c r="P173" s="102" t="e">
        <x:f>O173*100/118</x:f>
        <x:v>#REF!</x:v>
      </x:c>
      <x:c r="Q173" s="98" t="e">
        <x:f>P173*H173</x:f>
        <x:v>#REF!</x:v>
      </x:c>
      <x:c r="R173" s="98" t="e">
        <x:f>H173*O173</x:f>
        <x:v>#REF!</x:v>
      </x:c>
    </x:row>
    <x:row r="174" spans="2:18">
      <x:c r="B174" s="23">
        <x:v>167</x:v>
      </x:c>
      <x:c r="C174" s="24" t="s">
        <x:v>66</x:v>
      </x:c>
      <x:c r="D174" s="24">
        <x:v>8680136023313</x:v>
      </x:c>
      <x:c r="E174" s="35" t="s">
        <x:v>208</x:v>
      </x:c>
      <x:c r="F174" s="65"/>
      <x:c r="G174" s="65"/>
      <x:c r="H174" s="26"/>
      <x:c r="I174" s="7">
        <x:v>12</x:v>
      </x:c>
      <x:c r="J174" s="47">
        <x:v>6.5</x:v>
      </x:c>
      <x:c r="K174" s="52">
        <x:f>J174-J174*$U$3</x:f>
        <x:v>6.5</x:v>
      </x:c>
      <x:c r="L174" s="100">
        <x:v>6.5</x:v>
      </x:c>
      <x:c r="M174" s="100">
        <x:f>Table146[[#This Row],[PSF.]]-(Table146[[#This Row],[PSF.]]*$U$3)</x:f>
        <x:v>6.5</x:v>
      </x:c>
      <x:c r="N174" s="101" t="e">
        <x:v>#REF!</x:v>
      </x:c>
      <x:c r="O174" s="101" t="e">
        <x:v>#REF!</x:v>
      </x:c>
      <x:c r="P174" s="102" t="e">
        <x:f>O174*100/118</x:f>
        <x:v>#REF!</x:v>
      </x:c>
      <x:c r="Q174" s="98" t="e">
        <x:f>P174*H174</x:f>
        <x:v>#REF!</x:v>
      </x:c>
      <x:c r="R174" s="98" t="e">
        <x:f>H174*O174</x:f>
        <x:v>#REF!</x:v>
      </x:c>
    </x:row>
    <x:row r="175" spans="2:18">
      <x:c r="B175" s="23">
        <x:v>168</x:v>
      </x:c>
      <x:c r="C175" s="24" t="s">
        <x:v>350</x:v>
      </x:c>
      <x:c r="D175" s="24">
        <x:v>8680136023320</x:v>
      </x:c>
      <x:c r="E175" s="35" t="s">
        <x:v>606</x:v>
      </x:c>
      <x:c r="F175" s="65"/>
      <x:c r="G175" s="65"/>
      <x:c r="H175" s="26"/>
      <x:c r="I175" s="7">
        <x:v>12</x:v>
      </x:c>
      <x:c r="J175" s="47">
        <x:v>6.5</x:v>
      </x:c>
      <x:c r="K175" s="52">
        <x:f>J175-J175*$U$3</x:f>
        <x:v>6.5</x:v>
      </x:c>
      <x:c r="L175" s="100">
        <x:v>6.5</x:v>
      </x:c>
      <x:c r="M175" s="100">
        <x:f>Table146[[#This Row],[PSF.]]-(Table146[[#This Row],[PSF.]]*$U$3)</x:f>
        <x:v>6.5</x:v>
      </x:c>
      <x:c r="N175" s="101" t="e">
        <x:v>#REF!</x:v>
      </x:c>
      <x:c r="O175" s="101" t="e">
        <x:v>#REF!</x:v>
      </x:c>
      <x:c r="P175" s="102" t="e">
        <x:f>O175*100/118</x:f>
        <x:v>#REF!</x:v>
      </x:c>
      <x:c r="Q175" s="98" t="e">
        <x:f>P175*H175</x:f>
        <x:v>#REF!</x:v>
      </x:c>
      <x:c r="R175" s="98" t="e">
        <x:f>H175*O175</x:f>
        <x:v>#REF!</x:v>
      </x:c>
    </x:row>
    <x:row r="176" spans="2:18">
      <x:c r="B176" s="23">
        <x:v>169</x:v>
      </x:c>
      <x:c r="C176" s="24" t="s">
        <x:v>705</x:v>
      </x:c>
      <x:c r="D176" s="24">
        <x:v>8680136023337</x:v>
      </x:c>
      <x:c r="E176" s="35" t="s">
        <x:v>135</x:v>
      </x:c>
      <x:c r="F176" s="65"/>
      <x:c r="G176" s="65"/>
      <x:c r="H176" s="26"/>
      <x:c r="I176" s="7">
        <x:v>12</x:v>
      </x:c>
      <x:c r="J176" s="47">
        <x:v>6.5</x:v>
      </x:c>
      <x:c r="K176" s="52">
        <x:f>J176-J176*$U$3</x:f>
        <x:v>6.5</x:v>
      </x:c>
      <x:c r="L176" s="100">
        <x:v>6.5</x:v>
      </x:c>
      <x:c r="M176" s="100">
        <x:f>Table146[[#This Row],[PSF.]]-(Table146[[#This Row],[PSF.]]*$U$3)</x:f>
        <x:v>6.5</x:v>
      </x:c>
      <x:c r="N176" s="101" t="e">
        <x:v>#REF!</x:v>
      </x:c>
      <x:c r="O176" s="101" t="e">
        <x:v>#REF!</x:v>
      </x:c>
      <x:c r="P176" s="102" t="e">
        <x:f>O176*100/118</x:f>
        <x:v>#REF!</x:v>
      </x:c>
      <x:c r="Q176" s="98" t="e">
        <x:f>P176*H176</x:f>
        <x:v>#REF!</x:v>
      </x:c>
      <x:c r="R176" s="98" t="e">
        <x:f>H176*O176</x:f>
        <x:v>#REF!</x:v>
      </x:c>
    </x:row>
    <x:row r="177" spans="2:18">
      <x:c r="B177" s="23">
        <x:v>170</x:v>
      </x:c>
      <x:c r="C177" s="24" t="s">
        <x:v>634</x:v>
      </x:c>
      <x:c r="D177" s="24">
        <x:v>8680136020428</x:v>
      </x:c>
      <x:c r="E177" s="35" t="s">
        <x:v>344</x:v>
      </x:c>
      <x:c r="F177" s="65"/>
      <x:c r="G177" s="65"/>
      <x:c r="H177" s="26"/>
      <x:c r="I177" s="7">
        <x:v>5</x:v>
      </x:c>
      <x:c r="J177" s="47">
        <x:v>52.5</x:v>
      </x:c>
      <x:c r="K177" s="52">
        <x:f>J177-J177*$U$3</x:f>
        <x:v>52.5</x:v>
      </x:c>
      <x:c r="L177" s="100">
        <x:v>52.5</x:v>
      </x:c>
      <x:c r="M177" s="100">
        <x:f>Table146[[#This Row],[PSF.]]-(Table146[[#This Row],[PSF.]]*$U$3)</x:f>
        <x:v>52.5</x:v>
      </x:c>
      <x:c r="N177" s="101" t="e">
        <x:v>#REF!</x:v>
      </x:c>
      <x:c r="O177" s="101" t="e">
        <x:v>#REF!</x:v>
      </x:c>
      <x:c r="P177" s="102" t="e">
        <x:f>O177*100/118</x:f>
        <x:v>#REF!</x:v>
      </x:c>
      <x:c r="Q177" s="98" t="e">
        <x:f>P177*H177</x:f>
        <x:v>#REF!</x:v>
      </x:c>
      <x:c r="R177" s="98" t="e">
        <x:f>H177*O177</x:f>
        <x:v>#REF!</x:v>
      </x:c>
    </x:row>
    <x:row r="178" spans="2:18">
      <x:c r="B178" s="23">
        <x:v>171</x:v>
      </x:c>
      <x:c r="C178" s="24" t="s">
        <x:v>767</x:v>
      </x:c>
      <x:c r="D178" s="24">
        <x:v>8680136020435</x:v>
      </x:c>
      <x:c r="E178" s="35" t="s">
        <x:v>288</x:v>
      </x:c>
      <x:c r="F178" s="114" t="s">
        <x:v>429</x:v>
      </x:c>
      <x:c r="G178" s="114">
        <x:f>Table146[[#This Row],[SİPARİŞ ADET]]</x:f>
        <x:v>0</x:v>
      </x:c>
      <x:c r="H178" s="26"/>
      <x:c r="I178" s="7">
        <x:v>5</x:v>
      </x:c>
      <x:c r="J178" s="47">
        <x:v>64.5</x:v>
      </x:c>
      <x:c r="K178" s="52" t="e">
        <x:v>#REF!</x:v>
      </x:c>
      <x:c r="L178" s="100">
        <x:v>64.5</x:v>
      </x:c>
      <x:c r="M178" s="100">
        <x:f>Table146[[#This Row],[PSF.]]-(Table146[[#This Row],[PSF.]]*$U$3)</x:f>
        <x:v>64.5</x:v>
      </x:c>
      <x:c r="N178" s="101" t="e">
        <x:v>#REF!</x:v>
      </x:c>
      <x:c r="O178" s="101">
        <x:v>31</x:v>
      </x:c>
      <x:c r="P178" s="102">
        <x:f>O178*100/118</x:f>
        <x:v>26.271186440677965</x:v>
      </x:c>
      <x:c r="Q178" s="98">
        <x:f>P178*H178</x:f>
        <x:v>0</x:v>
      </x:c>
      <x:c r="R178" s="98">
        <x:f>H178*O178</x:f>
        <x:v>0</x:v>
      </x:c>
    </x:row>
    <x:row r="179" spans="2:18">
      <x:c r="B179" s="23">
        <x:v>172</x:v>
      </x:c>
      <x:c r="C179" s="24" t="s">
        <x:v>258</x:v>
      </x:c>
      <x:c r="D179" s="24">
        <x:v>8680136024112</x:v>
      </x:c>
      <x:c r="E179" s="35" t="s">
        <x:v>337</x:v>
      </x:c>
      <x:c r="F179" s="65"/>
      <x:c r="G179" s="65"/>
      <x:c r="H179" s="26"/>
      <x:c r="I179" s="7">
        <x:v>8</x:v>
      </x:c>
      <x:c r="J179" s="47">
        <x:v>89.5</x:v>
      </x:c>
      <x:c r="K179" s="52">
        <x:f>J179-J179*$U$3</x:f>
        <x:v>89.5</x:v>
      </x:c>
      <x:c r="L179" s="100">
        <x:v>89.5</x:v>
      </x:c>
      <x:c r="M179" s="100">
        <x:f>Table146[[#This Row],[PSF.]]-(Table146[[#This Row],[PSF.]]*$U$3)</x:f>
        <x:v>89.5</x:v>
      </x:c>
      <x:c r="N179" s="101" t="e">
        <x:v>#REF!</x:v>
      </x:c>
      <x:c r="O179" s="101" t="e">
        <x:v>#REF!</x:v>
      </x:c>
      <x:c r="P179" s="102" t="e">
        <x:f>O179*100/118</x:f>
        <x:v>#REF!</x:v>
      </x:c>
      <x:c r="Q179" s="98" t="e">
        <x:f>P179*H179</x:f>
        <x:v>#REF!</x:v>
      </x:c>
      <x:c r="R179" s="98" t="e">
        <x:f>H179*O179</x:f>
        <x:v>#REF!</x:v>
      </x:c>
    </x:row>
    <x:row r="180" spans="2:18">
      <x:c r="B180" s="23">
        <x:v>173</x:v>
      </x:c>
      <x:c r="C180" s="24" t="s">
        <x:v>462</x:v>
      </x:c>
      <x:c r="D180" s="24">
        <x:v>8680136022750</x:v>
      </x:c>
      <x:c r="E180" s="35" t="s">
        <x:v>510</x:v>
      </x:c>
      <x:c r="F180" s="65"/>
      <x:c r="G180" s="65"/>
      <x:c r="H180" s="26"/>
      <x:c r="I180" s="7">
        <x:v>6</x:v>
      </x:c>
      <x:c r="J180" s="47">
        <x:v>74.5</x:v>
      </x:c>
      <x:c r="K180" s="52">
        <x:f>J180-J180*$U$3</x:f>
        <x:v>74.5</x:v>
      </x:c>
      <x:c r="L180" s="100">
        <x:v>74.5</x:v>
      </x:c>
      <x:c r="M180" s="100">
        <x:f>Table146[[#This Row],[PSF.]]-(Table146[[#This Row],[PSF.]]*$U$3)</x:f>
        <x:v>74.5</x:v>
      </x:c>
      <x:c r="N180" s="101" t="e">
        <x:v>#REF!</x:v>
      </x:c>
      <x:c r="O180" s="101" t="e">
        <x:v>#REF!</x:v>
      </x:c>
      <x:c r="P180" s="102" t="e">
        <x:f>O180*100/118</x:f>
        <x:v>#REF!</x:v>
      </x:c>
      <x:c r="Q180" s="98" t="e">
        <x:f>P180*H180</x:f>
        <x:v>#REF!</x:v>
      </x:c>
      <x:c r="R180" s="98" t="e">
        <x:f>H180*O180</x:f>
        <x:v>#REF!</x:v>
      </x:c>
    </x:row>
    <x:row r="181" spans="2:18">
      <x:c r="B181" s="23">
        <x:v>174</x:v>
      </x:c>
      <x:c r="C181" s="24" t="s">
        <x:v>434</x:v>
      </x:c>
      <x:c r="D181" s="24">
        <x:v>8680136021241</x:v>
      </x:c>
      <x:c r="E181" s="35" t="s">
        <x:v>100</x:v>
      </x:c>
      <x:c r="F181" s="65"/>
      <x:c r="G181" s="65"/>
      <x:c r="H181" s="26"/>
      <x:c r="I181" s="7">
        <x:v>48</x:v>
      </x:c>
      <x:c r="J181" s="47">
        <x:v>16</x:v>
      </x:c>
      <x:c r="K181" s="52">
        <x:f>J181-J181*$U$3</x:f>
        <x:v>16</x:v>
      </x:c>
      <x:c r="L181" s="100">
        <x:v>16</x:v>
      </x:c>
      <x:c r="M181" s="100">
        <x:f>Table146[[#This Row],[PSF.]]-(Table146[[#This Row],[PSF.]]*$U$3)</x:f>
        <x:v>16</x:v>
      </x:c>
      <x:c r="N181" s="101" t="e">
        <x:v>#REF!</x:v>
      </x:c>
      <x:c r="O181" s="101" t="e">
        <x:v>#REF!</x:v>
      </x:c>
      <x:c r="P181" s="102" t="e">
        <x:f>O181*100/118</x:f>
        <x:v>#REF!</x:v>
      </x:c>
      <x:c r="Q181" s="98" t="e">
        <x:f>P181*H181</x:f>
        <x:v>#REF!</x:v>
      </x:c>
      <x:c r="R181" s="98" t="e">
        <x:f>H181*O181</x:f>
        <x:v>#REF!</x:v>
      </x:c>
    </x:row>
    <x:row r="182" spans="2:18">
      <x:c r="B182" s="23">
        <x:v>175</x:v>
      </x:c>
      <x:c r="C182" s="24" t="s">
        <x:v>363</x:v>
      </x:c>
      <x:c r="D182" s="24">
        <x:v>8680136020671</x:v>
      </x:c>
      <x:c r="E182" s="35" t="s">
        <x:v>407</x:v>
      </x:c>
      <x:c r="F182" s="65"/>
      <x:c r="G182" s="65"/>
      <x:c r="H182" s="26"/>
      <x:c r="I182" s="7">
        <x:v>100</x:v>
      </x:c>
      <x:c r="J182" s="47">
        <x:v>7.9000000000000004</x:v>
      </x:c>
      <x:c r="K182" s="52">
        <x:f>J182-J182*$U$3</x:f>
        <x:v>7.9000000000000004</x:v>
      </x:c>
      <x:c r="L182" s="100">
        <x:v>7.9000000000000004</x:v>
      </x:c>
      <x:c r="M182" s="100">
        <x:f>Table146[[#This Row],[PSF.]]-(Table146[[#This Row],[PSF.]]*$U$3)</x:f>
        <x:v>7.9000000000000004</x:v>
      </x:c>
      <x:c r="N182" s="101" t="e">
        <x:v>#REF!</x:v>
      </x:c>
      <x:c r="O182" s="101" t="e">
        <x:v>#REF!</x:v>
      </x:c>
      <x:c r="P182" s="102" t="e">
        <x:f>O182*100/118</x:f>
        <x:v>#REF!</x:v>
      </x:c>
      <x:c r="Q182" s="98" t="e">
        <x:f>P182*H182</x:f>
        <x:v>#REF!</x:v>
      </x:c>
      <x:c r="R182" s="98" t="e">
        <x:f>H182*O182</x:f>
        <x:v>#REF!</x:v>
      </x:c>
    </x:row>
    <x:row r="183" spans="2:18">
      <x:c r="B183" s="23">
        <x:v>176</x:v>
      </x:c>
      <x:c r="C183" s="24" t="s">
        <x:v>381</x:v>
      </x:c>
      <x:c r="D183" s="24">
        <x:v>8680136021043</x:v>
      </x:c>
      <x:c r="E183" s="35" t="s">
        <x:v>738</x:v>
      </x:c>
      <x:c r="F183" s="65"/>
      <x:c r="G183" s="65"/>
      <x:c r="H183" s="26"/>
      <x:c r="I183" s="7">
        <x:v>12</x:v>
      </x:c>
      <x:c r="J183" s="47">
        <x:v>69.5</x:v>
      </x:c>
      <x:c r="K183" s="52">
        <x:f>J183-J183*$U$3</x:f>
        <x:v>69.5</x:v>
      </x:c>
      <x:c r="L183" s="100">
        <x:v>69.5</x:v>
      </x:c>
      <x:c r="M183" s="100">
        <x:f>Table146[[#This Row],[PSF.]]-(Table146[[#This Row],[PSF.]]*$U$3)</x:f>
        <x:v>69.5</x:v>
      </x:c>
      <x:c r="N183" s="101" t="e">
        <x:v>#REF!</x:v>
      </x:c>
      <x:c r="O183" s="101" t="e">
        <x:v>#REF!</x:v>
      </x:c>
      <x:c r="P183" s="102" t="e">
        <x:f>O183*100/118</x:f>
        <x:v>#REF!</x:v>
      </x:c>
      <x:c r="Q183" s="98" t="e">
        <x:f>P183*H183</x:f>
        <x:v>#REF!</x:v>
      </x:c>
      <x:c r="R183" s="98" t="e">
        <x:f>H183*O183</x:f>
        <x:v>#REF!</x:v>
      </x:c>
    </x:row>
    <x:row r="184" spans="2:18">
      <x:c r="B184" s="23">
        <x:v>177</x:v>
      </x:c>
      <x:c r="C184" s="25" t="s">
        <x:v>782</x:v>
      </x:c>
      <x:c r="D184" s="25">
        <x:v>8680136022385</x:v>
      </x:c>
      <x:c r="E184" s="61" t="s">
        <x:v>540</x:v>
      </x:c>
      <x:c r="F184" s="69"/>
      <x:c r="G184" s="69"/>
      <x:c r="H184" s="26"/>
      <x:c r="I184" s="7">
        <x:v>24</x:v>
      </x:c>
      <x:c r="J184" s="47">
        <x:v>75</x:v>
      </x:c>
      <x:c r="K184" s="52">
        <x:f>J184-J184*$U$3</x:f>
        <x:v>75</x:v>
      </x:c>
      <x:c r="L184" s="100">
        <x:v>75</x:v>
      </x:c>
      <x:c r="M184" s="100">
        <x:f>Table146[[#This Row],[PSF.]]-(Table146[[#This Row],[PSF.]]*$U$3)</x:f>
        <x:v>75</x:v>
      </x:c>
      <x:c r="N184" s="101" t="e">
        <x:v>#REF!</x:v>
      </x:c>
      <x:c r="O184" s="101" t="e">
        <x:v>#REF!</x:v>
      </x:c>
      <x:c r="P184" s="102" t="e">
        <x:f>O184*100/118</x:f>
        <x:v>#REF!</x:v>
      </x:c>
      <x:c r="Q184" s="98" t="e">
        <x:f>P184*H184</x:f>
        <x:v>#REF!</x:v>
      </x:c>
      <x:c r="R184" s="98" t="e">
        <x:f>H184*O184</x:f>
        <x:v>#REF!</x:v>
      </x:c>
    </x:row>
    <x:row r="185" spans="2:18">
      <x:c r="B185" s="23">
        <x:v>178</x:v>
      </x:c>
      <x:c r="C185" s="24" t="s">
        <x:v>112</x:v>
      </x:c>
      <x:c r="D185" s="24">
        <x:v>8680136022538</x:v>
      </x:c>
      <x:c r="E185" s="35" t="s">
        <x:v>77</x:v>
      </x:c>
      <x:c r="F185" s="114" t="s">
        <x:v>429</x:v>
      </x:c>
      <x:c r="G185" s="114">
        <x:f>Table146[[#This Row],[SİPARİŞ ADET]]</x:f>
        <x:v>0</x:v>
      </x:c>
      <x:c r="H185" s="26"/>
      <x:c r="I185" s="7">
        <x:v>48</x:v>
      </x:c>
      <x:c r="J185" s="47">
        <x:v>23</x:v>
      </x:c>
      <x:c r="K185" s="48" t="e">
        <x:v>#REF!</x:v>
      </x:c>
      <x:c r="L185" s="100">
        <x:v>23</x:v>
      </x:c>
      <x:c r="M185" s="100">
        <x:f>Table146[[#This Row],[PSF.]]-(Table146[[#This Row],[PSF.]]*$U$3)</x:f>
        <x:v>23</x:v>
      </x:c>
      <x:c r="N185" s="101" t="e">
        <x:v>#REF!</x:v>
      </x:c>
      <x:c r="O185" s="101">
        <x:v>9</x:v>
      </x:c>
      <x:c r="P185" s="102">
        <x:f>O185*100/118</x:f>
        <x:v>7.6271186440677967</x:v>
      </x:c>
      <x:c r="Q185" s="98">
        <x:f>P185*H185</x:f>
        <x:v>0</x:v>
      </x:c>
      <x:c r="R185" s="98">
        <x:f>H185*O185</x:f>
        <x:v>0</x:v>
      </x:c>
    </x:row>
    <x:row r="186" spans="2:18">
      <x:c r="B186" s="23">
        <x:v>179</x:v>
      </x:c>
      <x:c r="C186" s="24" t="s">
        <x:v>726</x:v>
      </x:c>
      <x:c r="D186" s="24">
        <x:v>8680136022545</x:v>
      </x:c>
      <x:c r="E186" s="35" t="s">
        <x:v>787</x:v>
      </x:c>
      <x:c r="F186" s="65"/>
      <x:c r="G186" s="65"/>
      <x:c r="H186" s="26"/>
      <x:c r="I186" s="7">
        <x:v>24</x:v>
      </x:c>
      <x:c r="J186" s="47">
        <x:v>51</x:v>
      </x:c>
      <x:c r="K186" s="48">
        <x:f>J186-J186*$U$3</x:f>
        <x:v>51</x:v>
      </x:c>
      <x:c r="L186" s="100">
        <x:v>51</x:v>
      </x:c>
      <x:c r="M186" s="100">
        <x:f>Table146[[#This Row],[PSF.]]-(Table146[[#This Row],[PSF.]]*$U$3)</x:f>
        <x:v>51</x:v>
      </x:c>
      <x:c r="N186" s="101" t="e">
        <x:v>#REF!</x:v>
      </x:c>
      <x:c r="O186" s="101" t="e">
        <x:v>#REF!</x:v>
      </x:c>
      <x:c r="P186" s="102" t="e">
        <x:f>O186*100/118</x:f>
        <x:v>#REF!</x:v>
      </x:c>
      <x:c r="Q186" s="98" t="e">
        <x:f>P186*H186</x:f>
        <x:v>#REF!</x:v>
      </x:c>
      <x:c r="R186" s="98" t="e">
        <x:f>H186*O186</x:f>
        <x:v>#REF!</x:v>
      </x:c>
    </x:row>
    <x:row r="187" spans="2:18">
      <x:c r="B187" s="23">
        <x:v>180</x:v>
      </x:c>
      <x:c r="C187" s="24" t="s">
        <x:v>4</x:v>
      </x:c>
      <x:c r="D187" s="24">
        <x:v>8680136022958</x:v>
      </x:c>
      <x:c r="E187" s="35" t="s">
        <x:v>844</x:v>
      </x:c>
      <x:c r="F187" s="65"/>
      <x:c r="G187" s="65"/>
      <x:c r="H187" s="26"/>
      <x:c r="I187" s="7">
        <x:v>216</x:v>
      </x:c>
      <x:c r="J187" s="47">
        <x:v>10</x:v>
      </x:c>
      <x:c r="K187" s="48">
        <x:f>J187-J187*$U$3</x:f>
        <x:v>10</x:v>
      </x:c>
      <x:c r="L187" s="100">
        <x:v>10</x:v>
      </x:c>
      <x:c r="M187" s="100">
        <x:f>Table146[[#This Row],[PSF.]]-(Table146[[#This Row],[PSF.]]*$U$3)</x:f>
        <x:v>10</x:v>
      </x:c>
      <x:c r="N187" s="101" t="e">
        <x:v>#REF!</x:v>
      </x:c>
      <x:c r="O187" s="101" t="e">
        <x:v>#REF!</x:v>
      </x:c>
      <x:c r="P187" s="102" t="e">
        <x:f>O187*100/118</x:f>
        <x:v>#REF!</x:v>
      </x:c>
      <x:c r="Q187" s="98" t="e">
        <x:f>P187*H187</x:f>
        <x:v>#REF!</x:v>
      </x:c>
      <x:c r="R187" s="98" t="e">
        <x:f>H187*O187</x:f>
        <x:v>#REF!</x:v>
      </x:c>
    </x:row>
    <x:row r="188" spans="2:18">
      <x:c r="B188" s="23">
        <x:v>181</x:v>
      </x:c>
      <x:c r="C188" s="24" t="s">
        <x:v>15</x:v>
      </x:c>
      <x:c r="D188" s="24">
        <x:v>8680136022057</x:v>
      </x:c>
      <x:c r="E188" s="35" t="s">
        <x:v>97</x:v>
      </x:c>
      <x:c r="F188" s="65"/>
      <x:c r="G188" s="65"/>
      <x:c r="H188" s="26"/>
      <x:c r="I188" s="7">
        <x:v>216</x:v>
      </x:c>
      <x:c r="J188" s="47">
        <x:v>12.5</x:v>
      </x:c>
      <x:c r="K188" s="48">
        <x:f>J188-J188*$U$3</x:f>
        <x:v>12.5</x:v>
      </x:c>
      <x:c r="L188" s="100">
        <x:v>12.5</x:v>
      </x:c>
      <x:c r="M188" s="100">
        <x:f>Table146[[#This Row],[PSF.]]-(Table146[[#This Row],[PSF.]]*$U$3)</x:f>
        <x:v>12.5</x:v>
      </x:c>
      <x:c r="N188" s="101" t="e">
        <x:v>#REF!</x:v>
      </x:c>
      <x:c r="O188" s="101" t="e">
        <x:v>#REF!</x:v>
      </x:c>
      <x:c r="P188" s="102" t="e">
        <x:f>O188*100/118</x:f>
        <x:v>#REF!</x:v>
      </x:c>
      <x:c r="Q188" s="98" t="e">
        <x:f>P188*H188</x:f>
        <x:v>#REF!</x:v>
      </x:c>
      <x:c r="R188" s="98" t="e">
        <x:f>H188*O188</x:f>
        <x:v>#REF!</x:v>
      </x:c>
    </x:row>
    <x:row r="189" spans="2:18">
      <x:c r="B189" s="23">
        <x:v>182</x:v>
      </x:c>
      <x:c r="C189" s="24" t="s">
        <x:v>762</x:v>
      </x:c>
      <x:c r="D189" s="24">
        <x:v>8680136022767</x:v>
      </x:c>
      <x:c r="E189" s="35" t="s">
        <x:v>800</x:v>
      </x:c>
      <x:c r="F189" s="65"/>
      <x:c r="G189" s="65"/>
      <x:c r="H189" s="26"/>
      <x:c r="I189" s="7">
        <x:v>24</x:v>
      </x:c>
      <x:c r="J189" s="47">
        <x:v>26.5</x:v>
      </x:c>
      <x:c r="K189" s="48">
        <x:f>J189-J189*$U$3</x:f>
        <x:v>26.5</x:v>
      </x:c>
      <x:c r="L189" s="100">
        <x:v>26.5</x:v>
      </x:c>
      <x:c r="M189" s="100">
        <x:f>Table146[[#This Row],[PSF.]]-(Table146[[#This Row],[PSF.]]*$U$3)</x:f>
        <x:v>26.5</x:v>
      </x:c>
      <x:c r="N189" s="101" t="e">
        <x:v>#REF!</x:v>
      </x:c>
      <x:c r="O189" s="101" t="e">
        <x:v>#REF!</x:v>
      </x:c>
      <x:c r="P189" s="102" t="e">
        <x:f>O189*100/118</x:f>
        <x:v>#REF!</x:v>
      </x:c>
      <x:c r="Q189" s="98" t="e">
        <x:f>P189*H189</x:f>
        <x:v>#REF!</x:v>
      </x:c>
      <x:c r="R189" s="98" t="e">
        <x:f>H189*O189</x:f>
        <x:v>#REF!</x:v>
      </x:c>
    </x:row>
    <x:row r="190" spans="2:18">
      <x:c r="B190" s="23">
        <x:v>183</x:v>
      </x:c>
      <x:c r="C190" s="24" t="s">
        <x:v>200</x:v>
      </x:c>
      <x:c r="D190" s="24">
        <x:v>8680136022774</x:v>
      </x:c>
      <x:c r="E190" s="35" t="s">
        <x:v>772</x:v>
      </x:c>
      <x:c r="F190" s="65"/>
      <x:c r="G190" s="65"/>
      <x:c r="H190" s="26"/>
      <x:c r="I190" s="7">
        <x:v>24</x:v>
      </x:c>
      <x:c r="J190" s="47">
        <x:v>24.5</x:v>
      </x:c>
      <x:c r="K190" s="52">
        <x:f>J190-J190*$U$3</x:f>
        <x:v>24.5</x:v>
      </x:c>
      <x:c r="L190" s="100">
        <x:v>24.5</x:v>
      </x:c>
      <x:c r="M190" s="100">
        <x:f>Table146[[#This Row],[PSF.]]-(Table146[[#This Row],[PSF.]]*$U$3)</x:f>
        <x:v>24.5</x:v>
      </x:c>
      <x:c r="N190" s="101" t="e">
        <x:v>#REF!</x:v>
      </x:c>
      <x:c r="O190" s="101" t="e">
        <x:v>#REF!</x:v>
      </x:c>
      <x:c r="P190" s="102" t="e">
        <x:f>O190*100/118</x:f>
        <x:v>#REF!</x:v>
      </x:c>
      <x:c r="Q190" s="98" t="e">
        <x:f>P190*H190</x:f>
        <x:v>#REF!</x:v>
      </x:c>
      <x:c r="R190" s="98" t="e">
        <x:f>H190*O190</x:f>
        <x:v>#REF!</x:v>
      </x:c>
    </x:row>
    <x:row r="191" spans="2:18">
      <x:c r="B191" s="23">
        <x:v>184</x:v>
      </x:c>
      <x:c r="C191" s="24" t="s">
        <x:v>674</x:v>
      </x:c>
      <x:c r="D191" s="24">
        <x:v>8680136022620</x:v>
      </x:c>
      <x:c r="E191" s="35" t="s">
        <x:v>21</x:v>
      </x:c>
      <x:c r="F191" s="65"/>
      <x:c r="G191" s="65"/>
      <x:c r="H191" s="26"/>
      <x:c r="I191" s="7">
        <x:v>24</x:v>
      </x:c>
      <x:c r="J191" s="47">
        <x:v>16</x:v>
      </x:c>
      <x:c r="K191" s="52">
        <x:f>J191-J191*$U$3</x:f>
        <x:v>16</x:v>
      </x:c>
      <x:c r="L191" s="100">
        <x:v>16</x:v>
      </x:c>
      <x:c r="M191" s="100">
        <x:f>Table146[[#This Row],[PSF.]]-(Table146[[#This Row],[PSF.]]*$U$3)</x:f>
        <x:v>16</x:v>
      </x:c>
      <x:c r="N191" s="101" t="e">
        <x:v>#REF!</x:v>
      </x:c>
      <x:c r="O191" s="101" t="e">
        <x:v>#REF!</x:v>
      </x:c>
      <x:c r="P191" s="102" t="e">
        <x:f>O191*100/118</x:f>
        <x:v>#REF!</x:v>
      </x:c>
      <x:c r="Q191" s="98" t="e">
        <x:f>P191*H191</x:f>
        <x:v>#REF!</x:v>
      </x:c>
      <x:c r="R191" s="98" t="e">
        <x:f>H191*O191</x:f>
        <x:v>#REF!</x:v>
      </x:c>
    </x:row>
    <x:row r="192" spans="2:18">
      <x:c r="B192" s="23">
        <x:v>185</x:v>
      </x:c>
      <x:c r="C192" s="24" t="s">
        <x:v>791</x:v>
      </x:c>
      <x:c r="D192" s="24">
        <x:v>8680136022828</x:v>
      </x:c>
      <x:c r="E192" s="35" t="s">
        <x:v>105</x:v>
      </x:c>
      <x:c r="F192" s="114" t="s">
        <x:v>429</x:v>
      </x:c>
      <x:c r="G192" s="114">
        <x:f>Table146[[#This Row],[SİPARİŞ ADET]]</x:f>
        <x:v>0</x:v>
      </x:c>
      <x:c r="H192" s="26"/>
      <x:c r="I192" s="7">
        <x:v>36</x:v>
      </x:c>
      <x:c r="J192" s="47">
        <x:v>21</x:v>
      </x:c>
      <x:c r="K192" s="48" t="e">
        <x:v>#REF!</x:v>
      </x:c>
      <x:c r="L192" s="100">
        <x:v>21</x:v>
      </x:c>
      <x:c r="M192" s="100">
        <x:f>Table146[[#This Row],[PSF.]]-(Table146[[#This Row],[PSF.]]*$U$3)</x:f>
        <x:v>21</x:v>
      </x:c>
      <x:c r="N192" s="101" t="e">
        <x:v>#REF!</x:v>
      </x:c>
      <x:c r="O192" s="101">
        <x:v>9</x:v>
      </x:c>
      <x:c r="P192" s="102">
        <x:f>O192*100/118</x:f>
        <x:v>7.6271186440677967</x:v>
      </x:c>
      <x:c r="Q192" s="98">
        <x:f>P192*H192</x:f>
        <x:v>0</x:v>
      </x:c>
      <x:c r="R192" s="98">
        <x:f>H192*O192</x:f>
        <x:v>0</x:v>
      </x:c>
    </x:row>
    <x:row r="193" spans="2:18">
      <x:c r="B193" s="23">
        <x:v>186</x:v>
      </x:c>
      <x:c r="C193" s="24" t="s">
        <x:v>203</x:v>
      </x:c>
      <x:c r="D193" s="24">
        <x:v>8680136020763</x:v>
      </x:c>
      <x:c r="E193" s="35" t="s">
        <x:v>633</x:v>
      </x:c>
      <x:c r="F193" s="65"/>
      <x:c r="G193" s="65"/>
      <x:c r="H193" s="26"/>
      <x:c r="I193" s="7">
        <x:v>20</x:v>
      </x:c>
      <x:c r="J193" s="47">
        <x:v>19</x:v>
      </x:c>
      <x:c r="K193" s="52">
        <x:f>J193-J193*$U$3</x:f>
        <x:v>19</x:v>
      </x:c>
      <x:c r="L193" s="100">
        <x:v>19</x:v>
      </x:c>
      <x:c r="M193" s="100">
        <x:f>Table146[[#This Row],[PSF.]]-(Table146[[#This Row],[PSF.]]*$U$3)</x:f>
        <x:v>19</x:v>
      </x:c>
      <x:c r="N193" s="101" t="e">
        <x:v>#REF!</x:v>
      </x:c>
      <x:c r="O193" s="101" t="e">
        <x:v>#REF!</x:v>
      </x:c>
      <x:c r="P193" s="102" t="e">
        <x:f>O193*100/118</x:f>
        <x:v>#REF!</x:v>
      </x:c>
      <x:c r="Q193" s="98" t="e">
        <x:f>P193*H193</x:f>
        <x:v>#REF!</x:v>
      </x:c>
      <x:c r="R193" s="98" t="e">
        <x:f>H193*O193</x:f>
        <x:v>#REF!</x:v>
      </x:c>
    </x:row>
    <x:row r="194" spans="2:18">
      <x:c r="B194" s="23">
        <x:v>187</x:v>
      </x:c>
      <x:c r="C194" s="24" t="s">
        <x:v>76</x:v>
      </x:c>
      <x:c r="D194" s="24">
        <x:v>8680136021005</x:v>
      </x:c>
      <x:c r="E194" s="35" t="s">
        <x:v>714</x:v>
      </x:c>
      <x:c r="F194" s="65"/>
      <x:c r="G194" s="65"/>
      <x:c r="H194" s="26"/>
      <x:c r="I194" s="7">
        <x:v>32</x:v>
      </x:c>
      <x:c r="J194" s="47">
        <x:v>35.5</x:v>
      </x:c>
      <x:c r="K194" s="52">
        <x:f>J194-J194*$U$3</x:f>
        <x:v>35.5</x:v>
      </x:c>
      <x:c r="L194" s="100">
        <x:v>35.5</x:v>
      </x:c>
      <x:c r="M194" s="100">
        <x:f>Table146[[#This Row],[PSF.]]-(Table146[[#This Row],[PSF.]]*$U$3)</x:f>
        <x:v>35.5</x:v>
      </x:c>
      <x:c r="N194" s="101" t="e">
        <x:v>#REF!</x:v>
      </x:c>
      <x:c r="O194" s="101" t="e">
        <x:v>#REF!</x:v>
      </x:c>
      <x:c r="P194" s="102" t="e">
        <x:f>O194*100/118</x:f>
        <x:v>#REF!</x:v>
      </x:c>
      <x:c r="Q194" s="98" t="e">
        <x:f>P194*H194</x:f>
        <x:v>#REF!</x:v>
      </x:c>
      <x:c r="R194" s="98" t="e">
        <x:f>H194*O194</x:f>
        <x:v>#REF!</x:v>
      </x:c>
    </x:row>
    <x:row r="195" spans="2:18">
      <x:c r="B195" s="23">
        <x:v>188</x:v>
      </x:c>
      <x:c r="C195" s="24" t="s">
        <x:v>41</x:v>
      </x:c>
      <x:c r="D195" s="24">
        <x:v>8680136022699</x:v>
      </x:c>
      <x:c r="E195" s="35" t="s">
        <x:v>725</x:v>
      </x:c>
      <x:c r="F195" s="65"/>
      <x:c r="G195" s="65"/>
      <x:c r="H195" s="26"/>
      <x:c r="I195" s="7">
        <x:v>24</x:v>
      </x:c>
      <x:c r="J195" s="47">
        <x:v>27</x:v>
      </x:c>
      <x:c r="K195" s="52">
        <x:f>J195-J195*$U$3</x:f>
        <x:v>27</x:v>
      </x:c>
      <x:c r="L195" s="100">
        <x:v>27</x:v>
      </x:c>
      <x:c r="M195" s="100">
        <x:f>Table146[[#This Row],[PSF.]]-(Table146[[#This Row],[PSF.]]*$U$3)</x:f>
        <x:v>27</x:v>
      </x:c>
      <x:c r="N195" s="101" t="e">
        <x:v>#REF!</x:v>
      </x:c>
      <x:c r="O195" s="101" t="e">
        <x:v>#REF!</x:v>
      </x:c>
      <x:c r="P195" s="102" t="e">
        <x:f>O195*100/118</x:f>
        <x:v>#REF!</x:v>
      </x:c>
      <x:c r="Q195" s="98" t="e">
        <x:f>P195*H195</x:f>
        <x:v>#REF!</x:v>
      </x:c>
      <x:c r="R195" s="98" t="e">
        <x:f>H195*O195</x:f>
        <x:v>#REF!</x:v>
      </x:c>
    </x:row>
    <x:row r="196" spans="2:18">
      <x:c r="B196" s="23">
        <x:v>189</x:v>
      </x:c>
      <x:c r="C196" s="24" t="s">
        <x:v>248</x:v>
      </x:c>
      <x:c r="D196" s="24">
        <x:v>8680136024082</x:v>
      </x:c>
      <x:c r="E196" s="35" t="s">
        <x:v>30</x:v>
      </x:c>
      <x:c r="F196" s="65"/>
      <x:c r="G196" s="65"/>
      <x:c r="H196" s="26"/>
      <x:c r="I196" s="7">
        <x:v>2</x:v>
      </x:c>
      <x:c r="J196" s="47">
        <x:v>79</x:v>
      </x:c>
      <x:c r="K196" s="52">
        <x:f>J196-J196*$U$3</x:f>
        <x:v>79</x:v>
      </x:c>
      <x:c r="L196" s="100">
        <x:v>79</x:v>
      </x:c>
      <x:c r="M196" s="100">
        <x:f>Table146[[#This Row],[PSF.]]-(Table146[[#This Row],[PSF.]]*$U$3)</x:f>
        <x:v>79</x:v>
      </x:c>
      <x:c r="N196" s="101" t="e">
        <x:v>#REF!</x:v>
      </x:c>
      <x:c r="O196" s="101" t="e">
        <x:v>#REF!</x:v>
      </x:c>
      <x:c r="P196" s="102" t="e">
        <x:f>O196*100/118</x:f>
        <x:v>#REF!</x:v>
      </x:c>
      <x:c r="Q196" s="98" t="e">
        <x:f>P196*H196</x:f>
        <x:v>#REF!</x:v>
      </x:c>
      <x:c r="R196" s="98" t="e">
        <x:f>H196*O196</x:f>
        <x:v>#REF!</x:v>
      </x:c>
    </x:row>
    <x:row r="197" spans="2:18">
      <x:c r="B197" s="23">
        <x:v>190</x:v>
      </x:c>
      <x:c r="C197" s="24" t="s">
        <x:v>285</x:v>
      </x:c>
      <x:c r="D197" s="24">
        <x:v>8680136024099</x:v>
      </x:c>
      <x:c r="E197" s="35" t="s">
        <x:v>507</x:v>
      </x:c>
      <x:c r="F197" s="114" t="s">
        <x:v>429</x:v>
      </x:c>
      <x:c r="G197" s="114">
        <x:f>Table146[[#This Row],[SİPARİŞ ADET]]</x:f>
        <x:v>0</x:v>
      </x:c>
      <x:c r="H197" s="26"/>
      <x:c r="I197" s="7">
        <x:v>2</x:v>
      </x:c>
      <x:c r="J197" s="47">
        <x:v>139</x:v>
      </x:c>
      <x:c r="K197" s="52" t="e">
        <x:v>#REF!</x:v>
      </x:c>
      <x:c r="L197" s="100">
        <x:v>139</x:v>
      </x:c>
      <x:c r="M197" s="100">
        <x:f>Table146[[#This Row],[PSF.]]-(Table146[[#This Row],[PSF.]]*$U$3)</x:f>
        <x:v>139</x:v>
      </x:c>
      <x:c r="N197" s="101" t="e">
        <x:v>#REF!</x:v>
      </x:c>
      <x:c r="O197" s="101">
        <x:v>59</x:v>
      </x:c>
      <x:c r="P197" s="102">
        <x:f>O197*100/118</x:f>
        <x:v>50</x:v>
      </x:c>
      <x:c r="Q197" s="98">
        <x:f>P197*H197</x:f>
        <x:v>0</x:v>
      </x:c>
      <x:c r="R197" s="98">
        <x:f>H197*O197</x:f>
        <x:v>0</x:v>
      </x:c>
    </x:row>
    <x:row r="198" spans="2:18">
      <x:c r="B198" s="23">
        <x:v>191</x:v>
      </x:c>
      <x:c r="C198" s="7" t="s">
        <x:v>403</x:v>
      </x:c>
      <x:c r="D198" s="23">
        <x:v>8680136020879</x:v>
      </x:c>
      <x:c r="E198" s="35" t="s">
        <x:v>692</x:v>
      </x:c>
      <x:c r="F198" s="65"/>
      <x:c r="G198" s="65"/>
      <x:c r="H198" s="26"/>
      <x:c r="I198" s="7">
        <x:v>2</x:v>
      </x:c>
      <x:c r="J198" s="59">
        <x:v>125</x:v>
      </x:c>
      <x:c r="K198" s="52">
        <x:f>J198-J198*$U$3</x:f>
        <x:v>125</x:v>
      </x:c>
      <x:c r="L198" s="100">
        <x:v>125</x:v>
      </x:c>
      <x:c r="M198" s="100">
        <x:f>Table146[[#This Row],[PSF.]]-(Table146[[#This Row],[PSF.]]*$U$3)</x:f>
        <x:v>125</x:v>
      </x:c>
      <x:c r="N198" s="101" t="e">
        <x:v>#REF!</x:v>
      </x:c>
      <x:c r="O198" s="101" t="e">
        <x:v>#REF!</x:v>
      </x:c>
      <x:c r="P198" s="102" t="e">
        <x:f>O198*100/118</x:f>
        <x:v>#REF!</x:v>
      </x:c>
      <x:c r="Q198" s="98" t="e">
        <x:f>P198*H198</x:f>
        <x:v>#REF!</x:v>
      </x:c>
      <x:c r="R198" s="98" t="e">
        <x:f>H198*O198</x:f>
        <x:v>#REF!</x:v>
      </x:c>
    </x:row>
    <x:row r="199" spans="2:18">
      <x:c r="B199" s="23">
        <x:v>192</x:v>
      </x:c>
      <x:c r="C199" s="33" t="s">
        <x:v>649</x:v>
      </x:c>
      <x:c r="D199" s="34">
        <x:v>8680136021722</x:v>
      </x:c>
      <x:c r="E199" s="61" t="s">
        <x:v>592</x:v>
      </x:c>
      <x:c r="F199" s="69"/>
      <x:c r="G199" s="69"/>
      <x:c r="H199" s="26"/>
      <x:c r="I199" s="7">
        <x:v>2</x:v>
      </x:c>
      <x:c r="J199" s="59">
        <x:v>137</x:v>
      </x:c>
      <x:c r="K199" s="52">
        <x:f>J199-J199*$U$3</x:f>
        <x:v>137</x:v>
      </x:c>
      <x:c r="L199" s="100">
        <x:v>137</x:v>
      </x:c>
      <x:c r="M199" s="100">
        <x:f>Table146[[#This Row],[PSF.]]-(Table146[[#This Row],[PSF.]]*$U$3)</x:f>
        <x:v>137</x:v>
      </x:c>
      <x:c r="N199" s="101" t="e">
        <x:v>#REF!</x:v>
      </x:c>
      <x:c r="O199" s="101" t="e">
        <x:v>#REF!</x:v>
      </x:c>
      <x:c r="P199" s="102" t="e">
        <x:f>O199*100/118</x:f>
        <x:v>#REF!</x:v>
      </x:c>
      <x:c r="Q199" s="98" t="e">
        <x:f>P199*H199</x:f>
        <x:v>#REF!</x:v>
      </x:c>
      <x:c r="R199" s="98" t="e">
        <x:f>H199*O199</x:f>
        <x:v>#REF!</x:v>
      </x:c>
    </x:row>
    <x:row r="200" spans="2:18">
      <x:c r="B200" s="23">
        <x:v>193</x:v>
      </x:c>
      <x:c r="C200" s="7" t="s">
        <x:v>394</x:v>
      </x:c>
      <x:c r="D200" s="23">
        <x:v>8680136021715</x:v>
      </x:c>
      <x:c r="E200" s="35" t="s">
        <x:v>176</x:v>
      </x:c>
      <x:c r="F200" s="65"/>
      <x:c r="G200" s="65"/>
      <x:c r="H200" s="26"/>
      <x:c r="I200" s="7">
        <x:v>2</x:v>
      </x:c>
      <x:c r="J200" s="59">
        <x:v>160</x:v>
      </x:c>
      <x:c r="K200" s="52">
        <x:f>J200-J200*$U$3</x:f>
        <x:v>160</x:v>
      </x:c>
      <x:c r="L200" s="100">
        <x:v>160</x:v>
      </x:c>
      <x:c r="M200" s="100">
        <x:f>Table146[[#This Row],[PSF.]]-(Table146[[#This Row],[PSF.]]*$U$3)</x:f>
        <x:v>160</x:v>
      </x:c>
      <x:c r="N200" s="101" t="e">
        <x:v>#REF!</x:v>
      </x:c>
      <x:c r="O200" s="101" t="e">
        <x:v>#REF!</x:v>
      </x:c>
      <x:c r="P200" s="102" t="e">
        <x:f>O200*100/118</x:f>
        <x:v>#REF!</x:v>
      </x:c>
      <x:c r="Q200" s="98" t="e">
        <x:f>P200*H200</x:f>
        <x:v>#REF!</x:v>
      </x:c>
      <x:c r="R200" s="98" t="e">
        <x:f>H200*O200</x:f>
        <x:v>#REF!</x:v>
      </x:c>
    </x:row>
    <x:row r="201" spans="2:18">
      <x:c r="B201" s="23">
        <x:v>194</x:v>
      </x:c>
      <x:c r="C201" s="7" t="s">
        <x:v>691</x:v>
      </x:c>
      <x:c r="D201" s="23">
        <x:v>8680136021739</x:v>
      </x:c>
      <x:c r="E201" s="35" t="s">
        <x:v>123</x:v>
      </x:c>
      <x:c r="F201" s="65"/>
      <x:c r="G201" s="65"/>
      <x:c r="H201" s="26"/>
      <x:c r="I201" s="7">
        <x:v>2</x:v>
      </x:c>
      <x:c r="J201" s="59">
        <x:v>125</x:v>
      </x:c>
      <x:c r="K201" s="52">
        <x:f>J201-J201*$U$3</x:f>
        <x:v>125</x:v>
      </x:c>
      <x:c r="L201" s="100">
        <x:v>125</x:v>
      </x:c>
      <x:c r="M201" s="100">
        <x:f>Table146[[#This Row],[PSF.]]-(Table146[[#This Row],[PSF.]]*$U$3)</x:f>
        <x:v>125</x:v>
      </x:c>
      <x:c r="N201" s="101" t="e">
        <x:v>#REF!</x:v>
      </x:c>
      <x:c r="O201" s="101" t="e">
        <x:v>#REF!</x:v>
      </x:c>
      <x:c r="P201" s="102" t="e">
        <x:f>O201*100/118</x:f>
        <x:v>#REF!</x:v>
      </x:c>
      <x:c r="Q201" s="98" t="e">
        <x:f>P201*H201</x:f>
        <x:v>#REF!</x:v>
      </x:c>
      <x:c r="R201" s="98" t="e">
        <x:f>H201*O201</x:f>
        <x:v>#REF!</x:v>
      </x:c>
    </x:row>
    <x:row r="202" spans="2:18">
      <x:c r="B202" s="23">
        <x:v>195</x:v>
      </x:c>
      <x:c r="C202" s="7" t="s">
        <x:v>632</x:v>
      </x:c>
      <x:c r="D202" s="23">
        <x:v>8680136021746</x:v>
      </x:c>
      <x:c r="E202" s="35" t="s">
        <x:v>532</x:v>
      </x:c>
      <x:c r="F202" s="114" t="s">
        <x:v>429</x:v>
      </x:c>
      <x:c r="G202" s="114">
        <x:f>Table146[[#This Row],[SİPARİŞ ADET]]</x:f>
        <x:v>0</x:v>
      </x:c>
      <x:c r="H202" s="26"/>
      <x:c r="I202" s="7">
        <x:v>2</x:v>
      </x:c>
      <x:c r="J202" s="47">
        <x:v>89</x:v>
      </x:c>
      <x:c r="K202" s="52" t="e">
        <x:v>#REF!</x:v>
      </x:c>
      <x:c r="L202" s="100">
        <x:v>89</x:v>
      </x:c>
      <x:c r="M202" s="100">
        <x:f>Table146[[#This Row],[PSF.]]-(Table146[[#This Row],[PSF.]]*$U$3)</x:f>
        <x:v>89</x:v>
      </x:c>
      <x:c r="N202" s="101" t="e">
        <x:v>#REF!</x:v>
      </x:c>
      <x:c r="O202" s="101">
        <x:v>33.5</x:v>
      </x:c>
      <x:c r="P202" s="102">
        <x:f>O202*100/118</x:f>
        <x:v>28.389830508474578</x:v>
      </x:c>
      <x:c r="Q202" s="98">
        <x:f>P202*H202</x:f>
        <x:v>0</x:v>
      </x:c>
      <x:c r="R202" s="98">
        <x:f>H202*O202</x:f>
        <x:v>0</x:v>
      </x:c>
    </x:row>
    <x:row r="203" spans="2:18">
      <x:c r="B203" s="23">
        <x:v>196</x:v>
      </x:c>
      <x:c r="C203" s="7" t="s">
        <x:v>397</x:v>
      </x:c>
      <x:c r="D203" s="23">
        <x:v>8680136021708</x:v>
      </x:c>
      <x:c r="E203" s="35" t="s">
        <x:v>417</x:v>
      </x:c>
      <x:c r="F203" s="65"/>
      <x:c r="G203" s="65"/>
      <x:c r="H203" s="26"/>
      <x:c r="I203" s="7">
        <x:v>2</x:v>
      </x:c>
      <x:c r="J203" s="59">
        <x:v>130</x:v>
      </x:c>
      <x:c r="K203" s="52">
        <x:f>J203-J203*$U$3</x:f>
        <x:v>130</x:v>
      </x:c>
      <x:c r="L203" s="100">
        <x:v>130</x:v>
      </x:c>
      <x:c r="M203" s="100">
        <x:f>Table146[[#This Row],[PSF.]]-(Table146[[#This Row],[PSF.]]*$U$3)</x:f>
        <x:v>130</x:v>
      </x:c>
      <x:c r="N203" s="101" t="e">
        <x:v>#REF!</x:v>
      </x:c>
      <x:c r="O203" s="101" t="e">
        <x:v>#REF!</x:v>
      </x:c>
      <x:c r="P203" s="102" t="e">
        <x:f>O203*100/118</x:f>
        <x:v>#REF!</x:v>
      </x:c>
      <x:c r="Q203" s="98" t="e">
        <x:f>P203*H203</x:f>
        <x:v>#REF!</x:v>
      </x:c>
      <x:c r="R203" s="98" t="e">
        <x:f>H203*O203</x:f>
        <x:v>#REF!</x:v>
      </x:c>
    </x:row>
    <x:row r="204" spans="2:18">
      <x:c r="B204" s="23">
        <x:v>197</x:v>
      </x:c>
      <x:c r="C204" s="7" t="s">
        <x:v>43</x:v>
      </x:c>
      <x:c r="D204" s="23">
        <x:v>8680136020855</x:v>
      </x:c>
      <x:c r="E204" s="35" t="s">
        <x:v>402</x:v>
      </x:c>
      <x:c r="F204" s="114" t="s">
        <x:v>429</x:v>
      </x:c>
      <x:c r="G204" s="114">
        <x:f>Table146[[#This Row],[SİPARİŞ ADET]]</x:f>
        <x:v>0</x:v>
      </x:c>
      <x:c r="H204" s="26"/>
      <x:c r="I204" s="7">
        <x:v>2</x:v>
      </x:c>
      <x:c r="J204" s="47">
        <x:v>120</x:v>
      </x:c>
      <x:c r="K204" s="52" t="e">
        <x:v>#REF!</x:v>
      </x:c>
      <x:c r="L204" s="100">
        <x:v>120</x:v>
      </x:c>
      <x:c r="M204" s="100">
        <x:f>Table146[[#This Row],[PSF.]]-(Table146[[#This Row],[PSF.]]*$U$3)</x:f>
        <x:v>120</x:v>
      </x:c>
      <x:c r="N204" s="101" t="e">
        <x:v>#REF!</x:v>
      </x:c>
      <x:c r="O204" s="101">
        <x:v>46</x:v>
      </x:c>
      <x:c r="P204" s="102">
        <x:f>O204*100/118</x:f>
        <x:v>38.983050847457626</x:v>
      </x:c>
      <x:c r="Q204" s="98">
        <x:f>P204*H204</x:f>
        <x:v>0</x:v>
      </x:c>
      <x:c r="R204" s="98">
        <x:f>H204*O204</x:f>
        <x:v>0</x:v>
      </x:c>
    </x:row>
    <x:row r="205" spans="2:18">
      <x:c r="B205" s="23">
        <x:v>198</x:v>
      </x:c>
      <x:c r="C205" s="7" t="s">
        <x:v>831</x:v>
      </x:c>
      <x:c r="D205" s="23">
        <x:v>8680136022484</x:v>
      </x:c>
      <x:c r="E205" s="35" t="s">
        <x:v>815</x:v>
      </x:c>
      <x:c r="F205" s="65"/>
      <x:c r="G205" s="65"/>
      <x:c r="H205" s="26"/>
      <x:c r="I205" s="7">
        <x:v>4</x:v>
      </x:c>
      <x:c r="J205" s="59">
        <x:v>55</x:v>
      </x:c>
      <x:c r="K205" s="52">
        <x:f>J205-J205*$U$3</x:f>
        <x:v>55</x:v>
      </x:c>
      <x:c r="L205" s="100">
        <x:v>55</x:v>
      </x:c>
      <x:c r="M205" s="100">
        <x:f>Table146[[#This Row],[PSF.]]-(Table146[[#This Row],[PSF.]]*$U$3)</x:f>
        <x:v>55</x:v>
      </x:c>
      <x:c r="N205" s="101" t="e">
        <x:v>#REF!</x:v>
      </x:c>
      <x:c r="O205" s="101" t="e">
        <x:v>#REF!</x:v>
      </x:c>
      <x:c r="P205" s="102" t="e">
        <x:f>O205*100/118</x:f>
        <x:v>#REF!</x:v>
      </x:c>
      <x:c r="Q205" s="98" t="e">
        <x:f>P205*H205</x:f>
        <x:v>#REF!</x:v>
      </x:c>
      <x:c r="R205" s="98" t="e">
        <x:f>H205*O205</x:f>
        <x:v>#REF!</x:v>
      </x:c>
    </x:row>
    <x:row r="206" spans="2:18">
      <x:c r="B206" s="23">
        <x:v>199</x:v>
      </x:c>
      <x:c r="C206" s="7" t="s">
        <x:v>745</x:v>
      </x:c>
      <x:c r="D206" s="23">
        <x:v>8680136022743</x:v>
      </x:c>
      <x:c r="E206" s="35" t="s">
        <x:v>764</x:v>
      </x:c>
      <x:c r="F206" s="65"/>
      <x:c r="G206" s="65"/>
      <x:c r="H206" s="26"/>
      <x:c r="I206" s="7">
        <x:v>20</x:v>
      </x:c>
      <x:c r="J206" s="59">
        <x:v>15</x:v>
      </x:c>
      <x:c r="K206" s="52">
        <x:f>J206-J206*$U$3</x:f>
        <x:v>15</x:v>
      </x:c>
      <x:c r="L206" s="101">
        <x:v>15</x:v>
      </x:c>
      <x:c r="M206" s="100">
        <x:f>Table146[[#This Row],[PSF.]]-(Table146[[#This Row],[PSF.]]*$U$3)</x:f>
        <x:v>15</x:v>
      </x:c>
      <x:c r="N206" s="101" t="e">
        <x:v>#REF!</x:v>
      </x:c>
      <x:c r="O206" s="101" t="e">
        <x:v>#REF!</x:v>
      </x:c>
      <x:c r="P206" s="102" t="e">
        <x:f>O206*100/118</x:f>
        <x:v>#REF!</x:v>
      </x:c>
      <x:c r="Q206" s="98" t="e">
        <x:f>P206*H206</x:f>
        <x:v>#REF!</x:v>
      </x:c>
      <x:c r="R206" s="98" t="e">
        <x:f>H206*O206</x:f>
        <x:v>#REF!</x:v>
      </x:c>
    </x:row>
    <x:row r="207" spans="2:18">
      <x:c r="B207" s="23">
        <x:v>200</x:v>
      </x:c>
      <x:c r="C207" s="7" t="s">
        <x:v>279</x:v>
      </x:c>
      <x:c r="D207" s="23">
        <x:v>8680136022330</x:v>
      </x:c>
      <x:c r="E207" s="35" t="s">
        <x:v>503</x:v>
      </x:c>
      <x:c r="F207" s="65"/>
      <x:c r="G207" s="65"/>
      <x:c r="H207" s="26"/>
      <x:c r="I207" s="7">
        <x:v>12</x:v>
      </x:c>
      <x:c r="J207" s="59">
        <x:v>49</x:v>
      </x:c>
      <x:c r="K207" s="52">
        <x:f>J207-J207*$U$3</x:f>
        <x:v>49</x:v>
      </x:c>
      <x:c r="L207" s="100">
        <x:v>49</x:v>
      </x:c>
      <x:c r="M207" s="100">
        <x:f>Table146[[#This Row],[PSF.]]-(Table146[[#This Row],[PSF.]]*$U$3)</x:f>
        <x:v>49</x:v>
      </x:c>
      <x:c r="N207" s="101" t="e">
        <x:v>#REF!</x:v>
      </x:c>
      <x:c r="O207" s="101" t="e">
        <x:v>#REF!</x:v>
      </x:c>
      <x:c r="P207" s="102" t="e">
        <x:f>O207*100/118</x:f>
        <x:v>#REF!</x:v>
      </x:c>
      <x:c r="Q207" s="98" t="e">
        <x:f>P207*H207</x:f>
        <x:v>#REF!</x:v>
      </x:c>
      <x:c r="R207" s="98" t="e">
        <x:f>H207*O207</x:f>
        <x:v>#REF!</x:v>
      </x:c>
    </x:row>
    <x:row r="208" spans="2:18">
      <x:c r="B208" s="23">
        <x:v>201</x:v>
      </x:c>
      <x:c r="C208" s="7" t="s">
        <x:v>385</x:v>
      </x:c>
      <x:c r="D208" s="23">
        <x:v>8680136022347</x:v>
      </x:c>
      <x:c r="E208" s="35" t="s">
        <x:v>749</x:v>
      </x:c>
      <x:c r="F208" s="65"/>
      <x:c r="G208" s="65"/>
      <x:c r="H208" s="26"/>
      <x:c r="I208" s="7">
        <x:v>6</x:v>
      </x:c>
      <x:c r="J208" s="59">
        <x:v>78</x:v>
      </x:c>
      <x:c r="K208" s="52">
        <x:f>J208-J208*$U$3</x:f>
        <x:v>78</x:v>
      </x:c>
      <x:c r="L208" s="100">
        <x:v>78</x:v>
      </x:c>
      <x:c r="M208" s="100">
        <x:f>Table146[[#This Row],[PSF.]]-(Table146[[#This Row],[PSF.]]*$U$3)</x:f>
        <x:v>78</x:v>
      </x:c>
      <x:c r="N208" s="101" t="e">
        <x:v>#REF!</x:v>
      </x:c>
      <x:c r="O208" s="101" t="e">
        <x:v>#REF!</x:v>
      </x:c>
      <x:c r="P208" s="102" t="e">
        <x:f>O208*100/118</x:f>
        <x:v>#REF!</x:v>
      </x:c>
      <x:c r="Q208" s="98" t="e">
        <x:f>P208*H208</x:f>
        <x:v>#REF!</x:v>
      </x:c>
      <x:c r="R208" s="98" t="e">
        <x:f>H208*O208</x:f>
        <x:v>#REF!</x:v>
      </x:c>
    </x:row>
    <x:row r="209" spans="2:18">
      <x:c r="B209" s="23">
        <x:v>202</x:v>
      </x:c>
      <x:c r="C209" s="7" t="s">
        <x:v>133</x:v>
      </x:c>
      <x:c r="D209" s="23">
        <x:v>8680136022637</x:v>
      </x:c>
      <x:c r="E209" s="36" t="s">
        <x:v>525</x:v>
      </x:c>
      <x:c r="F209" s="116" t="s">
        <x:v>429</x:v>
      </x:c>
      <x:c r="G209" s="114">
        <x:f>Table146[[#This Row],[SİPARİŞ ADET]]</x:f>
        <x:v>0</x:v>
      </x:c>
      <x:c r="H209" s="26"/>
      <x:c r="I209" s="7">
        <x:v>6</x:v>
      </x:c>
      <x:c r="J209" s="47">
        <x:v>30</x:v>
      </x:c>
      <x:c r="K209" s="52" t="e">
        <x:v>#REF!</x:v>
      </x:c>
      <x:c r="L209" s="100">
        <x:v>30</x:v>
      </x:c>
      <x:c r="M209" s="100">
        <x:f>Table146[[#This Row],[PSF.]]-(Table146[[#This Row],[PSF.]]*$U$3)</x:f>
        <x:v>30</x:v>
      </x:c>
      <x:c r="N209" s="101" t="e">
        <x:v>#REF!</x:v>
      </x:c>
      <x:c r="O209" s="101">
        <x:v>12.5</x:v>
      </x:c>
      <x:c r="P209" s="102">
        <x:f>O209*100/118</x:f>
        <x:v>10.59322033898305</x:v>
      </x:c>
      <x:c r="Q209" s="98">
        <x:f>P209*H209</x:f>
        <x:v>0</x:v>
      </x:c>
      <x:c r="R209" s="98">
        <x:f>H209*O209</x:f>
        <x:v>0</x:v>
      </x:c>
    </x:row>
    <x:row r="210" spans="2:18">
      <x:c r="B210" s="23">
        <x:v>203</x:v>
      </x:c>
      <x:c r="C210" s="7" t="s">
        <x:v>268</x:v>
      </x:c>
      <x:c r="D210" s="23">
        <x:v>8680136022644</x:v>
      </x:c>
      <x:c r="E210" s="36" t="s">
        <x:v>251</x:v>
      </x:c>
      <x:c r="F210" s="116" t="s">
        <x:v>429</x:v>
      </x:c>
      <x:c r="G210" s="114">
        <x:f>Table146[[#This Row],[SİPARİŞ ADET]]</x:f>
        <x:v>0</x:v>
      </x:c>
      <x:c r="H210" s="26"/>
      <x:c r="I210" s="7">
        <x:v>6</x:v>
      </x:c>
      <x:c r="J210" s="47">
        <x:v>69.5</x:v>
      </x:c>
      <x:c r="K210" s="52" t="e">
        <x:v>#REF!</x:v>
      </x:c>
      <x:c r="L210" s="100">
        <x:v>69.5</x:v>
      </x:c>
      <x:c r="M210" s="100">
        <x:f>Table146[[#This Row],[PSF.]]-(Table146[[#This Row],[PSF.]]*$U$3)</x:f>
        <x:v>69.5</x:v>
      </x:c>
      <x:c r="N210" s="101" t="e">
        <x:v>#REF!</x:v>
      </x:c>
      <x:c r="O210" s="101">
        <x:v>28.5</x:v>
      </x:c>
      <x:c r="P210" s="102">
        <x:f>O210*100/118</x:f>
        <x:v>24.152542372881356</x:v>
      </x:c>
      <x:c r="Q210" s="98">
        <x:f>P210*H210</x:f>
        <x:v>0</x:v>
      </x:c>
      <x:c r="R210" s="98">
        <x:f>H210*O210</x:f>
        <x:v>0</x:v>
      </x:c>
    </x:row>
    <x:row r="211" spans="2:18">
      <x:c r="B211" s="23">
        <x:v>204</x:v>
      </x:c>
      <x:c r="C211" s="7" t="s">
        <x:v>309</x:v>
      </x:c>
      <x:c r="D211" s="23">
        <x:v>8680136022835</x:v>
      </x:c>
      <x:c r="E211" s="35" t="s">
        <x:v>32</x:v>
      </x:c>
      <x:c r="F211" s="114" t="s">
        <x:v>429</x:v>
      </x:c>
      <x:c r="G211" s="114">
        <x:f>Table146[[#This Row],[SİPARİŞ ADET]]</x:f>
        <x:v>0</x:v>
      </x:c>
      <x:c r="H211" s="26"/>
      <x:c r="I211" s="7">
        <x:v>12</x:v>
      </x:c>
      <x:c r="J211" s="47">
        <x:v>49.5</x:v>
      </x:c>
      <x:c r="K211" s="52" t="e">
        <x:v>#REF!</x:v>
      </x:c>
      <x:c r="L211" s="100">
        <x:v>49.5</x:v>
      </x:c>
      <x:c r="M211" s="100">
        <x:f>Table146[[#This Row],[PSF.]]-(Table146[[#This Row],[PSF.]]*$U$3)</x:f>
        <x:v>49.5</x:v>
      </x:c>
      <x:c r="N211" s="101" t="e">
        <x:v>#REF!</x:v>
      </x:c>
      <x:c r="O211" s="101">
        <x:v>19</x:v>
      </x:c>
      <x:c r="P211" s="102">
        <x:f>O211*100/118</x:f>
        <x:v>16.101694915254239</x:v>
      </x:c>
      <x:c r="Q211" s="98">
        <x:f>P211*H211</x:f>
        <x:v>0</x:v>
      </x:c>
      <x:c r="R211" s="98">
        <x:f>H211*O211</x:f>
        <x:v>0</x:v>
      </x:c>
    </x:row>
    <x:row r="212" spans="2:18">
      <x:c r="B212" s="23">
        <x:v>205</x:v>
      </x:c>
      <x:c r="C212" s="7" t="s">
        <x:v>233</x:v>
      </x:c>
      <x:c r="D212" s="23">
        <x:v>8680136022842</x:v>
      </x:c>
      <x:c r="E212" s="36" t="s">
        <x:v>491</x:v>
      </x:c>
      <x:c r="F212" s="116" t="s">
        <x:v>429</x:v>
      </x:c>
      <x:c r="G212" s="114">
        <x:f>Table146[[#This Row],[SİPARİŞ ADET]]</x:f>
        <x:v>0</x:v>
      </x:c>
      <x:c r="H212" s="26"/>
      <x:c r="I212" s="7">
        <x:v>8</x:v>
      </x:c>
      <x:c r="J212" s="47">
        <x:v>66</x:v>
      </x:c>
      <x:c r="K212" s="52" t="e">
        <x:v>#REF!</x:v>
      </x:c>
      <x:c r="L212" s="100">
        <x:v>66</x:v>
      </x:c>
      <x:c r="M212" s="100">
        <x:f>Table146[[#This Row],[PSF.]]-(Table146[[#This Row],[PSF.]]*$U$3)</x:f>
        <x:v>66</x:v>
      </x:c>
      <x:c r="N212" s="101" t="e">
        <x:v>#REF!</x:v>
      </x:c>
      <x:c r="O212" s="101">
        <x:v>29</x:v>
      </x:c>
      <x:c r="P212" s="102">
        <x:f>O212*100/118</x:f>
        <x:v>24.576271186440678</x:v>
      </x:c>
      <x:c r="Q212" s="98">
        <x:f>P212*H212</x:f>
        <x:v>0</x:v>
      </x:c>
      <x:c r="R212" s="98">
        <x:f>H212*O212</x:f>
        <x:v>0</x:v>
      </x:c>
    </x:row>
    <x:row r="213" spans="2:18">
      <x:c r="B213" s="23">
        <x:v>206</x:v>
      </x:c>
      <x:c r="C213" s="24" t="s">
        <x:v>825</x:v>
      </x:c>
      <x:c r="D213" s="24">
        <x:v>8680136021616</x:v>
      </x:c>
      <x:c r="E213" s="35" t="s">
        <x:v>19</x:v>
      </x:c>
      <x:c r="F213" s="65"/>
      <x:c r="G213" s="65"/>
      <x:c r="H213" s="26"/>
      <x:c r="I213" s="7">
        <x:v>16</x:v>
      </x:c>
      <x:c r="J213" s="47">
        <x:v>32.5</x:v>
      </x:c>
      <x:c r="K213" s="52">
        <x:f>J213-J213*$U$3</x:f>
        <x:v>32.5</x:v>
      </x:c>
      <x:c r="L213" s="100">
        <x:v>32.5</x:v>
      </x:c>
      <x:c r="M213" s="100">
        <x:f>Table146[[#This Row],[PSF.]]-(Table146[[#This Row],[PSF.]]*$U$3)</x:f>
        <x:v>32.5</x:v>
      </x:c>
      <x:c r="N213" s="101" t="e">
        <x:v>#REF!</x:v>
      </x:c>
      <x:c r="O213" s="101" t="e">
        <x:v>#REF!</x:v>
      </x:c>
      <x:c r="P213" s="102" t="e">
        <x:f>O213*100/118</x:f>
        <x:v>#REF!</x:v>
      </x:c>
      <x:c r="Q213" s="98" t="e">
        <x:f>P213*H213</x:f>
        <x:v>#REF!</x:v>
      </x:c>
      <x:c r="R213" s="98" t="e">
        <x:f>H213*O213</x:f>
        <x:v>#REF!</x:v>
      </x:c>
    </x:row>
    <x:row r="214" spans="2:18">
      <x:c r="B214" s="23">
        <x:v>207</x:v>
      </x:c>
      <x:c r="C214" s="24" t="s">
        <x:v>191</x:v>
      </x:c>
      <x:c r="D214" s="24">
        <x:v>8680136023061</x:v>
      </x:c>
      <x:c r="E214" s="35" t="s">
        <x:v>666</x:v>
      </x:c>
      <x:c r="F214" s="114" t="s">
        <x:v>429</x:v>
      </x:c>
      <x:c r="G214" s="114">
        <x:f>Table146[[#This Row],[SİPARİŞ ADET]]</x:f>
        <x:v>0</x:v>
      </x:c>
      <x:c r="H214" s="26"/>
      <x:c r="I214" s="7">
        <x:v>6</x:v>
      </x:c>
      <x:c r="J214" s="47">
        <x:v>119</x:v>
      </x:c>
      <x:c r="K214" s="52" t="e">
        <x:v>#REF!</x:v>
      </x:c>
      <x:c r="L214" s="100">
        <x:v>119</x:v>
      </x:c>
      <x:c r="M214" s="100">
        <x:f>Table146[[#This Row],[PSF.]]-(Table146[[#This Row],[PSF.]]*$U$3)</x:f>
        <x:v>119</x:v>
      </x:c>
      <x:c r="N214" s="101" t="e">
        <x:v>#REF!</x:v>
      </x:c>
      <x:c r="O214" s="101">
        <x:v>42</x:v>
      </x:c>
      <x:c r="P214" s="102">
        <x:f>O214*100/118</x:f>
        <x:v>35.593220338983052</x:v>
      </x:c>
      <x:c r="Q214" s="98">
        <x:f>P214*H214</x:f>
        <x:v>0</x:v>
      </x:c>
      <x:c r="R214" s="98">
        <x:f>H214*O214</x:f>
        <x:v>0</x:v>
      </x:c>
    </x:row>
    <x:row r="215" spans="2:18">
      <x:c r="B215" s="23">
        <x:v>208</x:v>
      </x:c>
      <x:c r="C215" s="25" t="s">
        <x:v>575</x:v>
      </x:c>
      <x:c r="D215" s="25">
        <x:v>8680136023948</x:v>
      </x:c>
      <x:c r="E215" s="35" t="s">
        <x:v>712</x:v>
      </x:c>
      <x:c r="F215" s="65"/>
      <x:c r="G215" s="65"/>
      <x:c r="H215" s="26"/>
      <x:c r="I215" s="7">
        <x:v>6</x:v>
      </x:c>
      <x:c r="J215" s="48">
        <x:v>87.5</x:v>
      </x:c>
      <x:c r="K215" s="52">
        <x:f>J215-J215*$U$3</x:f>
        <x:v>87.5</x:v>
      </x:c>
      <x:c r="L215" s="100">
        <x:v>87.5</x:v>
      </x:c>
      <x:c r="M215" s="100">
        <x:f>Table146[[#This Row],[PSF.]]-(Table146[[#This Row],[PSF.]]*$U$3)</x:f>
        <x:v>87.5</x:v>
      </x:c>
      <x:c r="N215" s="101" t="e">
        <x:v>#REF!</x:v>
      </x:c>
      <x:c r="O215" s="101" t="e">
        <x:v>#REF!</x:v>
      </x:c>
      <x:c r="P215" s="102" t="e">
        <x:f>O215*100/118</x:f>
        <x:v>#REF!</x:v>
      </x:c>
      <x:c r="Q215" s="98" t="e">
        <x:f>P215*H215</x:f>
        <x:v>#REF!</x:v>
      </x:c>
      <x:c r="R215" s="98" t="e">
        <x:f>H215*O215</x:f>
        <x:v>#REF!</x:v>
      </x:c>
    </x:row>
    <x:row r="216" spans="2:18">
      <x:c r="B216" s="23">
        <x:v>209</x:v>
      </x:c>
      <x:c r="C216" s="25" t="s">
        <x:v>612</x:v>
      </x:c>
      <x:c r="D216" s="25">
        <x:v>8680136020756</x:v>
      </x:c>
      <x:c r="E216" s="35" t="s">
        <x:v>266</x:v>
      </x:c>
      <x:c r="F216" s="114" t="s">
        <x:v>429</x:v>
      </x:c>
      <x:c r="G216" s="114">
        <x:f>Table146[[#This Row],[SİPARİŞ ADET]]</x:f>
        <x:v>0</x:v>
      </x:c>
      <x:c r="H216" s="26"/>
      <x:c r="I216" s="7">
        <x:v>15</x:v>
      </x:c>
      <x:c r="J216" s="48">
        <x:v>39.5</x:v>
      </x:c>
      <x:c r="K216" s="48" t="e">
        <x:v>#REF!</x:v>
      </x:c>
      <x:c r="L216" s="100">
        <x:v>39.5</x:v>
      </x:c>
      <x:c r="M216" s="100">
        <x:f>Table146[[#This Row],[PSF.]]-(Table146[[#This Row],[PSF.]]*$U$3)</x:f>
        <x:v>39.5</x:v>
      </x:c>
      <x:c r="N216" s="101" t="e">
        <x:v>#REF!</x:v>
      </x:c>
      <x:c r="O216" s="101">
        <x:v>18.5</x:v>
      </x:c>
      <x:c r="P216" s="102">
        <x:f>O216*100/118</x:f>
        <x:v>15.677966101694915</x:v>
      </x:c>
      <x:c r="Q216" s="98">
        <x:f>P216*H216</x:f>
        <x:v>0</x:v>
      </x:c>
      <x:c r="R216" s="98">
        <x:f>H216*O216</x:f>
        <x:v>0</x:v>
      </x:c>
    </x:row>
    <x:row r="217" spans="2:18">
      <x:c r="B217" s="23">
        <x:v>210</x:v>
      </x:c>
      <x:c r="C217" s="25" t="s">
        <x:v>215</x:v>
      </x:c>
      <x:c r="D217" s="25">
        <x:v>8680136020749</x:v>
      </x:c>
      <x:c r="E217" s="35" t="s">
        <x:v>652</x:v>
      </x:c>
      <x:c r="F217" s="65"/>
      <x:c r="G217" s="65"/>
      <x:c r="H217" s="26"/>
      <x:c r="I217" s="7">
        <x:v>10</x:v>
      </x:c>
      <x:c r="J217" s="48">
        <x:v>64</x:v>
      </x:c>
      <x:c r="K217" s="48">
        <x:f>J217-J217*$U$3</x:f>
        <x:v>64</x:v>
      </x:c>
      <x:c r="L217" s="100">
        <x:v>64</x:v>
      </x:c>
      <x:c r="M217" s="100">
        <x:f>Table146[[#This Row],[PSF.]]-(Table146[[#This Row],[PSF.]]*$U$3)</x:f>
        <x:v>64</x:v>
      </x:c>
      <x:c r="N217" s="101" t="e">
        <x:v>#REF!</x:v>
      </x:c>
      <x:c r="O217" s="101" t="e">
        <x:v>#REF!</x:v>
      </x:c>
      <x:c r="P217" s="102" t="e">
        <x:f>O217*100/118</x:f>
        <x:v>#REF!</x:v>
      </x:c>
      <x:c r="Q217" s="98" t="e">
        <x:f>P217*H217</x:f>
        <x:v>#REF!</x:v>
      </x:c>
      <x:c r="R217" s="98" t="e">
        <x:f>H217*O217</x:f>
        <x:v>#REF!</x:v>
      </x:c>
    </x:row>
    <x:row r="218" spans="2:18">
      <x:c r="B218" s="23">
        <x:v>211</x:v>
      </x:c>
      <x:c r="C218" s="24" t="s">
        <x:v>271</x:v>
      </x:c>
      <x:c r="D218" s="24">
        <x:v>8680136022521</x:v>
      </x:c>
      <x:c r="E218" s="35" t="s">
        <x:v>253</x:v>
      </x:c>
      <x:c r="F218" s="65"/>
      <x:c r="G218" s="65"/>
      <x:c r="H218" s="26"/>
      <x:c r="I218" s="7">
        <x:v>18</x:v>
      </x:c>
      <x:c r="J218" s="47">
        <x:v>44.5</x:v>
      </x:c>
      <x:c r="K218" s="48">
        <x:f>J218-J218*$U$3</x:f>
        <x:v>44.5</x:v>
      </x:c>
      <x:c r="L218" s="100">
        <x:v>44.5</x:v>
      </x:c>
      <x:c r="M218" s="100">
        <x:f>Table146[[#This Row],[PSF.]]-(Table146[[#This Row],[PSF.]]*$U$3)</x:f>
        <x:v>44.5</x:v>
      </x:c>
      <x:c r="N218" s="101" t="e">
        <x:v>#REF!</x:v>
      </x:c>
      <x:c r="O218" s="101" t="e">
        <x:v>#REF!</x:v>
      </x:c>
      <x:c r="P218" s="102" t="e">
        <x:f>O218*100/118</x:f>
        <x:v>#REF!</x:v>
      </x:c>
      <x:c r="Q218" s="98" t="e">
        <x:f>P218*H218</x:f>
        <x:v>#REF!</x:v>
      </x:c>
      <x:c r="R218" s="98" t="e">
        <x:f>H218*O218</x:f>
        <x:v>#REF!</x:v>
      </x:c>
    </x:row>
    <x:row r="219" spans="2:18">
      <x:c r="B219" s="23">
        <x:v>212</x:v>
      </x:c>
      <x:c r="C219" s="24" t="s">
        <x:v>391</x:v>
      </x:c>
      <x:c r="D219" s="24">
        <x:v>8680136023870</x:v>
      </x:c>
      <x:c r="E219" s="35" t="s">
        <x:v>572</x:v>
      </x:c>
      <x:c r="F219" s="65"/>
      <x:c r="G219" s="65"/>
      <x:c r="H219" s="26"/>
      <x:c r="I219" s="7">
        <x:v>12</x:v>
      </x:c>
      <x:c r="J219" s="47">
        <x:v>33.5</x:v>
      </x:c>
      <x:c r="K219" s="48">
        <x:f>J219-J219*$U$3</x:f>
        <x:v>33.5</x:v>
      </x:c>
      <x:c r="L219" s="100">
        <x:v>33.5</x:v>
      </x:c>
      <x:c r="M219" s="100">
        <x:f>Table146[[#This Row],[PSF.]]-(Table146[[#This Row],[PSF.]]*$U$3)</x:f>
        <x:v>33.5</x:v>
      </x:c>
      <x:c r="N219" s="101" t="e">
        <x:v>#REF!</x:v>
      </x:c>
      <x:c r="O219" s="101" t="e">
        <x:v>#REF!</x:v>
      </x:c>
      <x:c r="P219" s="102" t="e">
        <x:f>O219*100/118</x:f>
        <x:v>#REF!</x:v>
      </x:c>
      <x:c r="Q219" s="98" t="e">
        <x:f>P219*H219</x:f>
        <x:v>#REF!</x:v>
      </x:c>
      <x:c r="R219" s="98" t="e">
        <x:f>H219*O219</x:f>
        <x:v>#REF!</x:v>
      </x:c>
    </x:row>
    <x:row r="220" spans="2:18">
      <x:c r="B220" s="23">
        <x:v>213</x:v>
      </x:c>
      <x:c r="C220" s="24" t="s">
        <x:v>715</x:v>
      </x:c>
      <x:c r="D220" s="24">
        <x:v>8680136022781</x:v>
      </x:c>
      <x:c r="E220" s="35" t="s">
        <x:v>769</x:v>
      </x:c>
      <x:c r="F220" s="65"/>
      <x:c r="G220" s="65"/>
      <x:c r="H220" s="26"/>
      <x:c r="I220" s="7">
        <x:v>24</x:v>
      </x:c>
      <x:c r="J220" s="47">
        <x:v>13.5</x:v>
      </x:c>
      <x:c r="K220" s="48">
        <x:f>J220-J220*$U$3</x:f>
        <x:v>13.5</x:v>
      </x:c>
      <x:c r="L220" s="100">
        <x:v>13.5</x:v>
      </x:c>
      <x:c r="M220" s="100">
        <x:f>Table146[[#This Row],[PSF.]]-(Table146[[#This Row],[PSF.]]*$U$3)</x:f>
        <x:v>13.5</x:v>
      </x:c>
      <x:c r="N220" s="101" t="e">
        <x:v>#REF!</x:v>
      </x:c>
      <x:c r="O220" s="101" t="e">
        <x:v>#REF!</x:v>
      </x:c>
      <x:c r="P220" s="102" t="e">
        <x:f>O220*100/118</x:f>
        <x:v>#REF!</x:v>
      </x:c>
      <x:c r="Q220" s="98" t="e">
        <x:f>P220*H220</x:f>
        <x:v>#REF!</x:v>
      </x:c>
      <x:c r="R220" s="98" t="e">
        <x:f>H220*O220</x:f>
        <x:v>#REF!</x:v>
      </x:c>
    </x:row>
    <x:row r="221" spans="2:18">
      <x:c r="B221" s="23">
        <x:v>214</x:v>
      </x:c>
      <x:c r="C221" s="24" t="s">
        <x:v>376</x:v>
      </x:c>
      <x:c r="D221" s="24">
        <x:v>8680136022798</x:v>
      </x:c>
      <x:c r="E221" s="35" t="s">
        <x:v>576</x:v>
      </x:c>
      <x:c r="F221" s="65"/>
      <x:c r="G221" s="65"/>
      <x:c r="H221" s="26"/>
      <x:c r="I221" s="7">
        <x:v>24</x:v>
      </x:c>
      <x:c r="J221" s="47">
        <x:v>16.5</x:v>
      </x:c>
      <x:c r="K221" s="48">
        <x:f>J221-J221*$U$3</x:f>
        <x:v>16.5</x:v>
      </x:c>
      <x:c r="L221" s="100">
        <x:v>16.5</x:v>
      </x:c>
      <x:c r="M221" s="100">
        <x:f>Table146[[#This Row],[PSF.]]-(Table146[[#This Row],[PSF.]]*$U$3)</x:f>
        <x:v>16.5</x:v>
      </x:c>
      <x:c r="N221" s="101" t="e">
        <x:v>#REF!</x:v>
      </x:c>
      <x:c r="O221" s="101" t="e">
        <x:v>#REF!</x:v>
      </x:c>
      <x:c r="P221" s="102" t="e">
        <x:f>O221*100/118</x:f>
        <x:v>#REF!</x:v>
      </x:c>
      <x:c r="Q221" s="98" t="e">
        <x:f>P221*H221</x:f>
        <x:v>#REF!</x:v>
      </x:c>
      <x:c r="R221" s="98" t="e">
        <x:f>H221*O221</x:f>
        <x:v>#REF!</x:v>
      </x:c>
    </x:row>
    <x:row r="222" spans="2:18">
      <x:c r="B222" s="23">
        <x:v>215</x:v>
      </x:c>
      <x:c r="C222" s="24" t="s">
        <x:v>94</x:v>
      </x:c>
      <x:c r="D222" s="24">
        <x:v>8680136022804</x:v>
      </x:c>
      <x:c r="E222" s="35" t="s">
        <x:v>757</x:v>
      </x:c>
      <x:c r="F222" s="65"/>
      <x:c r="G222" s="65"/>
      <x:c r="H222" s="26"/>
      <x:c r="I222" s="7">
        <x:v>24</x:v>
      </x:c>
      <x:c r="J222" s="47">
        <x:v>18.5</x:v>
      </x:c>
      <x:c r="K222" s="48">
        <x:f>J222-J222*$U$3</x:f>
        <x:v>18.5</x:v>
      </x:c>
      <x:c r="L222" s="100">
        <x:v>18.5</x:v>
      </x:c>
      <x:c r="M222" s="100">
        <x:f>Table146[[#This Row],[PSF.]]-(Table146[[#This Row],[PSF.]]*$U$3)</x:f>
        <x:v>18.5</x:v>
      </x:c>
      <x:c r="N222" s="101" t="e">
        <x:v>#REF!</x:v>
      </x:c>
      <x:c r="O222" s="101" t="e">
        <x:v>#REF!</x:v>
      </x:c>
      <x:c r="P222" s="102" t="e">
        <x:f>O222*100/118</x:f>
        <x:v>#REF!</x:v>
      </x:c>
      <x:c r="Q222" s="98" t="e">
        <x:f>P222*H222</x:f>
        <x:v>#REF!</x:v>
      </x:c>
      <x:c r="R222" s="98" t="e">
        <x:f>H222*O222</x:f>
        <x:v>#REF!</x:v>
      </x:c>
    </x:row>
    <x:row r="223" spans="2:18">
      <x:c r="B223" s="23">
        <x:v>216</x:v>
      </x:c>
      <x:c r="C223" s="24" t="s">
        <x:v>0</x:v>
      </x:c>
      <x:c r="D223" s="24">
        <x:v>8680136020978</x:v>
      </x:c>
      <x:c r="E223" s="35" t="s">
        <x:v>794</x:v>
      </x:c>
      <x:c r="F223" s="65"/>
      <x:c r="G223" s="65"/>
      <x:c r="H223" s="26"/>
      <x:c r="I223" s="7">
        <x:v>8</x:v>
      </x:c>
      <x:c r="J223" s="47">
        <x:v>49</x:v>
      </x:c>
      <x:c r="K223" s="48">
        <x:f>J223-J223*$U$3</x:f>
        <x:v>49</x:v>
      </x:c>
      <x:c r="L223" s="100">
        <x:v>49</x:v>
      </x:c>
      <x:c r="M223" s="100">
        <x:f>Table146[[#This Row],[PSF.]]-(Table146[[#This Row],[PSF.]]*$U$3)</x:f>
        <x:v>49</x:v>
      </x:c>
      <x:c r="N223" s="101" t="e">
        <x:v>#REF!</x:v>
      </x:c>
      <x:c r="O223" s="101" t="e">
        <x:v>#REF!</x:v>
      </x:c>
      <x:c r="P223" s="102" t="e">
        <x:f>O223*100/118</x:f>
        <x:v>#REF!</x:v>
      </x:c>
      <x:c r="Q223" s="98" t="e">
        <x:f>P223*H223</x:f>
        <x:v>#REF!</x:v>
      </x:c>
      <x:c r="R223" s="98" t="e">
        <x:f>H223*O223</x:f>
        <x:v>#REF!</x:v>
      </x:c>
    </x:row>
    <x:row r="224" spans="2:18">
      <x:c r="B224" s="23">
        <x:v>217</x:v>
      </x:c>
      <x:c r="C224" s="24" t="s">
        <x:v>529</x:v>
      </x:c>
      <x:c r="D224" s="24">
        <x:v>8680136020985</x:v>
      </x:c>
      <x:c r="E224" s="35" t="s">
        <x:v>31</x:v>
      </x:c>
      <x:c r="F224" s="65"/>
      <x:c r="G224" s="65"/>
      <x:c r="H224" s="26"/>
      <x:c r="I224" s="7">
        <x:v>6</x:v>
      </x:c>
      <x:c r="J224" s="47">
        <x:v>57</x:v>
      </x:c>
      <x:c r="K224" s="48">
        <x:f>J224-J224*$U$3</x:f>
        <x:v>57</x:v>
      </x:c>
      <x:c r="L224" s="100">
        <x:v>57</x:v>
      </x:c>
      <x:c r="M224" s="100">
        <x:f>Table146[[#This Row],[PSF.]]-(Table146[[#This Row],[PSF.]]*$U$3)</x:f>
        <x:v>57</x:v>
      </x:c>
      <x:c r="N224" s="101" t="e">
        <x:v>#REF!</x:v>
      </x:c>
      <x:c r="O224" s="101" t="e">
        <x:v>#REF!</x:v>
      </x:c>
      <x:c r="P224" s="102" t="e">
        <x:f>O224*100/118</x:f>
        <x:v>#REF!</x:v>
      </x:c>
      <x:c r="Q224" s="98" t="e">
        <x:f>P224*H224</x:f>
        <x:v>#REF!</x:v>
      </x:c>
      <x:c r="R224" s="98" t="e">
        <x:f>H224*O224</x:f>
        <x:v>#REF!</x:v>
      </x:c>
    </x:row>
    <x:row r="225" spans="2:18">
      <x:c r="B225" s="23">
        <x:v>218</x:v>
      </x:c>
      <x:c r="C225" s="24" t="s">
        <x:v>449</x:v>
      </x:c>
      <x:c r="D225" s="24">
        <x:v>8680136021173</x:v>
      </x:c>
      <x:c r="E225" s="35" t="s">
        <x:v>79</x:v>
      </x:c>
      <x:c r="F225" s="65"/>
      <x:c r="G225" s="65"/>
      <x:c r="H225" s="26"/>
      <x:c r="I225" s="7">
        <x:v>4</x:v>
      </x:c>
      <x:c r="J225" s="47">
        <x:v>110</x:v>
      </x:c>
      <x:c r="K225" s="48">
        <x:f>J225-J225*$U$3</x:f>
        <x:v>110</x:v>
      </x:c>
      <x:c r="L225" s="100">
        <x:v>110</x:v>
      </x:c>
      <x:c r="M225" s="100">
        <x:f>Table146[[#This Row],[PSF.]]-(Table146[[#This Row],[PSF.]]*$U$3)</x:f>
        <x:v>110</x:v>
      </x:c>
      <x:c r="N225" s="101" t="e">
        <x:v>#REF!</x:v>
      </x:c>
      <x:c r="O225" s="101" t="e">
        <x:v>#REF!</x:v>
      </x:c>
      <x:c r="P225" s="102" t="e">
        <x:f>O225*100/118</x:f>
        <x:v>#REF!</x:v>
      </x:c>
      <x:c r="Q225" s="98" t="e">
        <x:f>P225*H225</x:f>
        <x:v>#REF!</x:v>
      </x:c>
      <x:c r="R225" s="98" t="e">
        <x:f>H225*O225</x:f>
        <x:v>#REF!</x:v>
      </x:c>
    </x:row>
    <x:row r="226" spans="2:18">
      <x:c r="B226" s="23">
        <x:v>219</x:v>
      </x:c>
      <x:c r="C226" s="24" t="s">
        <x:v>291</x:v>
      </x:c>
      <x:c r="D226" s="24">
        <x:v>8680136022668</x:v>
      </x:c>
      <x:c r="E226" s="35" t="s">
        <x:v>303</x:v>
      </x:c>
      <x:c r="F226" s="65"/>
      <x:c r="G226" s="65"/>
      <x:c r="H226" s="26"/>
      <x:c r="I226" s="7">
        <x:v>6</x:v>
      </x:c>
      <x:c r="J226" s="47">
        <x:v>93</x:v>
      </x:c>
      <x:c r="K226" s="48">
        <x:f>J226-J226*$U$3</x:f>
        <x:v>93</x:v>
      </x:c>
      <x:c r="L226" s="100">
        <x:v>93</x:v>
      </x:c>
      <x:c r="M226" s="100">
        <x:f>Table146[[#This Row],[PSF.]]-(Table146[[#This Row],[PSF.]]*$U$3)</x:f>
        <x:v>93</x:v>
      </x:c>
      <x:c r="N226" s="101" t="e">
        <x:v>#REF!</x:v>
      </x:c>
      <x:c r="O226" s="101" t="e">
        <x:v>#REF!</x:v>
      </x:c>
      <x:c r="P226" s="102" t="e">
        <x:f>O226*100/118</x:f>
        <x:v>#REF!</x:v>
      </x:c>
      <x:c r="Q226" s="98" t="e">
        <x:f>P226*H226</x:f>
        <x:v>#REF!</x:v>
      </x:c>
      <x:c r="R226" s="98" t="e">
        <x:f>H226*O226</x:f>
        <x:v>#REF!</x:v>
      </x:c>
    </x:row>
    <x:row r="227" spans="2:18">
      <x:c r="B227" s="23">
        <x:v>220</x:v>
      </x:c>
      <x:c r="C227" s="24" t="s">
        <x:v>424</x:v>
      </x:c>
      <x:c r="D227" s="24">
        <x:v>8680136022675</x:v>
      </x:c>
      <x:c r="E227" s="35" t="s">
        <x:v>631</x:v>
      </x:c>
      <x:c r="F227" s="65"/>
      <x:c r="G227" s="65"/>
      <x:c r="H227" s="26"/>
      <x:c r="I227" s="7">
        <x:v>6</x:v>
      </x:c>
      <x:c r="J227" s="47">
        <x:v>105</x:v>
      </x:c>
      <x:c r="K227" s="52">
        <x:f>J227-J227*$U$3</x:f>
        <x:v>105</x:v>
      </x:c>
      <x:c r="L227" s="100">
        <x:v>105</x:v>
      </x:c>
      <x:c r="M227" s="100">
        <x:f>Table146[[#This Row],[PSF.]]-(Table146[[#This Row],[PSF.]]*$U$3)</x:f>
        <x:v>105</x:v>
      </x:c>
      <x:c r="N227" s="101" t="e">
        <x:v>#REF!</x:v>
      </x:c>
      <x:c r="O227" s="101" t="e">
        <x:v>#REF!</x:v>
      </x:c>
      <x:c r="P227" s="102" t="e">
        <x:f>O227*100/118</x:f>
        <x:v>#REF!</x:v>
      </x:c>
      <x:c r="Q227" s="98" t="e">
        <x:f>P227*H227</x:f>
        <x:v>#REF!</x:v>
      </x:c>
      <x:c r="R227" s="98" t="e">
        <x:f>H227*O227</x:f>
        <x:v>#REF!</x:v>
      </x:c>
    </x:row>
    <x:row r="228" spans="2:18">
      <x:c r="B228" s="23">
        <x:v>221</x:v>
      </x:c>
      <x:c r="C228" s="24" t="s">
        <x:v>327</x:v>
      </x:c>
      <x:c r="D228" s="24">
        <x:v>8680136021197</x:v>
      </x:c>
      <x:c r="E228" s="35" t="s">
        <x:v>132</x:v>
      </x:c>
      <x:c r="F228" s="65"/>
      <x:c r="G228" s="65"/>
      <x:c r="H228" s="26"/>
      <x:c r="I228" s="7">
        <x:v>36</x:v>
      </x:c>
      <x:c r="J228" s="60">
        <x:v>39</x:v>
      </x:c>
      <x:c r="K228" s="52">
        <x:f>J228-J228*$U$3</x:f>
        <x:v>39</x:v>
      </x:c>
      <x:c r="L228" s="100">
        <x:v>39</x:v>
      </x:c>
      <x:c r="M228" s="100">
        <x:f>Table146[[#This Row],[PSF.]]-(Table146[[#This Row],[PSF.]]*$U$3)</x:f>
        <x:v>39</x:v>
      </x:c>
      <x:c r="N228" s="101" t="e">
        <x:v>#REF!</x:v>
      </x:c>
      <x:c r="O228" s="101" t="e">
        <x:v>#REF!</x:v>
      </x:c>
      <x:c r="P228" s="102" t="e">
        <x:f>O228*100/118</x:f>
        <x:v>#REF!</x:v>
      </x:c>
      <x:c r="Q228" s="98" t="e">
        <x:f>P228*H228</x:f>
        <x:v>#REF!</x:v>
      </x:c>
      <x:c r="R228" s="98" t="e">
        <x:f>H228*O228</x:f>
        <x:v>#REF!</x:v>
      </x:c>
    </x:row>
    <x:row r="229" spans="2:18">
      <x:c r="B229" s="23">
        <x:v>222</x:v>
      </x:c>
      <x:c r="C229" s="24" t="s">
        <x:v>557</x:v>
      </x:c>
      <x:c r="D229" s="24">
        <x:v>8680136021180</x:v>
      </x:c>
      <x:c r="E229" s="35" t="s">
        <x:v>55</x:v>
      </x:c>
      <x:c r="F229" s="65"/>
      <x:c r="G229" s="65"/>
      <x:c r="H229" s="26"/>
      <x:c r="I229" s="7">
        <x:v>18</x:v>
      </x:c>
      <x:c r="J229" s="60">
        <x:v>63</x:v>
      </x:c>
      <x:c r="K229" s="52">
        <x:f>J229-J229*$U$3</x:f>
        <x:v>63</x:v>
      </x:c>
      <x:c r="L229" s="100">
        <x:v>63</x:v>
      </x:c>
      <x:c r="M229" s="100">
        <x:f>Table146[[#This Row],[PSF.]]-(Table146[[#This Row],[PSF.]]*$U$3)</x:f>
        <x:v>63</x:v>
      </x:c>
      <x:c r="N229" s="101" t="e">
        <x:v>#REF!</x:v>
      </x:c>
      <x:c r="O229" s="101" t="e">
        <x:v>#REF!</x:v>
      </x:c>
      <x:c r="P229" s="102" t="e">
        <x:f>O229*100/118</x:f>
        <x:v>#REF!</x:v>
      </x:c>
      <x:c r="Q229" s="98" t="e">
        <x:f>P229*H229</x:f>
        <x:v>#REF!</x:v>
      </x:c>
      <x:c r="R229" s="98" t="e">
        <x:f>H229*O229</x:f>
        <x:v>#REF!</x:v>
      </x:c>
    </x:row>
    <x:row r="230" spans="2:21">
      <x:c r="B230" s="23">
        <x:v>223</x:v>
      </x:c>
      <x:c r="C230" s="24" t="s">
        <x:v>459</x:v>
      </x:c>
      <x:c r="D230" s="24">
        <x:v>8680136022514</x:v>
      </x:c>
      <x:c r="E230" s="35" t="s">
        <x:v>421</x:v>
      </x:c>
      <x:c r="F230" s="65"/>
      <x:c r="G230" s="65"/>
      <x:c r="H230" s="26"/>
      <x:c r="I230" s="7">
        <x:v>6</x:v>
      </x:c>
      <x:c r="J230" s="47">
        <x:v>137.5</x:v>
      </x:c>
      <x:c r="K230" s="52">
        <x:f>J230-J230*$U$3</x:f>
        <x:v>137.5</x:v>
      </x:c>
      <x:c r="L230" s="100">
        <x:v>137.5</x:v>
      </x:c>
      <x:c r="M230" s="100">
        <x:f>Table146[[#This Row],[PSF.]]-(Table146[[#This Row],[PSF.]]*$U$3)</x:f>
        <x:v>137.5</x:v>
      </x:c>
      <x:c r="N230" s="101" t="e">
        <x:v>#REF!</x:v>
      </x:c>
      <x:c r="O230" s="101" t="e">
        <x:v>#REF!</x:v>
      </x:c>
      <x:c r="P230" s="102" t="e">
        <x:f>O230*100/118</x:f>
        <x:v>#REF!</x:v>
      </x:c>
      <x:c r="Q230" s="98" t="e">
        <x:f>P230*H230</x:f>
        <x:v>#REF!</x:v>
      </x:c>
      <x:c r="R230" s="98" t="e">
        <x:f>H230*O230</x:f>
        <x:v>#REF!</x:v>
      </x:c>
      <x:c r="U230" s="40"/>
    </x:row>
    <x:row r="231" spans="2:21">
      <x:c r="B231" s="23">
        <x:v>224</x:v>
      </x:c>
      <x:c r="C231" s="24" t="s">
        <x:v>374</x:v>
      </x:c>
      <x:c r="D231" s="24">
        <x:v>8680136023092</x:v>
      </x:c>
      <x:c r="E231" s="35" t="s">
        <x:v>204</x:v>
      </x:c>
      <x:c r="F231" s="65"/>
      <x:c r="G231" s="65"/>
      <x:c r="H231" s="26"/>
      <x:c r="I231" s="7">
        <x:v>48</x:v>
      </x:c>
      <x:c r="J231" s="47">
        <x:v>15</x:v>
      </x:c>
      <x:c r="K231" s="52">
        <x:f>J231-J231*$U$3</x:f>
        <x:v>15</x:v>
      </x:c>
      <x:c r="L231" s="100">
        <x:v>15</x:v>
      </x:c>
      <x:c r="M231" s="100">
        <x:f>Table146[[#This Row],[PSF.]]-(Table146[[#This Row],[PSF.]]*$U$3)</x:f>
        <x:v>15</x:v>
      </x:c>
      <x:c r="N231" s="101" t="e">
        <x:v>#REF!</x:v>
      </x:c>
      <x:c r="O231" s="101" t="e">
        <x:v>#REF!</x:v>
      </x:c>
      <x:c r="P231" s="102" t="e">
        <x:f>O231*100/118</x:f>
        <x:v>#REF!</x:v>
      </x:c>
      <x:c r="Q231" s="98" t="e">
        <x:f>P231*H231</x:f>
        <x:v>#REF!</x:v>
      </x:c>
      <x:c r="R231" s="98" t="e">
        <x:f>H231*O231</x:f>
        <x:v>#REF!</x:v>
      </x:c>
      <x:c r="U231" s="40"/>
    </x:row>
    <x:row r="232" spans="2:18">
      <x:c r="B232" s="23">
        <x:v>225</x:v>
      </x:c>
      <x:c r="C232" s="24" t="s">
        <x:v>236</x:v>
      </x:c>
      <x:c r="D232" s="24">
        <x:v>8680136022170</x:v>
      </x:c>
      <x:c r="E232" s="35" t="s">
        <x:v>388</x:v>
      </x:c>
      <x:c r="F232" s="65"/>
      <x:c r="G232" s="65"/>
      <x:c r="H232" s="26"/>
      <x:c r="I232" s="7">
        <x:v>72</x:v>
      </x:c>
      <x:c r="J232" s="47">
        <x:v>9.5</x:v>
      </x:c>
      <x:c r="K232" s="48">
        <x:f>J232-J232*$U$3</x:f>
        <x:v>9.5</x:v>
      </x:c>
      <x:c r="L232" s="100">
        <x:v>9.5</x:v>
      </x:c>
      <x:c r="M232" s="100">
        <x:f>Table146[[#This Row],[PSF.]]-(Table146[[#This Row],[PSF.]]*$U$3)</x:f>
        <x:v>9.5</x:v>
      </x:c>
      <x:c r="N232" s="101" t="e">
        <x:v>#REF!</x:v>
      </x:c>
      <x:c r="O232" s="101" t="e">
        <x:v>#REF!</x:v>
      </x:c>
      <x:c r="P232" s="102" t="e">
        <x:f>O232*100/118</x:f>
        <x:v>#REF!</x:v>
      </x:c>
      <x:c r="Q232" s="98" t="e">
        <x:f>P232*H232</x:f>
        <x:v>#REF!</x:v>
      </x:c>
      <x:c r="R232" s="98" t="e">
        <x:f>H232*O232</x:f>
        <x:v>#REF!</x:v>
      </x:c>
    </x:row>
    <x:row r="233" spans="2:18">
      <x:c r="B233" s="23">
        <x:v>226</x:v>
      </x:c>
      <x:c r="C233" s="24" t="s">
        <x:v>511</x:v>
      </x:c>
      <x:c r="D233" s="24">
        <x:v>8680136021210</x:v>
      </x:c>
      <x:c r="E233" s="35" t="s">
        <x:v>360</x:v>
      </x:c>
      <x:c r="F233" s="65"/>
      <x:c r="G233" s="65"/>
      <x:c r="H233" s="26"/>
      <x:c r="I233" s="7">
        <x:v>48</x:v>
      </x:c>
      <x:c r="J233" s="47">
        <x:v>11.5</x:v>
      </x:c>
      <x:c r="K233" s="48">
        <x:f>J233-J233*$U$3</x:f>
        <x:v>11.5</x:v>
      </x:c>
      <x:c r="L233" s="100">
        <x:v>11.5</x:v>
      </x:c>
      <x:c r="M233" s="100">
        <x:f>Table146[[#This Row],[PSF.]]-(Table146[[#This Row],[PSF.]]*$U$3)</x:f>
        <x:v>11.5</x:v>
      </x:c>
      <x:c r="N233" s="101" t="e">
        <x:v>#REF!</x:v>
      </x:c>
      <x:c r="O233" s="101" t="e">
        <x:v>#REF!</x:v>
      </x:c>
      <x:c r="P233" s="102" t="e">
        <x:f>O233*100/118</x:f>
        <x:v>#REF!</x:v>
      </x:c>
      <x:c r="Q233" s="98" t="e">
        <x:f>P233*H233</x:f>
        <x:v>#REF!</x:v>
      </x:c>
      <x:c r="R233" s="98" t="e">
        <x:f>H233*O233</x:f>
        <x:v>#REF!</x:v>
      </x:c>
    </x:row>
    <x:row r="234" spans="2:18">
      <x:c r="B234" s="23">
        <x:v>227</x:v>
      </x:c>
      <x:c r="C234" s="24" t="s">
        <x:v>586</x:v>
      </x:c>
      <x:c r="D234" s="24">
        <x:v>8680136022187</x:v>
      </x:c>
      <x:c r="E234" s="35" t="s">
        <x:v>528</x:v>
      </x:c>
      <x:c r="F234" s="65"/>
      <x:c r="G234" s="65"/>
      <x:c r="H234" s="26"/>
      <x:c r="I234" s="7">
        <x:v>48</x:v>
      </x:c>
      <x:c r="J234" s="47">
        <x:v>16.5</x:v>
      </x:c>
      <x:c r="K234" s="48">
        <x:f>J234-J234*$U$3</x:f>
        <x:v>16.5</x:v>
      </x:c>
      <x:c r="L234" s="100">
        <x:v>16.5</x:v>
      </x:c>
      <x:c r="M234" s="100">
        <x:f>Table146[[#This Row],[PSF.]]-(Table146[[#This Row],[PSF.]]*$U$3)</x:f>
        <x:v>16.5</x:v>
      </x:c>
      <x:c r="N234" s="101" t="e">
        <x:v>#REF!</x:v>
      </x:c>
      <x:c r="O234" s="101" t="e">
        <x:v>#REF!</x:v>
      </x:c>
      <x:c r="P234" s="102" t="e">
        <x:f>O234*100/118</x:f>
        <x:v>#REF!</x:v>
      </x:c>
      <x:c r="Q234" s="98" t="e">
        <x:f>P234*H234</x:f>
        <x:v>#REF!</x:v>
      </x:c>
      <x:c r="R234" s="98" t="e">
        <x:f>H234*O234</x:f>
        <x:v>#REF!</x:v>
      </x:c>
    </x:row>
    <x:row r="235" spans="2:18">
      <x:c r="B235" s="23">
        <x:v>228</x:v>
      </x:c>
      <x:c r="C235" s="24" t="s">
        <x:v>483</x:v>
      </x:c>
      <x:c r="D235" s="24">
        <x:v>8680136023900</x:v>
      </x:c>
      <x:c r="E235" s="35" t="s">
        <x:v>42</x:v>
      </x:c>
      <x:c r="F235" s="65"/>
      <x:c r="G235" s="65"/>
      <x:c r="H235" s="26"/>
      <x:c r="I235" s="7">
        <x:v>18</x:v>
      </x:c>
      <x:c r="J235" s="47">
        <x:v>36.5</x:v>
      </x:c>
      <x:c r="K235" s="48">
        <x:f>J235-J235*$U$3</x:f>
        <x:v>36.5</x:v>
      </x:c>
      <x:c r="L235" s="100">
        <x:v>36.5</x:v>
      </x:c>
      <x:c r="M235" s="100">
        <x:f>Table146[[#This Row],[PSF.]]-(Table146[[#This Row],[PSF.]]*$U$3)</x:f>
        <x:v>36.5</x:v>
      </x:c>
      <x:c r="N235" s="101" t="e">
        <x:v>#REF!</x:v>
      </x:c>
      <x:c r="O235" s="101" t="e">
        <x:v>#REF!</x:v>
      </x:c>
      <x:c r="P235" s="102" t="e">
        <x:f>O235*100/118</x:f>
        <x:v>#REF!</x:v>
      </x:c>
      <x:c r="Q235" s="98" t="e">
        <x:f>P235*H235</x:f>
        <x:v>#REF!</x:v>
      </x:c>
      <x:c r="R235" s="98" t="e">
        <x:f>H235*O235</x:f>
        <x:v>#REF!</x:v>
      </x:c>
    </x:row>
    <x:row r="236" spans="2:18">
      <x:c r="B236" s="23">
        <x:v>229</x:v>
      </x:c>
      <x:c r="C236" s="24" t="s">
        <x:v>225</x:v>
      </x:c>
      <x:c r="D236" s="24">
        <x:v>8680136023917</x:v>
      </x:c>
      <x:c r="E236" s="35" t="s">
        <x:v>302</x:v>
      </x:c>
      <x:c r="F236" s="65"/>
      <x:c r="G236" s="65"/>
      <x:c r="H236" s="26"/>
      <x:c r="I236" s="7">
        <x:v>16</x:v>
      </x:c>
      <x:c r="J236" s="47">
        <x:v>39.5</x:v>
      </x:c>
      <x:c r="K236" s="48">
        <x:f>J236-J236*$U$3</x:f>
        <x:v>39.5</x:v>
      </x:c>
      <x:c r="L236" s="100">
        <x:v>39.5</x:v>
      </x:c>
      <x:c r="M236" s="100">
        <x:f>Table146[[#This Row],[PSF.]]-(Table146[[#This Row],[PSF.]]*$U$3)</x:f>
        <x:v>39.5</x:v>
      </x:c>
      <x:c r="N236" s="101" t="e">
        <x:v>#REF!</x:v>
      </x:c>
      <x:c r="O236" s="101" t="e">
        <x:v>#REF!</x:v>
      </x:c>
      <x:c r="P236" s="102" t="e">
        <x:f>O236*100/118</x:f>
        <x:v>#REF!</x:v>
      </x:c>
      <x:c r="Q236" s="98" t="e">
        <x:f>P236*H236</x:f>
        <x:v>#REF!</x:v>
      </x:c>
      <x:c r="R236" s="98" t="e">
        <x:f>H236*O236</x:f>
        <x:v>#REF!</x:v>
      </x:c>
    </x:row>
    <x:row r="237" spans="2:18">
      <x:c r="B237" s="23">
        <x:v>230</x:v>
      </x:c>
      <x:c r="C237" s="24" t="s">
        <x:v>13</x:v>
      </x:c>
      <x:c r="D237" s="24">
        <x:v>8680136022200</x:v>
      </x:c>
      <x:c r="E237" s="35" t="s">
        <x:v>837</x:v>
      </x:c>
      <x:c r="F237" s="65"/>
      <x:c r="G237" s="65"/>
      <x:c r="H237" s="26"/>
      <x:c r="I237" s="7">
        <x:v>72</x:v>
      </x:c>
      <x:c r="J237" s="47">
        <x:v>33.5</x:v>
      </x:c>
      <x:c r="K237" s="48">
        <x:f>J237-J237*$U$3</x:f>
        <x:v>33.5</x:v>
      </x:c>
      <x:c r="L237" s="100">
        <x:v>33.5</x:v>
      </x:c>
      <x:c r="M237" s="100">
        <x:f>Table146[[#This Row],[PSF.]]-(Table146[[#This Row],[PSF.]]*$U$3)</x:f>
        <x:v>33.5</x:v>
      </x:c>
      <x:c r="N237" s="101" t="e">
        <x:v>#REF!</x:v>
      </x:c>
      <x:c r="O237" s="101" t="e">
        <x:v>#REF!</x:v>
      </x:c>
      <x:c r="P237" s="102" t="e">
        <x:f>O237*100/118</x:f>
        <x:v>#REF!</x:v>
      </x:c>
      <x:c r="Q237" s="98" t="e">
        <x:f>P237*H237</x:f>
        <x:v>#REF!</x:v>
      </x:c>
      <x:c r="R237" s="98" t="e">
        <x:f>H237*O237</x:f>
        <x:v>#REF!</x:v>
      </x:c>
    </x:row>
    <x:row r="238" spans="2:18">
      <x:c r="B238" s="23">
        <x:v>231</x:v>
      </x:c>
      <x:c r="C238" s="16" t="s">
        <x:v>593</x:v>
      </x:c>
      <x:c r="D238" s="26">
        <x:v>8680136020626</x:v>
      </x:c>
      <x:c r="E238" s="35" t="s">
        <x:v>126</x:v>
      </x:c>
      <x:c r="F238" s="65"/>
      <x:c r="G238" s="65"/>
      <x:c r="H238" s="26"/>
      <x:c r="I238" s="7">
        <x:v>48</x:v>
      </x:c>
      <x:c r="J238" s="47">
        <x:v>11.5</x:v>
      </x:c>
      <x:c r="K238" s="48">
        <x:f>J238-J238*$U$3</x:f>
        <x:v>11.5</x:v>
      </x:c>
      <x:c r="L238" s="100">
        <x:v>11.5</x:v>
      </x:c>
      <x:c r="M238" s="100">
        <x:f>Table146[[#This Row],[PSF.]]-(Table146[[#This Row],[PSF.]]*$U$3)</x:f>
        <x:v>11.5</x:v>
      </x:c>
      <x:c r="N238" s="101" t="e">
        <x:v>#REF!</x:v>
      </x:c>
      <x:c r="O238" s="101" t="e">
        <x:v>#REF!</x:v>
      </x:c>
      <x:c r="P238" s="102" t="e">
        <x:f>O238*100/118</x:f>
        <x:v>#REF!</x:v>
      </x:c>
      <x:c r="Q238" s="98" t="e">
        <x:f>P238*H238</x:f>
        <x:v>#REF!</x:v>
      </x:c>
      <x:c r="R238" s="98" t="e">
        <x:f>H238*O238</x:f>
        <x:v>#REF!</x:v>
      </x:c>
    </x:row>
    <x:row r="239" spans="2:18">
      <x:c r="B239" s="23">
        <x:v>232</x:v>
      </x:c>
      <x:c r="C239" s="16" t="s">
        <x:v>29</x:v>
      </x:c>
      <x:c r="D239" s="26">
        <x:v>8680136021647</x:v>
      </x:c>
      <x:c r="E239" s="35" t="s">
        <x:v>296</x:v>
      </x:c>
      <x:c r="F239" s="65"/>
      <x:c r="G239" s="65"/>
      <x:c r="H239" s="26"/>
      <x:c r="I239" s="7">
        <x:v>40</x:v>
      </x:c>
      <x:c r="J239" s="47">
        <x:v>15</x:v>
      </x:c>
      <x:c r="K239" s="48">
        <x:f>J239-J239*$U$3</x:f>
        <x:v>15</x:v>
      </x:c>
      <x:c r="L239" s="100">
        <x:v>15</x:v>
      </x:c>
      <x:c r="M239" s="100">
        <x:f>Table146[[#This Row],[PSF.]]-(Table146[[#This Row],[PSF.]]*$U$3)</x:f>
        <x:v>15</x:v>
      </x:c>
      <x:c r="N239" s="101" t="e">
        <x:v>#REF!</x:v>
      </x:c>
      <x:c r="O239" s="101" t="e">
        <x:v>#REF!</x:v>
      </x:c>
      <x:c r="P239" s="102" t="e">
        <x:f>O239*100/118</x:f>
        <x:v>#REF!</x:v>
      </x:c>
      <x:c r="Q239" s="98" t="e">
        <x:f>P239*H239</x:f>
        <x:v>#REF!</x:v>
      </x:c>
      <x:c r="R239" s="98" t="e">
        <x:f>H239*O239</x:f>
        <x:v>#REF!</x:v>
      </x:c>
    </x:row>
    <x:row r="240" spans="2:18">
      <x:c r="B240" s="23">
        <x:v>233</x:v>
      </x:c>
      <x:c r="C240" s="16" t="s">
        <x:v>188</x:v>
      </x:c>
      <x:c r="D240" s="26">
        <x:v>8680136021630</x:v>
      </x:c>
      <x:c r="E240" s="35" t="s">
        <x:v>468</x:v>
      </x:c>
      <x:c r="F240" s="65"/>
      <x:c r="G240" s="65"/>
      <x:c r="H240" s="26"/>
      <x:c r="I240" s="7">
        <x:v>108</x:v>
      </x:c>
      <x:c r="J240" s="47">
        <x:v>8</x:v>
      </x:c>
      <x:c r="K240" s="48">
        <x:f>J240-J240*$U$3</x:f>
        <x:v>8</x:v>
      </x:c>
      <x:c r="L240" s="100">
        <x:v>8</x:v>
      </x:c>
      <x:c r="M240" s="100">
        <x:f>Table146[[#This Row],[PSF.]]-(Table146[[#This Row],[PSF.]]*$U$3)</x:f>
        <x:v>8</x:v>
      </x:c>
      <x:c r="N240" s="101" t="e">
        <x:v>#REF!</x:v>
      </x:c>
      <x:c r="O240" s="101" t="e">
        <x:v>#REF!</x:v>
      </x:c>
      <x:c r="P240" s="102" t="e">
        <x:f>O240*100/118</x:f>
        <x:v>#REF!</x:v>
      </x:c>
      <x:c r="Q240" s="98" t="e">
        <x:f>P240*H240</x:f>
        <x:v>#REF!</x:v>
      </x:c>
      <x:c r="R240" s="98" t="e">
        <x:f>H240*O240</x:f>
        <x:v>#REF!</x:v>
      </x:c>
    </x:row>
    <x:row r="241" spans="2:18">
      <x:c r="B241" s="23">
        <x:v>234</x:v>
      </x:c>
      <x:c r="C241" s="16" t="s">
        <x:v>27</x:v>
      </x:c>
      <x:c r="D241" s="26">
        <x:v>8680136021661</x:v>
      </x:c>
      <x:c r="E241" s="35" t="s">
        <x:v>157</x:v>
      </x:c>
      <x:c r="F241" s="114" t="s">
        <x:v>429</x:v>
      </x:c>
      <x:c r="G241" s="114">
        <x:f>Table146[[#This Row],[SİPARİŞ ADET]]</x:f>
        <x:v>0</x:v>
      </x:c>
      <x:c r="H241" s="26"/>
      <x:c r="I241" s="7">
        <x:v>96</x:v>
      </x:c>
      <x:c r="J241" s="47">
        <x:v>13</x:v>
      </x:c>
      <x:c r="K241" s="48" t="e">
        <x:v>#REF!</x:v>
      </x:c>
      <x:c r="L241" s="100">
        <x:v>13</x:v>
      </x:c>
      <x:c r="M241" s="100">
        <x:f>Table146[[#This Row],[PSF.]]-(Table146[[#This Row],[PSF.]]*$U$3)</x:f>
        <x:v>13</x:v>
      </x:c>
      <x:c r="N241" s="101" t="e">
        <x:v>#REF!</x:v>
      </x:c>
      <x:c r="O241" s="101">
        <x:v>6</x:v>
      </x:c>
      <x:c r="P241" s="102">
        <x:f>O241*100/118</x:f>
        <x:v>5.0847457627118642</x:v>
      </x:c>
      <x:c r="Q241" s="98">
        <x:f>P241*H241</x:f>
        <x:v>0</x:v>
      </x:c>
      <x:c r="R241" s="98">
        <x:f>H241*O241</x:f>
        <x:v>0</x:v>
      </x:c>
    </x:row>
    <x:row r="242" spans="2:18">
      <x:c r="B242" s="23">
        <x:v>235</x:v>
      </x:c>
      <x:c r="C242" s="16" t="s">
        <x:v>667</x:v>
      </x:c>
      <x:c r="D242" s="26">
        <x:v>8680136024044</x:v>
      </x:c>
      <x:c r="E242" s="35" t="s">
        <x:v>470</x:v>
      </x:c>
      <x:c r="F242" s="65"/>
      <x:c r="G242" s="65"/>
      <x:c r="H242" s="26"/>
      <x:c r="I242" s="7">
        <x:v>48</x:v>
      </x:c>
      <x:c r="J242" s="47">
        <x:v>16</x:v>
      </x:c>
      <x:c r="K242" s="48">
        <x:f>J242-J242*$U$3</x:f>
        <x:v>16</x:v>
      </x:c>
      <x:c r="L242" s="100">
        <x:v>16</x:v>
      </x:c>
      <x:c r="M242" s="100">
        <x:f>Table146[[#This Row],[PSF.]]-(Table146[[#This Row],[PSF.]]*$U$3)</x:f>
        <x:v>16</x:v>
      </x:c>
      <x:c r="N242" s="101" t="e">
        <x:v>#REF!</x:v>
      </x:c>
      <x:c r="O242" s="101" t="e">
        <x:v>#REF!</x:v>
      </x:c>
      <x:c r="P242" s="102" t="e">
        <x:f>O242*100/118</x:f>
        <x:v>#REF!</x:v>
      </x:c>
      <x:c r="Q242" s="98" t="e">
        <x:f>P242*H242</x:f>
        <x:v>#REF!</x:v>
      </x:c>
      <x:c r="R242" s="98" t="e">
        <x:f>H242*O242</x:f>
        <x:v>#REF!</x:v>
      </x:c>
    </x:row>
    <x:row r="243" spans="2:18">
      <x:c r="B243" s="23">
        <x:v>236</x:v>
      </x:c>
      <x:c r="C243" s="16" t="s">
        <x:v>117</x:v>
      </x:c>
      <x:c r="D243" s="26">
        <x:v>8680136023887</x:v>
      </x:c>
      <x:c r="E243" s="35" t="s">
        <x:v>644</x:v>
      </x:c>
      <x:c r="F243" s="65"/>
      <x:c r="G243" s="65"/>
      <x:c r="H243" s="26"/>
      <x:c r="I243" s="7">
        <x:v>18</x:v>
      </x:c>
      <x:c r="J243" s="47">
        <x:v>23</x:v>
      </x:c>
      <x:c r="K243" s="48">
        <x:f>J243-J243*$U$3</x:f>
        <x:v>23</x:v>
      </x:c>
      <x:c r="L243" s="100">
        <x:v>23</x:v>
      </x:c>
      <x:c r="M243" s="100">
        <x:f>Table146[[#This Row],[PSF.]]-(Table146[[#This Row],[PSF.]]*$U$3)</x:f>
        <x:v>23</x:v>
      </x:c>
      <x:c r="N243" s="101" t="e">
        <x:v>#REF!</x:v>
      </x:c>
      <x:c r="O243" s="101" t="e">
        <x:v>#REF!</x:v>
      </x:c>
      <x:c r="P243" s="102" t="e">
        <x:f>O243*100/118</x:f>
        <x:v>#REF!</x:v>
      </x:c>
      <x:c r="Q243" s="98" t="e">
        <x:f>P243*H243</x:f>
        <x:v>#REF!</x:v>
      </x:c>
      <x:c r="R243" s="98" t="e">
        <x:f>H243*O243</x:f>
        <x:v>#REF!</x:v>
      </x:c>
    </x:row>
    <x:row r="244" spans="2:18">
      <x:c r="B244" s="23">
        <x:v>237</x:v>
      </x:c>
      <x:c r="C244" s="16" t="s">
        <x:v>457</x:v>
      </x:c>
      <x:c r="D244" s="26">
        <x:v>8680136023016</x:v>
      </x:c>
      <x:c r="E244" s="35" t="s">
        <x:v>159</x:v>
      </x:c>
      <x:c r="F244" s="114" t="s">
        <x:v>429</x:v>
      </x:c>
      <x:c r="G244" s="114">
        <x:f>Table146[[#This Row],[SİPARİŞ ADET]]</x:f>
        <x:v>0</x:v>
      </x:c>
      <x:c r="H244" s="26"/>
      <x:c r="I244" s="7">
        <x:v>60</x:v>
      </x:c>
      <x:c r="J244" s="47">
        <x:v>21.5</x:v>
      </x:c>
      <x:c r="K244" s="52" t="e">
        <x:v>#REF!</x:v>
      </x:c>
      <x:c r="L244" s="100">
        <x:v>21.5</x:v>
      </x:c>
      <x:c r="M244" s="100">
        <x:f>Table146[[#This Row],[PSF.]]-(Table146[[#This Row],[PSF.]]*$U$3)</x:f>
        <x:v>21.5</x:v>
      </x:c>
      <x:c r="N244" s="101" t="e">
        <x:v>#REF!</x:v>
      </x:c>
      <x:c r="O244" s="101">
        <x:v>9</x:v>
      </x:c>
      <x:c r="P244" s="102">
        <x:f>O244*100/118</x:f>
        <x:v>7.6271186440677967</x:v>
      </x:c>
      <x:c r="Q244" s="98">
        <x:f>P244*H244</x:f>
        <x:v>0</x:v>
      </x:c>
      <x:c r="R244" s="98">
        <x:f>H244*O244</x:f>
        <x:v>0</x:v>
      </x:c>
    </x:row>
    <x:row r="245" spans="2:18">
      <x:c r="B245" s="23">
        <x:v>238</x:v>
      </x:c>
      <x:c r="C245" s="16" t="s">
        <x:v>262</x:v>
      </x:c>
      <x:c r="D245" s="26">
        <x:v>8680136023115</x:v>
      </x:c>
      <x:c r="E245" s="35" t="s">
        <x:v>383</x:v>
      </x:c>
      <x:c r="F245" s="65"/>
      <x:c r="G245" s="65"/>
      <x:c r="H245" s="26"/>
      <x:c r="I245" s="7">
        <x:v>60</x:v>
      </x:c>
      <x:c r="J245" s="47">
        <x:v>21.5</x:v>
      </x:c>
      <x:c r="K245" s="52">
        <x:f>J245-J245*$U$3</x:f>
        <x:v>21.5</x:v>
      </x:c>
      <x:c r="L245" s="100">
        <x:v>21.5</x:v>
      </x:c>
      <x:c r="M245" s="100">
        <x:f>Table146[[#This Row],[PSF.]]-(Table146[[#This Row],[PSF.]]*$U$3)</x:f>
        <x:v>21.5</x:v>
      </x:c>
      <x:c r="N245" s="101" t="e">
        <x:v>#REF!</x:v>
      </x:c>
      <x:c r="O245" s="101" t="e">
        <x:v>#REF!</x:v>
      </x:c>
      <x:c r="P245" s="102" t="e">
        <x:f>O245*100/118</x:f>
        <x:v>#REF!</x:v>
      </x:c>
      <x:c r="Q245" s="98" t="e">
        <x:f>P245*H245</x:f>
        <x:v>#REF!</x:v>
      </x:c>
      <x:c r="R245" s="98" t="e">
        <x:f>H245*O245</x:f>
        <x:v>#REF!</x:v>
      </x:c>
    </x:row>
    <x:row r="246" spans="2:18">
      <x:c r="B246" s="23">
        <x:v>239</x:v>
      </x:c>
      <x:c r="C246" s="16" t="s">
        <x:v>323</x:v>
      </x:c>
      <x:c r="D246" s="26">
        <x:v>8680136023771</x:v>
      </x:c>
      <x:c r="E246" s="35" t="s">
        <x:v>451</x:v>
      </x:c>
      <x:c r="F246" s="65"/>
      <x:c r="G246" s="65"/>
      <x:c r="H246" s="26"/>
      <x:c r="I246" s="7">
        <x:v>36</x:v>
      </x:c>
      <x:c r="J246" s="47">
        <x:v>11.5</x:v>
      </x:c>
      <x:c r="K246" s="52">
        <x:f>J246-J246*$U$3</x:f>
        <x:v>11.5</x:v>
      </x:c>
      <x:c r="L246" s="100">
        <x:v>11.5</x:v>
      </x:c>
      <x:c r="M246" s="100">
        <x:f>Table146[[#This Row],[PSF.]]-(Table146[[#This Row],[PSF.]]*$U$3)</x:f>
        <x:v>11.5</x:v>
      </x:c>
      <x:c r="N246" s="101" t="e">
        <x:v>#REF!</x:v>
      </x:c>
      <x:c r="O246" s="101" t="e">
        <x:v>#REF!</x:v>
      </x:c>
      <x:c r="P246" s="102" t="e">
        <x:f>O246*100/118</x:f>
        <x:v>#REF!</x:v>
      </x:c>
      <x:c r="Q246" s="98" t="e">
        <x:f>P246*H246</x:f>
        <x:v>#REF!</x:v>
      </x:c>
      <x:c r="R246" s="98" t="e">
        <x:f>H246*O246</x:f>
        <x:v>#REF!</x:v>
      </x:c>
    </x:row>
    <x:row r="247" spans="2:18">
      <x:c r="B247" s="23">
        <x:v>240</x:v>
      </x:c>
      <x:c r="C247" s="16" t="s">
        <x:v>583</x:v>
      </x:c>
      <x:c r="D247" s="26">
        <x:v>8680136023788</x:v>
      </x:c>
      <x:c r="E247" s="35" t="s">
        <x:v>177</x:v>
      </x:c>
      <x:c r="F247" s="65"/>
      <x:c r="G247" s="65"/>
      <x:c r="H247" s="26"/>
      <x:c r="I247" s="7">
        <x:v>24</x:v>
      </x:c>
      <x:c r="J247" s="47">
        <x:v>16.5</x:v>
      </x:c>
      <x:c r="K247" s="52">
        <x:f>J247-J247*$U$3</x:f>
        <x:v>16.5</x:v>
      </x:c>
      <x:c r="L247" s="100">
        <x:v>16.5</x:v>
      </x:c>
      <x:c r="M247" s="100">
        <x:f>Table146[[#This Row],[PSF.]]-(Table146[[#This Row],[PSF.]]*$U$3)</x:f>
        <x:v>16.5</x:v>
      </x:c>
      <x:c r="N247" s="101" t="e">
        <x:v>#REF!</x:v>
      </x:c>
      <x:c r="O247" s="101" t="e">
        <x:v>#REF!</x:v>
      </x:c>
      <x:c r="P247" s="102" t="e">
        <x:f>O247*100/118</x:f>
        <x:v>#REF!</x:v>
      </x:c>
      <x:c r="Q247" s="98" t="e">
        <x:f>P247*H247</x:f>
        <x:v>#REF!</x:v>
      </x:c>
      <x:c r="R247" s="98" t="e">
        <x:f>H247*O247</x:f>
        <x:v>#REF!</x:v>
      </x:c>
    </x:row>
    <x:row r="248" spans="2:18">
      <x:c r="B248" s="23">
        <x:v>241</x:v>
      </x:c>
      <x:c r="C248" s="16" t="s">
        <x:v>156</x:v>
      </x:c>
      <x:c r="D248" s="26">
        <x:v>8680136023153</x:v>
      </x:c>
      <x:c r="E248" s="35" t="s">
        <x:v>747</x:v>
      </x:c>
      <x:c r="F248" s="65"/>
      <x:c r="G248" s="65"/>
      <x:c r="H248" s="26"/>
      <x:c r="I248" s="7">
        <x:v>96</x:v>
      </x:c>
      <x:c r="J248" s="47">
        <x:v>12.5</x:v>
      </x:c>
      <x:c r="K248" s="52">
        <x:f>J248-J248*$U$3</x:f>
        <x:v>12.5</x:v>
      </x:c>
      <x:c r="L248" s="100">
        <x:v>12.5</x:v>
      </x:c>
      <x:c r="M248" s="100">
        <x:f>Table146[[#This Row],[PSF.]]-(Table146[[#This Row],[PSF.]]*$U$3)</x:f>
        <x:v>12.5</x:v>
      </x:c>
      <x:c r="N248" s="101" t="e">
        <x:v>#REF!</x:v>
      </x:c>
      <x:c r="O248" s="101" t="e">
        <x:v>#REF!</x:v>
      </x:c>
      <x:c r="P248" s="102" t="e">
        <x:f>O248*100/118</x:f>
        <x:v>#REF!</x:v>
      </x:c>
      <x:c r="Q248" s="98" t="e">
        <x:f>P248*H248</x:f>
        <x:v>#REF!</x:v>
      </x:c>
      <x:c r="R248" s="98" t="e">
        <x:f>H248*O248</x:f>
        <x:v>#REF!</x:v>
      </x:c>
    </x:row>
    <x:row r="249" spans="2:18">
      <x:c r="B249" s="23">
        <x:v>242</x:v>
      </x:c>
      <x:c r="C249" s="16" t="s">
        <x:v>44</x:v>
      </x:c>
      <x:c r="D249" s="26">
        <x:v>8680136023160</x:v>
      </x:c>
      <x:c r="E249" s="35" t="s">
        <x:v>780</x:v>
      </x:c>
      <x:c r="F249" s="65"/>
      <x:c r="G249" s="65"/>
      <x:c r="H249" s="26"/>
      <x:c r="I249" s="7">
        <x:v>72</x:v>
      </x:c>
      <x:c r="J249" s="47">
        <x:v>16.5</x:v>
      </x:c>
      <x:c r="K249" s="52">
        <x:f>J249-J249*$U$3</x:f>
        <x:v>16.5</x:v>
      </x:c>
      <x:c r="L249" s="100">
        <x:v>16.5</x:v>
      </x:c>
      <x:c r="M249" s="100">
        <x:f>Table146[[#This Row],[PSF.]]-(Table146[[#This Row],[PSF.]]*$U$3)</x:f>
        <x:v>16.5</x:v>
      </x:c>
      <x:c r="N249" s="101" t="e">
        <x:v>#REF!</x:v>
      </x:c>
      <x:c r="O249" s="101" t="e">
        <x:v>#REF!</x:v>
      </x:c>
      <x:c r="P249" s="102" t="e">
        <x:f>O249*100/118</x:f>
        <x:v>#REF!</x:v>
      </x:c>
      <x:c r="Q249" s="98" t="e">
        <x:f>P249*H249</x:f>
        <x:v>#REF!</x:v>
      </x:c>
      <x:c r="R249" s="98" t="e">
        <x:f>H249*O249</x:f>
        <x:v>#REF!</x:v>
      </x:c>
    </x:row>
    <x:row r="250" spans="2:18">
      <x:c r="B250" s="23">
        <x:v>243</x:v>
      </x:c>
      <x:c r="C250" s="16" t="s">
        <x:v>149</x:v>
      </x:c>
      <x:c r="D250" s="26">
        <x:v>8680136023177</x:v>
      </x:c>
      <x:c r="E250" s="35" t="s">
        <x:v>269</x:v>
      </x:c>
      <x:c r="F250" s="65"/>
      <x:c r="G250" s="65"/>
      <x:c r="H250" s="26"/>
      <x:c r="I250" s="7">
        <x:v>48</x:v>
      </x:c>
      <x:c r="J250" s="47">
        <x:v>30</x:v>
      </x:c>
      <x:c r="K250" s="52">
        <x:f>J250-J250*$U$3</x:f>
        <x:v>30</x:v>
      </x:c>
      <x:c r="L250" s="100">
        <x:v>30</x:v>
      </x:c>
      <x:c r="M250" s="100">
        <x:f>Table146[[#This Row],[PSF.]]-(Table146[[#This Row],[PSF.]]*$U$3)</x:f>
        <x:v>30</x:v>
      </x:c>
      <x:c r="N250" s="101" t="e">
        <x:v>#REF!</x:v>
      </x:c>
      <x:c r="O250" s="101" t="e">
        <x:v>#REF!</x:v>
      </x:c>
      <x:c r="P250" s="102" t="e">
        <x:f>O250*100/118</x:f>
        <x:v>#REF!</x:v>
      </x:c>
      <x:c r="Q250" s="98" t="e">
        <x:f>P250*H250</x:f>
        <x:v>#REF!</x:v>
      </x:c>
      <x:c r="R250" s="98" t="e">
        <x:f>H250*O250</x:f>
        <x:v>#REF!</x:v>
      </x:c>
    </x:row>
    <x:row r="251" spans="2:18">
      <x:c r="B251" s="23">
        <x:v>244</x:v>
      </x:c>
      <x:c r="C251" s="16" t="s">
        <x:v>478</x:v>
      </x:c>
      <x:c r="D251" s="26">
        <x:v>8680136023184</x:v>
      </x:c>
      <x:c r="E251" s="35" t="s">
        <x:v>842</x:v>
      </x:c>
      <x:c r="F251" s="65"/>
      <x:c r="G251" s="65"/>
      <x:c r="H251" s="26"/>
      <x:c r="I251" s="7">
        <x:v>24</x:v>
      </x:c>
      <x:c r="J251" s="47">
        <x:v>42</x:v>
      </x:c>
      <x:c r="K251" s="52">
        <x:f>J251-J251*$U$3</x:f>
        <x:v>42</x:v>
      </x:c>
      <x:c r="L251" s="100">
        <x:v>42</x:v>
      </x:c>
      <x:c r="M251" s="100">
        <x:f>Table146[[#This Row],[PSF.]]-(Table146[[#This Row],[PSF.]]*$U$3)</x:f>
        <x:v>42</x:v>
      </x:c>
      <x:c r="N251" s="101" t="e">
        <x:v>#REF!</x:v>
      </x:c>
      <x:c r="O251" s="101" t="e">
        <x:v>#REF!</x:v>
      </x:c>
      <x:c r="P251" s="102" t="e">
        <x:f>O251*100/118</x:f>
        <x:v>#REF!</x:v>
      </x:c>
      <x:c r="Q251" s="98" t="e">
        <x:f>P251*H251</x:f>
        <x:v>#REF!</x:v>
      </x:c>
      <x:c r="R251" s="98" t="e">
        <x:f>H251*O251</x:f>
        <x:v>#REF!</x:v>
      </x:c>
    </x:row>
    <x:row r="252" spans="2:18">
      <x:c r="B252" s="23">
        <x:v>245</x:v>
      </x:c>
      <x:c r="C252" s="16" t="s">
        <x:v>805</x:v>
      </x:c>
      <x:c r="D252" s="26">
        <x:v>8680136023191</x:v>
      </x:c>
      <x:c r="E252" s="35" t="s">
        <x:v>103</x:v>
      </x:c>
      <x:c r="F252" s="65"/>
      <x:c r="G252" s="65"/>
      <x:c r="H252" s="26"/>
      <x:c r="I252" s="7">
        <x:v>12</x:v>
      </x:c>
      <x:c r="J252" s="47">
        <x:v>64</x:v>
      </x:c>
      <x:c r="K252" s="52">
        <x:f>J252-J252*$U$3</x:f>
        <x:v>64</x:v>
      </x:c>
      <x:c r="L252" s="100">
        <x:v>64</x:v>
      </x:c>
      <x:c r="M252" s="100">
        <x:f>Table146[[#This Row],[PSF.]]-(Table146[[#This Row],[PSF.]]*$U$3)</x:f>
        <x:v>64</x:v>
      </x:c>
      <x:c r="N252" s="101" t="e">
        <x:v>#REF!</x:v>
      </x:c>
      <x:c r="O252" s="101" t="e">
        <x:v>#REF!</x:v>
      </x:c>
      <x:c r="P252" s="102" t="e">
        <x:f>O252*100/118</x:f>
        <x:v>#REF!</x:v>
      </x:c>
      <x:c r="Q252" s="98" t="e">
        <x:f>P252*H252</x:f>
        <x:v>#REF!</x:v>
      </x:c>
      <x:c r="R252" s="98" t="e">
        <x:f>H252*O252</x:f>
        <x:v>#REF!</x:v>
      </x:c>
    </x:row>
    <x:row r="253" spans="2:18">
      <x:c r="B253" s="23">
        <x:v>246</x:v>
      </x:c>
      <x:c r="C253" s="16" t="s">
        <x:v>61</x:v>
      </x:c>
      <x:c r="D253" s="26">
        <x:v>8680136024259</x:v>
      </x:c>
      <x:c r="E253" s="35" t="s">
        <x:v>308</x:v>
      </x:c>
      <x:c r="F253" s="65"/>
      <x:c r="G253" s="65"/>
      <x:c r="H253" s="26"/>
      <x:c r="I253" s="7">
        <x:v>8</x:v>
      </x:c>
      <x:c r="J253" s="47">
        <x:v>39.5</x:v>
      </x:c>
      <x:c r="K253" s="52">
        <x:f>J253-J253*$U$3</x:f>
        <x:v>39.5</x:v>
      </x:c>
      <x:c r="L253" s="100">
        <x:v>39.5</x:v>
      </x:c>
      <x:c r="M253" s="100">
        <x:f>Table146[[#This Row],[PSF.]]-(Table146[[#This Row],[PSF.]]*$U$3)</x:f>
        <x:v>39.5</x:v>
      </x:c>
      <x:c r="N253" s="101" t="e">
        <x:v>#REF!</x:v>
      </x:c>
      <x:c r="O253" s="101" t="e">
        <x:v>#REF!</x:v>
      </x:c>
      <x:c r="P253" s="102" t="e">
        <x:f>O253*100/118</x:f>
        <x:v>#REF!</x:v>
      </x:c>
      <x:c r="Q253" s="98" t="e">
        <x:f>P253*H253</x:f>
        <x:v>#REF!</x:v>
      </x:c>
      <x:c r="R253" s="98" t="e">
        <x:f>H253*O253</x:f>
        <x:v>#REF!</x:v>
      </x:c>
    </x:row>
    <x:row r="254" spans="2:18">
      <x:c r="B254" s="23">
        <x:v>247</x:v>
      </x:c>
      <x:c r="C254" s="16" t="s">
        <x:v>616</x:v>
      </x:c>
      <x:c r="D254" s="26">
        <x:v>8680136021692</x:v>
      </x:c>
      <x:c r="E254" s="35" t="s">
        <x:v>322</x:v>
      </x:c>
      <x:c r="F254" s="65"/>
      <x:c r="G254" s="65"/>
      <x:c r="H254" s="26"/>
      <x:c r="I254" s="7">
        <x:v>8</x:v>
      </x:c>
      <x:c r="J254" s="47">
        <x:v>57.5</x:v>
      </x:c>
      <x:c r="K254" s="52">
        <x:f>J254-J254*$U$3</x:f>
        <x:v>57.5</x:v>
      </x:c>
      <x:c r="L254" s="100">
        <x:v>57.5</x:v>
      </x:c>
      <x:c r="M254" s="100">
        <x:f>Table146[[#This Row],[PSF.]]-(Table146[[#This Row],[PSF.]]*$U$3)</x:f>
        <x:v>57.5</x:v>
      </x:c>
      <x:c r="N254" s="101" t="e">
        <x:v>#REF!</x:v>
      </x:c>
      <x:c r="O254" s="101" t="e">
        <x:v>#REF!</x:v>
      </x:c>
      <x:c r="P254" s="102" t="e">
        <x:f>O254*100/118</x:f>
        <x:v>#REF!</x:v>
      </x:c>
      <x:c r="Q254" s="98" t="e">
        <x:f>P254*H254</x:f>
        <x:v>#REF!</x:v>
      </x:c>
      <x:c r="R254" s="98" t="e">
        <x:f>H254*O254</x:f>
        <x:v>#REF!</x:v>
      </x:c>
    </x:row>
    <x:row r="255" spans="2:18">
      <x:c r="B255" s="23">
        <x:v>248</x:v>
      </x:c>
      <x:c r="C255" s="16" t="s">
        <x:v>660</x:v>
      </x:c>
      <x:c r="D255" s="26">
        <x:v>8680136023986</x:v>
      </x:c>
      <x:c r="E255" s="35" t="s">
        <x:v>22</x:v>
      </x:c>
      <x:c r="F255" s="65"/>
      <x:c r="G255" s="65"/>
      <x:c r="H255" s="26"/>
      <x:c r="I255" s="7">
        <x:v>4</x:v>
      </x:c>
      <x:c r="J255" s="47">
        <x:v>115</x:v>
      </x:c>
      <x:c r="K255" s="52">
        <x:f>J255-J255*$U$3</x:f>
        <x:v>115</x:v>
      </x:c>
      <x:c r="L255" s="100">
        <x:v>115</x:v>
      </x:c>
      <x:c r="M255" s="100">
        <x:f>Table146[[#This Row],[PSF.]]-(Table146[[#This Row],[PSF.]]*$U$3)</x:f>
        <x:v>115</x:v>
      </x:c>
      <x:c r="N255" s="101" t="e">
        <x:v>#REF!</x:v>
      </x:c>
      <x:c r="O255" s="101" t="e">
        <x:v>#REF!</x:v>
      </x:c>
      <x:c r="P255" s="102" t="e">
        <x:f>O255*100/118</x:f>
        <x:v>#REF!</x:v>
      </x:c>
      <x:c r="Q255" s="98" t="e">
        <x:f>P255*H255</x:f>
        <x:v>#REF!</x:v>
      </x:c>
      <x:c r="R255" s="98" t="e">
        <x:f>H255*O255</x:f>
        <x:v>#REF!</x:v>
      </x:c>
    </x:row>
    <x:row r="256" spans="2:18">
      <x:c r="B256" s="23">
        <x:v>249</x:v>
      </x:c>
      <x:c r="C256" s="16" t="s">
        <x:v>453</x:v>
      </x:c>
      <x:c r="D256" s="26">
        <x:v>8680136022590</x:v>
      </x:c>
      <x:c r="E256" s="35" t="s">
        <x:v>96</x:v>
      </x:c>
      <x:c r="F256" s="114" t="s">
        <x:v>429</x:v>
      </x:c>
      <x:c r="G256" s="114">
        <x:f>Table146[[#This Row],[SİPARİŞ ADET]]</x:f>
        <x:v>0</x:v>
      </x:c>
      <x:c r="H256" s="26"/>
      <x:c r="I256" s="7">
        <x:v>12</x:v>
      </x:c>
      <x:c r="J256" s="47">
        <x:v>39</x:v>
      </x:c>
      <x:c r="K256" s="52" t="e">
        <x:v>#REF!</x:v>
      </x:c>
      <x:c r="L256" s="100">
        <x:v>39</x:v>
      </x:c>
      <x:c r="M256" s="100">
        <x:f>Table146[[#This Row],[PSF.]]-(Table146[[#This Row],[PSF.]]*$U$3)</x:f>
        <x:v>39</x:v>
      </x:c>
      <x:c r="N256" s="101" t="e">
        <x:v>#REF!</x:v>
      </x:c>
      <x:c r="O256" s="101">
        <x:v>16.5</x:v>
      </x:c>
      <x:c r="P256" s="102">
        <x:f>O256*100/118</x:f>
        <x:v>13.983050847457626</x:v>
      </x:c>
      <x:c r="Q256" s="98">
        <x:f>P256*H256</x:f>
        <x:v>0</x:v>
      </x:c>
      <x:c r="R256" s="98">
        <x:f>H256*O256</x:f>
        <x:v>0</x:v>
      </x:c>
    </x:row>
    <x:row r="257" spans="2:18">
      <x:c r="B257" s="23">
        <x:v>250</x:v>
      </x:c>
      <x:c r="C257" s="16" t="s">
        <x:v>445</x:v>
      </x:c>
      <x:c r="D257" s="26">
        <x:v>8680136022606</x:v>
      </x:c>
      <x:c r="E257" s="35" t="s">
        <x:v>52</x:v>
      </x:c>
      <x:c r="F257" s="65"/>
      <x:c r="G257" s="65"/>
      <x:c r="H257" s="26"/>
      <x:c r="I257" s="7">
        <x:v>8</x:v>
      </x:c>
      <x:c r="J257" s="47">
        <x:v>49</x:v>
      </x:c>
      <x:c r="K257" s="52">
        <x:f>J257-J257*$U$3</x:f>
        <x:v>49</x:v>
      </x:c>
      <x:c r="L257" s="100">
        <x:v>49</x:v>
      </x:c>
      <x:c r="M257" s="100">
        <x:f>Table146[[#This Row],[PSF.]]-(Table146[[#This Row],[PSF.]]*$U$3)</x:f>
        <x:v>49</x:v>
      </x:c>
      <x:c r="N257" s="101" t="e">
        <x:v>#REF!</x:v>
      </x:c>
      <x:c r="O257" s="101" t="e">
        <x:v>#REF!</x:v>
      </x:c>
      <x:c r="P257" s="102" t="e">
        <x:f>O257*100/118</x:f>
        <x:v>#REF!</x:v>
      </x:c>
      <x:c r="Q257" s="98" t="e">
        <x:f>P257*H257</x:f>
        <x:v>#REF!</x:v>
      </x:c>
      <x:c r="R257" s="98" t="e">
        <x:f>H257*O257</x:f>
        <x:v>#REF!</x:v>
      </x:c>
    </x:row>
    <x:row r="258" spans="2:18">
      <x:c r="B258" s="23">
        <x:v>251</x:v>
      </x:c>
      <x:c r="C258" s="6" t="s">
        <x:v>834</x:v>
      </x:c>
      <x:c r="D258" s="24">
        <x:v>8680136020459</x:v>
      </x:c>
      <x:c r="E258" s="35" t="s">
        <x:v>755</x:v>
      </x:c>
      <x:c r="F258" s="65"/>
      <x:c r="G258" s="65"/>
      <x:c r="H258" s="26"/>
      <x:c r="I258" s="7">
        <x:v>5</x:v>
      </x:c>
      <x:c r="J258" s="58">
        <x:v>99.5</x:v>
      </x:c>
      <x:c r="K258" s="52">
        <x:f>J258-J258*$U$3</x:f>
        <x:v>99.5</x:v>
      </x:c>
      <x:c r="L258" s="100">
        <x:v>99.5</x:v>
      </x:c>
      <x:c r="M258" s="100">
        <x:f>Table146[[#This Row],[PSF.]]-(Table146[[#This Row],[PSF.]]*$U$3)</x:f>
        <x:v>99.5</x:v>
      </x:c>
      <x:c r="N258" s="101" t="e">
        <x:v>#REF!</x:v>
      </x:c>
      <x:c r="O258" s="101" t="e">
        <x:v>#REF!</x:v>
      </x:c>
      <x:c r="P258" s="102" t="e">
        <x:f>O258*100/118</x:f>
        <x:v>#REF!</x:v>
      </x:c>
      <x:c r="Q258" s="98" t="e">
        <x:f>P258*H258</x:f>
        <x:v>#REF!</x:v>
      </x:c>
      <x:c r="R258" s="98" t="e">
        <x:f>H258*O258</x:f>
        <x:v>#REF!</x:v>
      </x:c>
    </x:row>
    <x:row r="259" spans="2:18">
      <x:c r="B259" s="23">
        <x:v>252</x:v>
      </x:c>
      <x:c r="C259" s="6" t="s">
        <x:v>283</x:v>
      </x:c>
      <x:c r="D259" s="24">
        <x:v>8680136023849</x:v>
      </x:c>
      <x:c r="E259" s="35" t="s">
        <x:v>505</x:v>
      </x:c>
      <x:c r="F259" s="65"/>
      <x:c r="G259" s="65"/>
      <x:c r="H259" s="26"/>
      <x:c r="I259" s="7">
        <x:v>12</x:v>
      </x:c>
      <x:c r="J259" s="58">
        <x:v>59</x:v>
      </x:c>
      <x:c r="K259" s="52">
        <x:f>J259-J259*$U$3</x:f>
        <x:v>59</x:v>
      </x:c>
      <x:c r="L259" s="117">
        <x:v>59</x:v>
      </x:c>
      <x:c r="M259" s="100">
        <x:f>Table146[[#This Row],[PSF.]]-(Table146[[#This Row],[PSF.]]*$U$3)</x:f>
        <x:v>59</x:v>
      </x:c>
      <x:c r="N259" s="101" t="e">
        <x:v>#REF!</x:v>
      </x:c>
      <x:c r="O259" s="101" t="e">
        <x:v>#REF!</x:v>
      </x:c>
      <x:c r="P259" s="102" t="e">
        <x:f>O259*100/118</x:f>
        <x:v>#REF!</x:v>
      </x:c>
      <x:c r="Q259" s="98" t="e">
        <x:f>P259*H259</x:f>
        <x:v>#REF!</x:v>
      </x:c>
      <x:c r="R259" s="98" t="e">
        <x:f>H259*O259</x:f>
        <x:v>#REF!</x:v>
      </x:c>
    </x:row>
    <x:row r="260" spans="2:18">
      <x:c r="B260" s="23">
        <x:v>253</x:v>
      </x:c>
      <x:c r="C260" s="24" t="s">
        <x:v>653</x:v>
      </x:c>
      <x:c r="D260" s="24">
        <x:v>8680136021371</x:v>
      </x:c>
      <x:c r="E260" s="35" t="s">
        <x:v>377</x:v>
      </x:c>
      <x:c r="F260" s="65"/>
      <x:c r="G260" s="65"/>
      <x:c r="H260" s="26"/>
      <x:c r="I260" s="7">
        <x:v>24</x:v>
      </x:c>
      <x:c r="J260" s="47">
        <x:v>34.5</x:v>
      </x:c>
      <x:c r="K260" s="52">
        <x:f>J260-J260*$U$3</x:f>
        <x:v>34.5</x:v>
      </x:c>
      <x:c r="L260" s="100">
        <x:v>34.5</x:v>
      </x:c>
      <x:c r="M260" s="100">
        <x:f>Table146[[#This Row],[PSF.]]-(Table146[[#This Row],[PSF.]]*$U$3)</x:f>
        <x:v>34.5</x:v>
      </x:c>
      <x:c r="N260" s="101" t="e">
        <x:v>#REF!</x:v>
      </x:c>
      <x:c r="O260" s="101" t="e">
        <x:v>#REF!</x:v>
      </x:c>
      <x:c r="P260" s="102" t="e">
        <x:f>O260*100/118</x:f>
        <x:v>#REF!</x:v>
      </x:c>
      <x:c r="Q260" s="98" t="e">
        <x:f>P260*H260</x:f>
        <x:v>#REF!</x:v>
      </x:c>
      <x:c r="R260" s="98" t="e">
        <x:f>H260*O260</x:f>
        <x:v>#REF!</x:v>
      </x:c>
    </x:row>
    <x:row r="261" spans="2:18">
      <x:c r="B261" s="23">
        <x:v>254</x:v>
      </x:c>
      <x:c r="C261" s="6" t="s">
        <x:v>272</x:v>
      </x:c>
      <x:c r="D261" s="24">
        <x:v>8680136022354</x:v>
      </x:c>
      <x:c r="E261" s="35" t="s">
        <x:v>517</x:v>
      </x:c>
      <x:c r="F261" s="65"/>
      <x:c r="G261" s="65"/>
      <x:c r="H261" s="26"/>
      <x:c r="I261" s="7">
        <x:v>16</x:v>
      </x:c>
      <x:c r="J261" s="58">
        <x:v>42.5</x:v>
      </x:c>
      <x:c r="K261" s="52">
        <x:f>J261-J261*$U$3</x:f>
        <x:v>42.5</x:v>
      </x:c>
      <x:c r="L261" s="100">
        <x:v>42.5</x:v>
      </x:c>
      <x:c r="M261" s="100">
        <x:f>Table146[[#This Row],[PSF.]]-(Table146[[#This Row],[PSF.]]*$U$3)</x:f>
        <x:v>42.5</x:v>
      </x:c>
      <x:c r="N261" s="101" t="e">
        <x:v>#REF!</x:v>
      </x:c>
      <x:c r="O261" s="101" t="e">
        <x:v>#REF!</x:v>
      </x:c>
      <x:c r="P261" s="102" t="e">
        <x:f>O261*100/118</x:f>
        <x:v>#REF!</x:v>
      </x:c>
      <x:c r="Q261" s="98" t="e">
        <x:f>P261*H261</x:f>
        <x:v>#REF!</x:v>
      </x:c>
      <x:c r="R261" s="98" t="e">
        <x:f>H261*O261</x:f>
        <x:v>#REF!</x:v>
      </x:c>
    </x:row>
    <x:row r="262" spans="2:18">
      <x:c r="B262" s="23">
        <x:v>255</x:v>
      </x:c>
      <x:c r="C262" s="6" t="s">
        <x:v>212</x:v>
      </x:c>
      <x:c r="D262" s="24">
        <x:v>8680136022361</x:v>
      </x:c>
      <x:c r="E262" s="35" t="s">
        <x:v>597</x:v>
      </x:c>
      <x:c r="F262" s="65"/>
      <x:c r="G262" s="65"/>
      <x:c r="H262" s="26"/>
      <x:c r="I262" s="7">
        <x:v>16</x:v>
      </x:c>
      <x:c r="J262" s="58">
        <x:v>53.5</x:v>
      </x:c>
      <x:c r="K262" s="52">
        <x:f>J262-J262*$U$3</x:f>
        <x:v>53.5</x:v>
      </x:c>
      <x:c r="L262" s="100">
        <x:v>53.5</x:v>
      </x:c>
      <x:c r="M262" s="100">
        <x:f>Table146[[#This Row],[PSF.]]-(Table146[[#This Row],[PSF.]]*$U$3)</x:f>
        <x:v>53.5</x:v>
      </x:c>
      <x:c r="N262" s="101" t="e">
        <x:v>#REF!</x:v>
      </x:c>
      <x:c r="O262" s="101" t="e">
        <x:v>#REF!</x:v>
      </x:c>
      <x:c r="P262" s="102" t="e">
        <x:f>O262*100/118</x:f>
        <x:v>#REF!</x:v>
      </x:c>
      <x:c r="Q262" s="98" t="e">
        <x:f>P262*H262</x:f>
        <x:v>#REF!</x:v>
      </x:c>
      <x:c r="R262" s="98" t="e">
        <x:f>H262*O262</x:f>
        <x:v>#REF!</x:v>
      </x:c>
    </x:row>
    <x:row r="263" spans="2:18">
      <x:c r="B263" s="23">
        <x:v>256</x:v>
      </x:c>
      <x:c r="C263" s="6" t="s">
        <x:v>46</x:v>
      </x:c>
      <x:c r="D263" s="24">
        <x:v>8680136020572</x:v>
      </x:c>
      <x:c r="E263" s="35" t="s">
        <x:v>128</x:v>
      </x:c>
      <x:c r="F263" s="65"/>
      <x:c r="G263" s="65"/>
      <x:c r="H263" s="26"/>
      <x:c r="I263" s="7">
        <x:v>16</x:v>
      </x:c>
      <x:c r="J263" s="47">
        <x:v>36.5</x:v>
      </x:c>
      <x:c r="K263" s="52">
        <x:f>J263-J263*$U$3</x:f>
        <x:v>36.5</x:v>
      </x:c>
      <x:c r="L263" s="100">
        <x:v>36.5</x:v>
      </x:c>
      <x:c r="M263" s="100">
        <x:f>Table146[[#This Row],[PSF.]]-(Table146[[#This Row],[PSF.]]*$U$3)</x:f>
        <x:v>36.5</x:v>
      </x:c>
      <x:c r="N263" s="101" t="e">
        <x:v>#REF!</x:v>
      </x:c>
      <x:c r="O263" s="101" t="e">
        <x:v>#REF!</x:v>
      </x:c>
      <x:c r="P263" s="102" t="e">
        <x:f>O263*100/118</x:f>
        <x:v>#REF!</x:v>
      </x:c>
      <x:c r="Q263" s="98" t="e">
        <x:f>P263*H263</x:f>
        <x:v>#REF!</x:v>
      </x:c>
      <x:c r="R263" s="98" t="e">
        <x:f>H263*O263</x:f>
        <x:v>#REF!</x:v>
      </x:c>
    </x:row>
    <x:row r="264" spans="2:18">
      <x:c r="B264" s="23">
        <x:v>257</x:v>
      </x:c>
      <x:c r="C264" s="6" t="s">
        <x:v>589</x:v>
      </x:c>
      <x:c r="D264" s="24">
        <x:v>8680136020589</x:v>
      </x:c>
      <x:c r="E264" s="36" t="s">
        <x:v>108</x:v>
      </x:c>
      <x:c r="F264" s="67"/>
      <x:c r="G264" s="67"/>
      <x:c r="H264" s="26"/>
      <x:c r="I264" s="16">
        <x:v>16</x:v>
      </x:c>
      <x:c r="J264" s="47">
        <x:v>45.5</x:v>
      </x:c>
      <x:c r="K264" s="52">
        <x:f>J264-J264*$U$3</x:f>
        <x:v>45.5</x:v>
      </x:c>
      <x:c r="L264" s="100">
        <x:v>45.5</x:v>
      </x:c>
      <x:c r="M264" s="100">
        <x:f>Table146[[#This Row],[PSF.]]-(Table146[[#This Row],[PSF.]]*$U$3)</x:f>
        <x:v>45.5</x:v>
      </x:c>
      <x:c r="N264" s="101" t="e">
        <x:v>#REF!</x:v>
      </x:c>
      <x:c r="O264" s="101" t="e">
        <x:v>#REF!</x:v>
      </x:c>
      <x:c r="P264" s="102" t="e">
        <x:f>O264*100/118</x:f>
        <x:v>#REF!</x:v>
      </x:c>
      <x:c r="Q264" s="98" t="e">
        <x:f>P264*H264</x:f>
        <x:v>#REF!</x:v>
      </x:c>
      <x:c r="R264" s="98" t="e">
        <x:f>H264*O264</x:f>
        <x:v>#REF!</x:v>
      </x:c>
    </x:row>
    <x:row r="265" spans="2:18">
      <x:c r="B265" s="23">
        <x:v>258</x:v>
      </x:c>
      <x:c r="C265" s="6" t="s">
        <x:v>702</x:v>
      </x:c>
      <x:c r="D265" s="24">
        <x:v>8680136024167</x:v>
      </x:c>
      <x:c r="E265" s="36" t="s">
        <x:v>39</x:v>
      </x:c>
      <x:c r="F265" s="67"/>
      <x:c r="G265" s="67"/>
      <x:c r="H265" s="26"/>
      <x:c r="I265" s="16">
        <x:v>48</x:v>
      </x:c>
      <x:c r="J265" s="47">
        <x:v>27.5</x:v>
      </x:c>
      <x:c r="K265" s="52">
        <x:f>J265-J265*$U$3</x:f>
        <x:v>27.5</x:v>
      </x:c>
      <x:c r="L265" s="100">
        <x:v>27.5</x:v>
      </x:c>
      <x:c r="M265" s="100">
        <x:f>Table146[[#This Row],[PSF.]]-(Table146[[#This Row],[PSF.]]*$U$3)</x:f>
        <x:v>27.5</x:v>
      </x:c>
      <x:c r="N265" s="101" t="e">
        <x:v>#REF!</x:v>
      </x:c>
      <x:c r="O265" s="101" t="e">
        <x:v>#REF!</x:v>
      </x:c>
      <x:c r="P265" s="102" t="e">
        <x:f>O265*100/118</x:f>
        <x:v>#REF!</x:v>
      </x:c>
      <x:c r="Q265" s="98" t="e">
        <x:f>P265*H265</x:f>
        <x:v>#REF!</x:v>
      </x:c>
      <x:c r="R265" s="98" t="e">
        <x:f>H265*O265</x:f>
        <x:v>#REF!</x:v>
      </x:c>
    </x:row>
    <x:row r="266" spans="2:18">
      <x:c r="B266" s="23">
        <x:v>259</x:v>
      </x:c>
      <x:c r="C266" s="24" t="s">
        <x:v>806</x:v>
      </x:c>
      <x:c r="D266" s="24">
        <x:v>8680136020992</x:v>
      </x:c>
      <x:c r="E266" s="35" t="s">
        <x:v>531</x:v>
      </x:c>
      <x:c r="F266" s="65"/>
      <x:c r="G266" s="65"/>
      <x:c r="H266" s="26"/>
      <x:c r="I266" s="7">
        <x:v>48</x:v>
      </x:c>
      <x:c r="J266" s="47">
        <x:v>22.5</x:v>
      </x:c>
      <x:c r="K266" s="52">
        <x:f>J266-J266*$U$3</x:f>
        <x:v>22.5</x:v>
      </x:c>
      <x:c r="L266" s="100">
        <x:v>22.5</x:v>
      </x:c>
      <x:c r="M266" s="100">
        <x:f>Table146[[#This Row],[PSF.]]-(Table146[[#This Row],[PSF.]]*$U$3)</x:f>
        <x:v>22.5</x:v>
      </x:c>
      <x:c r="N266" s="101" t="e">
        <x:v>#REF!</x:v>
      </x:c>
      <x:c r="O266" s="101" t="e">
        <x:v>#REF!</x:v>
      </x:c>
      <x:c r="P266" s="102" t="e">
        <x:f>O266*100/118</x:f>
        <x:v>#REF!</x:v>
      </x:c>
      <x:c r="Q266" s="98" t="e">
        <x:f>P266*H266</x:f>
        <x:v>#REF!</x:v>
      </x:c>
      <x:c r="R266" s="98" t="e">
        <x:f>H266*O266</x:f>
        <x:v>#REF!</x:v>
      </x:c>
    </x:row>
    <x:row r="267" spans="2:18">
      <x:c r="B267" s="23">
        <x:v>260</x:v>
      </x:c>
      <x:c r="C267" s="24" t="s">
        <x:v>348</x:v>
      </x:c>
      <x:c r="D267" s="24">
        <x:v>8680136021159</x:v>
      </x:c>
      <x:c r="E267" s="35" t="s">
        <x:v>415</x:v>
      </x:c>
      <x:c r="F267" s="65"/>
      <x:c r="G267" s="65"/>
      <x:c r="H267" s="26"/>
      <x:c r="I267" s="7">
        <x:v>48</x:v>
      </x:c>
      <x:c r="J267" s="47">
        <x:v>25</x:v>
      </x:c>
      <x:c r="K267" s="52">
        <x:f>J267-J267*$U$3</x:f>
        <x:v>25</x:v>
      </x:c>
      <x:c r="L267" s="100">
        <x:v>25</x:v>
      </x:c>
      <x:c r="M267" s="100">
        <x:f>Table146[[#This Row],[PSF.]]-(Table146[[#This Row],[PSF.]]*$U$3)</x:f>
        <x:v>25</x:v>
      </x:c>
      <x:c r="N267" s="101" t="e">
        <x:v>#REF!</x:v>
      </x:c>
      <x:c r="O267" s="101" t="e">
        <x:v>#REF!</x:v>
      </x:c>
      <x:c r="P267" s="102" t="e">
        <x:f>O267*100/118</x:f>
        <x:v>#REF!</x:v>
      </x:c>
      <x:c r="Q267" s="98" t="e">
        <x:f>P267*H267</x:f>
        <x:v>#REF!</x:v>
      </x:c>
      <x:c r="R267" s="98" t="e">
        <x:f>H267*O267</x:f>
        <x:v>#REF!</x:v>
      </x:c>
    </x:row>
    <x:row r="268" spans="2:18">
      <x:c r="B268" s="23">
        <x:v>261</x:v>
      </x:c>
      <x:c r="C268" s="24" t="s">
        <x:v>581</x:v>
      </x:c>
      <x:c r="D268" s="24">
        <x:v>8680136024174</x:v>
      </x:c>
      <x:c r="E268" s="35" t="s">
        <x:v>249</x:v>
      </x:c>
      <x:c r="F268" s="65"/>
      <x:c r="G268" s="65"/>
      <x:c r="H268" s="26"/>
      <x:c r="I268" s="7">
        <x:v>48</x:v>
      </x:c>
      <x:c r="J268" s="47">
        <x:v>29.5</x:v>
      </x:c>
      <x:c r="K268" s="52">
        <x:f>J268-J268*$U$3</x:f>
        <x:v>29.5</x:v>
      </x:c>
      <x:c r="L268" s="100">
        <x:v>29.5</x:v>
      </x:c>
      <x:c r="M268" s="100">
        <x:f>Table146[[#This Row],[PSF.]]-(Table146[[#This Row],[PSF.]]*$U$3)</x:f>
        <x:v>29.5</x:v>
      </x:c>
      <x:c r="N268" s="101" t="e">
        <x:v>#REF!</x:v>
      </x:c>
      <x:c r="O268" s="101" t="e">
        <x:v>#REF!</x:v>
      </x:c>
      <x:c r="P268" s="102" t="e">
        <x:f>O268*100/118</x:f>
        <x:v>#REF!</x:v>
      </x:c>
      <x:c r="Q268" s="98" t="e">
        <x:f>P268*H268</x:f>
        <x:v>#REF!</x:v>
      </x:c>
      <x:c r="R268" s="98" t="e">
        <x:f>H268*O268</x:f>
        <x:v>#REF!</x:v>
      </x:c>
    </x:row>
    <x:row r="269" spans="2:18">
      <x:c r="B269" s="23">
        <x:v>262</x:v>
      </x:c>
      <x:c r="C269" s="24" t="s">
        <x:v>665</x:v>
      </x:c>
      <x:c r="D269" s="24">
        <x:v>8680136022507</x:v>
      </x:c>
      <x:c r="E269" s="35" t="s">
        <x:v>218</x:v>
      </x:c>
      <x:c r="F269" s="65"/>
      <x:c r="G269" s="65"/>
      <x:c r="H269" s="26"/>
      <x:c r="I269" s="7">
        <x:v>12</x:v>
      </x:c>
      <x:c r="J269" s="47">
        <x:v>53</x:v>
      </x:c>
      <x:c r="K269" s="52">
        <x:f>J269-J269*$U$3</x:f>
        <x:v>53</x:v>
      </x:c>
      <x:c r="L269" s="100">
        <x:v>53</x:v>
      </x:c>
      <x:c r="M269" s="100">
        <x:f>Table146[[#This Row],[PSF.]]-(Table146[[#This Row],[PSF.]]*$U$3)</x:f>
        <x:v>53</x:v>
      </x:c>
      <x:c r="N269" s="101" t="e">
        <x:v>#REF!</x:v>
      </x:c>
      <x:c r="O269" s="101" t="e">
        <x:v>#REF!</x:v>
      </x:c>
      <x:c r="P269" s="102" t="e">
        <x:f>O269*100/118</x:f>
        <x:v>#REF!</x:v>
      </x:c>
      <x:c r="Q269" s="98" t="e">
        <x:f>P269*H269</x:f>
        <x:v>#REF!</x:v>
      </x:c>
      <x:c r="R269" s="98" t="e">
        <x:f>H269*O269</x:f>
        <x:v>#REF!</x:v>
      </x:c>
    </x:row>
    <x:row r="270" spans="2:18">
      <x:c r="B270" s="23">
        <x:v>263</x:v>
      </x:c>
      <x:c r="C270" s="6" t="s">
        <x:v>675</x:v>
      </x:c>
      <x:c r="D270" s="24">
        <x:v>8680136020541</x:v>
      </x:c>
      <x:c r="E270" s="35" t="s">
        <x:v>179</x:v>
      </x:c>
      <x:c r="F270" s="65"/>
      <x:c r="G270" s="65"/>
      <x:c r="H270" s="26"/>
      <x:c r="I270" s="7">
        <x:v>8</x:v>
      </x:c>
      <x:c r="J270" s="47">
        <x:v>79</x:v>
      </x:c>
      <x:c r="K270" s="52">
        <x:f>J270-J270*$U$3</x:f>
        <x:v>79</x:v>
      </x:c>
      <x:c r="L270" s="100">
        <x:v>79</x:v>
      </x:c>
      <x:c r="M270" s="100">
        <x:f>Table146[[#This Row],[PSF.]]-(Table146[[#This Row],[PSF.]]*$U$3)</x:f>
        <x:v>79</x:v>
      </x:c>
      <x:c r="N270" s="101" t="e">
        <x:v>#REF!</x:v>
      </x:c>
      <x:c r="O270" s="101" t="e">
        <x:v>#REF!</x:v>
      </x:c>
      <x:c r="P270" s="102" t="e">
        <x:f>O270*100/118</x:f>
        <x:v>#REF!</x:v>
      </x:c>
      <x:c r="Q270" s="98" t="e">
        <x:f>P270*H270</x:f>
        <x:v>#REF!</x:v>
      </x:c>
      <x:c r="R270" s="98" t="e">
        <x:f>H270*O270</x:f>
        <x:v>#REF!</x:v>
      </x:c>
    </x:row>
    <x:row r="271" spans="2:18" ht="15.75" customHeight="1">
      <x:c r="B271" s="23">
        <x:v>264</x:v>
      </x:c>
      <x:c r="C271" s="23" t="s">
        <x:v>361</x:v>
      </x:c>
      <x:c r="D271" s="23">
        <x:v>8680136020114</x:v>
      </x:c>
      <x:c r="E271" s="35" t="s">
        <x:v>341</x:v>
      </x:c>
      <x:c r="F271" s="65"/>
      <x:c r="G271" s="65"/>
      <x:c r="H271" s="26"/>
      <x:c r="I271" s="7">
        <x:v>24</x:v>
      </x:c>
      <x:c r="J271" s="58">
        <x:v>44.5</x:v>
      </x:c>
      <x:c r="K271" s="48">
        <x:f>J271-J271*$U$3</x:f>
        <x:v>44.5</x:v>
      </x:c>
      <x:c r="L271" s="100">
        <x:v>44.5</x:v>
      </x:c>
      <x:c r="M271" s="100">
        <x:f>Table146[[#This Row],[PSF.]]-(Table146[[#This Row],[PSF.]]*$U$3)</x:f>
        <x:v>44.5</x:v>
      </x:c>
      <x:c r="N271" s="101" t="e">
        <x:v>#REF!</x:v>
      </x:c>
      <x:c r="O271" s="101" t="e">
        <x:v>#REF!</x:v>
      </x:c>
      <x:c r="P271" s="102" t="e">
        <x:f>O271*100/118</x:f>
        <x:v>#REF!</x:v>
      </x:c>
      <x:c r="Q271" s="98" t="e">
        <x:f>P271*H271</x:f>
        <x:v>#REF!</x:v>
      </x:c>
      <x:c r="R271" s="98" t="e">
        <x:f>H271*O271</x:f>
        <x:v>#REF!</x:v>
      </x:c>
    </x:row>
    <x:row r="272" spans="2:18">
      <x:c r="B272" s="23">
        <x:v>265</x:v>
      </x:c>
      <x:c r="C272" s="23" t="s">
        <x:v>34</x:v>
      </x:c>
      <x:c r="D272" s="23">
        <x:v>8680136020138</x:v>
      </x:c>
      <x:c r="E272" s="36" t="s">
        <x:v>53</x:v>
      </x:c>
      <x:c r="F272" s="67"/>
      <x:c r="G272" s="67"/>
      <x:c r="H272" s="26"/>
      <x:c r="I272" s="16">
        <x:v>192</x:v>
      </x:c>
      <x:c r="J272" s="47">
        <x:v>7.5</x:v>
      </x:c>
      <x:c r="K272" s="48">
        <x:f>J272-J272*$U$3</x:f>
        <x:v>7.5</x:v>
      </x:c>
      <x:c r="L272" s="100">
        <x:v>7.5</x:v>
      </x:c>
      <x:c r="M272" s="100">
        <x:f>Table146[[#This Row],[PSF.]]-(Table146[[#This Row],[PSF.]]*$U$3)</x:f>
        <x:v>7.5</x:v>
      </x:c>
      <x:c r="N272" s="101" t="e">
        <x:v>#REF!</x:v>
      </x:c>
      <x:c r="O272" s="101" t="e">
        <x:v>#REF!</x:v>
      </x:c>
      <x:c r="P272" s="102" t="e">
        <x:f>O272*100/118</x:f>
        <x:v>#REF!</x:v>
      </x:c>
      <x:c r="Q272" s="98" t="e">
        <x:f>P272*H272</x:f>
        <x:v>#REF!</x:v>
      </x:c>
      <x:c r="R272" s="98" t="e">
        <x:f>H272*O272</x:f>
        <x:v>#REF!</x:v>
      </x:c>
    </x:row>
    <x:row r="273" spans="2:18">
      <x:c r="B273" s="23">
        <x:v>266</x:v>
      </x:c>
      <x:c r="C273" s="23" t="s">
        <x:v>245</x:v>
      </x:c>
      <x:c r="D273" s="23">
        <x:v>8680136020060</x:v>
      </x:c>
      <x:c r="E273" s="36" t="s">
        <x:v>811</x:v>
      </x:c>
      <x:c r="F273" s="67"/>
      <x:c r="G273" s="67"/>
      <x:c r="H273" s="26"/>
      <x:c r="I273" s="16">
        <x:v>144</x:v>
      </x:c>
      <x:c r="J273" s="47">
        <x:v>14.5</x:v>
      </x:c>
      <x:c r="K273" s="48">
        <x:f>J273-J273*$U$3</x:f>
        <x:v>14.5</x:v>
      </x:c>
      <x:c r="L273" s="100">
        <x:v>14.5</x:v>
      </x:c>
      <x:c r="M273" s="100">
        <x:f>Table146[[#This Row],[PSF.]]-(Table146[[#This Row],[PSF.]]*$U$3)</x:f>
        <x:v>14.5</x:v>
      </x:c>
      <x:c r="N273" s="101" t="e">
        <x:v>#REF!</x:v>
      </x:c>
      <x:c r="O273" s="101" t="e">
        <x:v>#REF!</x:v>
      </x:c>
      <x:c r="P273" s="102" t="e">
        <x:f>O273*100/118</x:f>
        <x:v>#REF!</x:v>
      </x:c>
      <x:c r="Q273" s="98" t="e">
        <x:f>P273*H273</x:f>
        <x:v>#REF!</x:v>
      </x:c>
      <x:c r="R273" s="98" t="e">
        <x:f>H273*O273</x:f>
        <x:v>#REF!</x:v>
      </x:c>
    </x:row>
    <x:row r="274" spans="2:18">
      <x:c r="B274" s="23">
        <x:v>267</x:v>
      </x:c>
      <x:c r="C274" s="23" t="s">
        <x:v>480</x:v>
      </x:c>
      <x:c r="D274" s="23">
        <x:v>8680136020039</x:v>
      </x:c>
      <x:c r="E274" s="36" t="s">
        <x:v>704</x:v>
      </x:c>
      <x:c r="F274" s="67"/>
      <x:c r="G274" s="67"/>
      <x:c r="H274" s="26"/>
      <x:c r="I274" s="16">
        <x:v>144</x:v>
      </x:c>
      <x:c r="J274" s="47">
        <x:v>14.5</x:v>
      </x:c>
      <x:c r="K274" s="48">
        <x:f>J274-J274*$U$3</x:f>
        <x:v>14.5</x:v>
      </x:c>
      <x:c r="L274" s="100">
        <x:v>14.5</x:v>
      </x:c>
      <x:c r="M274" s="100">
        <x:f>Table146[[#This Row],[PSF.]]-(Table146[[#This Row],[PSF.]]*$U$3)</x:f>
        <x:v>14.5</x:v>
      </x:c>
      <x:c r="N274" s="101" t="e">
        <x:v>#REF!</x:v>
      </x:c>
      <x:c r="O274" s="101" t="e">
        <x:v>#REF!</x:v>
      </x:c>
      <x:c r="P274" s="102" t="e">
        <x:f>O274*100/118</x:f>
        <x:v>#REF!</x:v>
      </x:c>
      <x:c r="Q274" s="98" t="e">
        <x:f>P274*H274</x:f>
        <x:v>#REF!</x:v>
      </x:c>
      <x:c r="R274" s="98" t="e">
        <x:f>H274*O274</x:f>
        <x:v>#REF!</x:v>
      </x:c>
    </x:row>
    <x:row r="275" spans="2:18">
      <x:c r="B275" s="23">
        <x:v>268</x:v>
      </x:c>
      <x:c r="C275" s="23" t="s">
        <x:v>493</x:v>
      </x:c>
      <x:c r="D275" s="23">
        <x:v>8680136020015</x:v>
      </x:c>
      <x:c r="E275" s="37" t="s">
        <x:v>366</x:v>
      </x:c>
      <x:c r="F275" s="65"/>
      <x:c r="G275" s="65"/>
      <x:c r="H275" s="26"/>
      <x:c r="I275" s="6">
        <x:v>144</x:v>
      </x:c>
      <x:c r="J275" s="47">
        <x:v>12.5</x:v>
      </x:c>
      <x:c r="K275" s="48">
        <x:f>J275-J275*$U$3</x:f>
        <x:v>12.5</x:v>
      </x:c>
      <x:c r="L275" s="100">
        <x:v>12.5</x:v>
      </x:c>
      <x:c r="M275" s="100">
        <x:f>Table146[[#This Row],[PSF.]]-(Table146[[#This Row],[PSF.]]*$U$3)</x:f>
        <x:v>12.5</x:v>
      </x:c>
      <x:c r="N275" s="101" t="e">
        <x:v>#REF!</x:v>
      </x:c>
      <x:c r="O275" s="101" t="e">
        <x:v>#REF!</x:v>
      </x:c>
      <x:c r="P275" s="102" t="e">
        <x:f>O275*100/118</x:f>
        <x:v>#REF!</x:v>
      </x:c>
      <x:c r="Q275" s="98" t="e">
        <x:f>P275*H275</x:f>
        <x:v>#REF!</x:v>
      </x:c>
      <x:c r="R275" s="98" t="e">
        <x:f>H275*O275</x:f>
        <x:v>#REF!</x:v>
      </x:c>
    </x:row>
    <x:row r="276" spans="2:18">
      <x:c r="B276" s="23">
        <x:v>269</x:v>
      </x:c>
      <x:c r="C276" s="23" t="s">
        <x:v>72</x:v>
      </x:c>
      <x:c r="D276" s="23">
        <x:v>8680136020046</x:v>
      </x:c>
      <x:c r="E276" s="37" t="s">
        <x:v>276</x:v>
      </x:c>
      <x:c r="F276" s="65"/>
      <x:c r="G276" s="65"/>
      <x:c r="H276" s="26"/>
      <x:c r="I276" s="6">
        <x:v>144</x:v>
      </x:c>
      <x:c r="J276" s="47">
        <x:v>12.5</x:v>
      </x:c>
      <x:c r="K276" s="48">
        <x:f>J276-J276*$U$3</x:f>
        <x:v>12.5</x:v>
      </x:c>
      <x:c r="L276" s="100">
        <x:v>12.5</x:v>
      </x:c>
      <x:c r="M276" s="100">
        <x:f>Table146[[#This Row],[PSF.]]-(Table146[[#This Row],[PSF.]]*$U$3)</x:f>
        <x:v>12.5</x:v>
      </x:c>
      <x:c r="N276" s="101" t="e">
        <x:v>#REF!</x:v>
      </x:c>
      <x:c r="O276" s="101" t="e">
        <x:v>#REF!</x:v>
      </x:c>
      <x:c r="P276" s="102" t="e">
        <x:f>O276*100/118</x:f>
        <x:v>#REF!</x:v>
      </x:c>
      <x:c r="Q276" s="98" t="e">
        <x:f>P276*H276</x:f>
        <x:v>#REF!</x:v>
      </x:c>
      <x:c r="R276" s="98" t="e">
        <x:f>H276*O276</x:f>
        <x:v>#REF!</x:v>
      </x:c>
    </x:row>
    <x:row r="277" spans="2:18">
      <x:c r="B277" s="23">
        <x:v>270</x:v>
      </x:c>
      <x:c r="C277" s="23" t="s">
        <x:v>152</x:v>
      </x:c>
      <x:c r="D277" s="23">
        <x:v>8680136020022</x:v>
      </x:c>
      <x:c r="E277" s="37" t="s">
        <x:v>138</x:v>
      </x:c>
      <x:c r="F277" s="65"/>
      <x:c r="G277" s="65"/>
      <x:c r="H277" s="26"/>
      <x:c r="I277" s="6">
        <x:v>144</x:v>
      </x:c>
      <x:c r="J277" s="47">
        <x:v>13.5</x:v>
      </x:c>
      <x:c r="K277" s="48">
        <x:f>J277-J277*$U$3</x:f>
        <x:v>13.5</x:v>
      </x:c>
      <x:c r="L277" s="100">
        <x:v>13.5</x:v>
      </x:c>
      <x:c r="M277" s="100">
        <x:f>Table146[[#This Row],[PSF.]]-(Table146[[#This Row],[PSF.]]*$U$3)</x:f>
        <x:v>13.5</x:v>
      </x:c>
      <x:c r="N277" s="101" t="e">
        <x:v>#REF!</x:v>
      </x:c>
      <x:c r="O277" s="101" t="e">
        <x:v>#REF!</x:v>
      </x:c>
      <x:c r="P277" s="102" t="e">
        <x:f>O277*100/118</x:f>
        <x:v>#REF!</x:v>
      </x:c>
      <x:c r="Q277" s="98" t="e">
        <x:f>P277*H277</x:f>
        <x:v>#REF!</x:v>
      </x:c>
      <x:c r="R277" s="98" t="e">
        <x:f>H277*O277</x:f>
        <x:v>#REF!</x:v>
      </x:c>
    </x:row>
    <x:row r="278" spans="2:18">
      <x:c r="B278" s="23">
        <x:v>271</x:v>
      </x:c>
      <x:c r="C278" s="23" t="s">
        <x:v>577</x:v>
      </x:c>
      <x:c r="D278" s="23">
        <x:v>8680136020053</x:v>
      </x:c>
      <x:c r="E278" s="35" t="s">
        <x:v>700</x:v>
      </x:c>
      <x:c r="F278" s="65"/>
      <x:c r="G278" s="65"/>
      <x:c r="H278" s="26"/>
      <x:c r="I278" s="7">
        <x:v>144</x:v>
      </x:c>
      <x:c r="J278" s="58">
        <x:v>13.5</x:v>
      </x:c>
      <x:c r="K278" s="48">
        <x:f>J278-J278*$U$3</x:f>
        <x:v>13.5</x:v>
      </x:c>
      <x:c r="L278" s="100">
        <x:v>13.5</x:v>
      </x:c>
      <x:c r="M278" s="100">
        <x:f>Table146[[#This Row],[PSF.]]-(Table146[[#This Row],[PSF.]]*$U$3)</x:f>
        <x:v>13.5</x:v>
      </x:c>
      <x:c r="N278" s="101" t="e">
        <x:v>#REF!</x:v>
      </x:c>
      <x:c r="O278" s="101" t="e">
        <x:v>#REF!</x:v>
      </x:c>
      <x:c r="P278" s="102" t="e">
        <x:f>O278*100/118</x:f>
        <x:v>#REF!</x:v>
      </x:c>
      <x:c r="Q278" s="98" t="e">
        <x:f>P278*H278</x:f>
        <x:v>#REF!</x:v>
      </x:c>
      <x:c r="R278" s="98" t="e">
        <x:f>H278*O278</x:f>
        <x:v>#REF!</x:v>
      </x:c>
    </x:row>
    <x:row r="279" spans="2:18">
      <x:c r="B279" s="23">
        <x:v>272</x:v>
      </x:c>
      <x:c r="C279" s="23" t="s">
        <x:v>1</x:v>
      </x:c>
      <x:c r="D279" s="23">
        <x:v>8680136024129</x:v>
      </x:c>
      <x:c r="E279" s="35" t="s">
        <x:v>774</x:v>
      </x:c>
      <x:c r="F279" s="65"/>
      <x:c r="G279" s="65"/>
      <x:c r="H279" s="26"/>
      <x:c r="I279" s="7">
        <x:v>144</x:v>
      </x:c>
      <x:c r="J279" s="58">
        <x:v>17.5</x:v>
      </x:c>
      <x:c r="K279" s="48">
        <x:f>J279-J279*$U$3</x:f>
        <x:v>17.5</x:v>
      </x:c>
      <x:c r="L279" s="117">
        <x:v>17.5</x:v>
      </x:c>
      <x:c r="M279" s="100">
        <x:f>Table146[[#This Row],[PSF.]]-(Table146[[#This Row],[PSF.]]*$U$3)</x:f>
        <x:v>17.5</x:v>
      </x:c>
      <x:c r="N279" s="101" t="e">
        <x:v>#REF!</x:v>
      </x:c>
      <x:c r="O279" s="101" t="e">
        <x:v>#REF!</x:v>
      </x:c>
      <x:c r="P279" s="102" t="e">
        <x:f>O279*100/118</x:f>
        <x:v>#REF!</x:v>
      </x:c>
      <x:c r="Q279" s="98" t="e">
        <x:f>P279*H279</x:f>
        <x:v>#REF!</x:v>
      </x:c>
      <x:c r="R279" s="98" t="e">
        <x:f>H279*O279</x:f>
        <x:v>#REF!</x:v>
      </x:c>
    </x:row>
    <x:row r="280" spans="2:18">
      <x:c r="B280" s="23">
        <x:v>273</x:v>
      </x:c>
      <x:c r="C280" s="23" t="s">
        <x:v>311</x:v>
      </x:c>
      <x:c r="D280" s="23">
        <x:v>8680136024136</x:v>
      </x:c>
      <x:c r="E280" s="35" t="s">
        <x:v>110</x:v>
      </x:c>
      <x:c r="F280" s="65"/>
      <x:c r="G280" s="65"/>
      <x:c r="H280" s="26"/>
      <x:c r="I280" s="7">
        <x:v>144</x:v>
      </x:c>
      <x:c r="J280" s="58">
        <x:v>14.5</x:v>
      </x:c>
      <x:c r="K280" s="48">
        <x:f>J280-J280*$U$3</x:f>
        <x:v>14.5</x:v>
      </x:c>
      <x:c r="L280" s="117">
        <x:v>14.5</x:v>
      </x:c>
      <x:c r="M280" s="100">
        <x:f>Table146[[#This Row],[PSF.]]-(Table146[[#This Row],[PSF.]]*$U$3)</x:f>
        <x:v>14.5</x:v>
      </x:c>
      <x:c r="N280" s="101" t="e">
        <x:v>#REF!</x:v>
      </x:c>
      <x:c r="O280" s="101" t="e">
        <x:v>#REF!</x:v>
      </x:c>
      <x:c r="P280" s="102" t="e">
        <x:f>O280*100/118</x:f>
        <x:v>#REF!</x:v>
      </x:c>
      <x:c r="Q280" s="98" t="e">
        <x:f>P280*H280</x:f>
        <x:v>#REF!</x:v>
      </x:c>
      <x:c r="R280" s="98" t="e">
        <x:f>H280*O280</x:f>
        <x:v>#REF!</x:v>
      </x:c>
    </x:row>
    <x:row r="281" spans="2:18">
      <x:c r="B281" s="23">
        <x:v>274</x:v>
      </x:c>
      <x:c r="C281" s="23" t="s">
        <x:v>647</x:v>
      </x:c>
      <x:c r="D281" s="23">
        <x:v>8680136022897</x:v>
      </x:c>
      <x:c r="E281" s="37" t="s">
        <x:v>277</x:v>
      </x:c>
      <x:c r="F281" s="114" t="s">
        <x:v>429</x:v>
      </x:c>
      <x:c r="G281" s="114">
        <x:f>Table146[[#This Row],[SİPARİŞ ADET]]</x:f>
        <x:v>0</x:v>
      </x:c>
      <x:c r="H281" s="26"/>
      <x:c r="I281" s="6">
        <x:v>6</x:v>
      </x:c>
      <x:c r="J281" s="47">
        <x:v>199</x:v>
      </x:c>
      <x:c r="K281" s="48" t="e">
        <x:v>#REF!</x:v>
      </x:c>
      <x:c r="L281" s="100">
        <x:v>199</x:v>
      </x:c>
      <x:c r="M281" s="100">
        <x:f>Table146[[#This Row],[PSF.]]-(Table146[[#This Row],[PSF.]]*$U$3)</x:f>
        <x:v>199</x:v>
      </x:c>
      <x:c r="N281" s="101" t="e">
        <x:v>#REF!</x:v>
      </x:c>
      <x:c r="O281" s="101">
        <x:v>70</x:v>
      </x:c>
      <x:c r="P281" s="102">
        <x:f>O281*100/118</x:f>
        <x:v>59.322033898305087</x:v>
      </x:c>
      <x:c r="Q281" s="98">
        <x:f>P281*H281</x:f>
        <x:v>0</x:v>
      </x:c>
      <x:c r="R281" s="98">
        <x:f>H281*O281</x:f>
        <x:v>0</x:v>
      </x:c>
    </x:row>
    <x:row r="282" spans="2:18">
      <x:c r="B282" s="23">
        <x:v>275</x:v>
      </x:c>
      <x:c r="C282" s="23" t="s">
        <x:v>420</x:v>
      </x:c>
      <x:c r="D282" s="23">
        <x:v>8680136022903</x:v>
      </x:c>
      <x:c r="E282" s="37" t="s">
        <x:v>466</x:v>
      </x:c>
      <x:c r="F282" s="65"/>
      <x:c r="G282" s="65"/>
      <x:c r="H282" s="26"/>
      <x:c r="I282" s="6">
        <x:v>12</x:v>
      </x:c>
      <x:c r="J282" s="47">
        <x:v>117</x:v>
      </x:c>
      <x:c r="K282" s="48">
        <x:f>J282-J282*$U$3</x:f>
        <x:v>117</x:v>
      </x:c>
      <x:c r="L282" s="100">
        <x:v>117</x:v>
      </x:c>
      <x:c r="M282" s="100">
        <x:f>Table146[[#This Row],[PSF.]]-(Table146[[#This Row],[PSF.]]*$U$3)</x:f>
        <x:v>117</x:v>
      </x:c>
      <x:c r="N282" s="101" t="e">
        <x:v>#REF!</x:v>
      </x:c>
      <x:c r="O282" s="101" t="e">
        <x:v>#REF!</x:v>
      </x:c>
      <x:c r="P282" s="102" t="e">
        <x:f>O282*100/118</x:f>
        <x:v>#REF!</x:v>
      </x:c>
      <x:c r="Q282" s="98" t="e">
        <x:f>P282*H282</x:f>
        <x:v>#REF!</x:v>
      </x:c>
      <x:c r="R282" s="98" t="e">
        <x:f>H282*O282</x:f>
        <x:v>#REF!</x:v>
      </x:c>
    </x:row>
    <x:row r="283" spans="2:18">
      <x:c r="B283" s="23">
        <x:v>276</x:v>
      </x:c>
      <x:c r="C283" s="23" t="s">
        <x:v>678</x:v>
      </x:c>
      <x:c r="D283" s="23">
        <x:v>8680136022910</x:v>
      </x:c>
      <x:c r="E283" s="37" t="s">
        <x:v>130</x:v>
      </x:c>
      <x:c r="F283" s="65"/>
      <x:c r="G283" s="65"/>
      <x:c r="H283" s="26"/>
      <x:c r="I283" s="6">
        <x:v>24</x:v>
      </x:c>
      <x:c r="J283" s="47">
        <x:v>59</x:v>
      </x:c>
      <x:c r="K283" s="48">
        <x:f>J283-J283*$U$3</x:f>
        <x:v>59</x:v>
      </x:c>
      <x:c r="L283" s="100">
        <x:v>59</x:v>
      </x:c>
      <x:c r="M283" s="100">
        <x:f>Table146[[#This Row],[PSF.]]-(Table146[[#This Row],[PSF.]]*$U$3)</x:f>
        <x:v>59</x:v>
      </x:c>
      <x:c r="N283" s="101" t="e">
        <x:v>#REF!</x:v>
      </x:c>
      <x:c r="O283" s="101" t="e">
        <x:v>#REF!</x:v>
      </x:c>
      <x:c r="P283" s="102" t="e">
        <x:f>O283*100/118</x:f>
        <x:v>#REF!</x:v>
      </x:c>
      <x:c r="Q283" s="98" t="e">
        <x:f>P283*H283</x:f>
        <x:v>#REF!</x:v>
      </x:c>
      <x:c r="R283" s="98" t="e">
        <x:f>H283*O283</x:f>
        <x:v>#REF!</x:v>
      </x:c>
    </x:row>
    <x:row r="284" spans="2:18">
      <x:c r="B284" s="23">
        <x:v>277</x:v>
      </x:c>
      <x:c r="C284" s="23" t="s">
        <x:v>347</x:v>
      </x:c>
      <x:c r="D284" s="23">
        <x:v>8680136022934</x:v>
      </x:c>
      <x:c r="E284" s="37" t="s">
        <x:v>324</x:v>
      </x:c>
      <x:c r="F284" s="65"/>
      <x:c r="G284" s="65"/>
      <x:c r="H284" s="26"/>
      <x:c r="I284" s="6">
        <x:v>12</x:v>
      </x:c>
      <x:c r="J284" s="47">
        <x:v>79.5</x:v>
      </x:c>
      <x:c r="K284" s="48">
        <x:f>J284-J284*$U$3</x:f>
        <x:v>79.5</x:v>
      </x:c>
      <x:c r="L284" s="100">
        <x:v>79.5</x:v>
      </x:c>
      <x:c r="M284" s="100">
        <x:f>Table146[[#This Row],[PSF.]]-(Table146[[#This Row],[PSF.]]*$U$3)</x:f>
        <x:v>79.5</x:v>
      </x:c>
      <x:c r="N284" s="101" t="e">
        <x:v>#REF!</x:v>
      </x:c>
      <x:c r="O284" s="101" t="e">
        <x:v>#REF!</x:v>
      </x:c>
      <x:c r="P284" s="102" t="e">
        <x:f>O284*100/118</x:f>
        <x:v>#REF!</x:v>
      </x:c>
      <x:c r="Q284" s="98" t="e">
        <x:f>P284*H284</x:f>
        <x:v>#REF!</x:v>
      </x:c>
      <x:c r="R284" s="98" t="e">
        <x:f>H284*O284</x:f>
        <x:v>#REF!</x:v>
      </x:c>
    </x:row>
    <x:row r="285" spans="2:18">
      <x:c r="B285" s="23">
        <x:v>278</x:v>
      </x:c>
      <x:c r="C285" s="23" t="s">
        <x:v>731</x:v>
      </x:c>
      <x:c r="D285" s="23">
        <x:v>8680136022927</x:v>
      </x:c>
      <x:c r="E285" s="37" t="s">
        <x:v>648</x:v>
      </x:c>
      <x:c r="F285" s="65"/>
      <x:c r="G285" s="65"/>
      <x:c r="H285" s="26"/>
      <x:c r="I285" s="6">
        <x:v>24</x:v>
      </x:c>
      <x:c r="J285" s="47">
        <x:v>68</x:v>
      </x:c>
      <x:c r="K285" s="48">
        <x:f>J285-J285*$U$3</x:f>
        <x:v>68</x:v>
      </x:c>
      <x:c r="L285" s="100">
        <x:v>68</x:v>
      </x:c>
      <x:c r="M285" s="100">
        <x:f>Table146[[#This Row],[PSF.]]-(Table146[[#This Row],[PSF.]]*$U$3)</x:f>
        <x:v>68</x:v>
      </x:c>
      <x:c r="N285" s="101" t="e">
        <x:v>#REF!</x:v>
      </x:c>
      <x:c r="O285" s="101" t="e">
        <x:v>#REF!</x:v>
      </x:c>
      <x:c r="P285" s="102" t="e">
        <x:f>O285*100/118</x:f>
        <x:v>#REF!</x:v>
      </x:c>
      <x:c r="Q285" s="98" t="e">
        <x:f>P285*H285</x:f>
        <x:v>#REF!</x:v>
      </x:c>
      <x:c r="R285" s="98" t="e">
        <x:f>H285*O285</x:f>
        <x:v>#REF!</x:v>
      </x:c>
    </x:row>
    <x:row r="286" spans="2:18">
      <x:c r="B286" s="23">
        <x:v>279</x:v>
      </x:c>
      <x:c r="C286" s="24" t="s">
        <x:v>444</x:v>
      </x:c>
      <x:c r="D286" s="24">
        <x:v>8680136021838</x:v>
      </x:c>
      <x:c r="E286" s="35" t="s">
        <x:v>221</x:v>
      </x:c>
      <x:c r="F286" s="65"/>
      <x:c r="G286" s="65"/>
      <x:c r="H286" s="26"/>
      <x:c r="I286" s="7">
        <x:v>1</x:v>
      </x:c>
      <x:c r="J286" s="47">
        <x:v>39</x:v>
      </x:c>
      <x:c r="K286" s="48">
        <x:f>J286-J286*$U$3</x:f>
        <x:v>39</x:v>
      </x:c>
      <x:c r="L286" s="100">
        <x:v>39</x:v>
      </x:c>
      <x:c r="M286" s="100">
        <x:f>Table146[[#This Row],[PSF.]]-(Table146[[#This Row],[PSF.]]*$U$3)</x:f>
        <x:v>39</x:v>
      </x:c>
      <x:c r="N286" s="101" t="e">
        <x:v>#REF!</x:v>
      </x:c>
      <x:c r="O286" s="101" t="e">
        <x:v>#REF!</x:v>
      </x:c>
      <x:c r="P286" s="102" t="e">
        <x:f>O286*100/118</x:f>
        <x:v>#REF!</x:v>
      </x:c>
      <x:c r="Q286" s="98" t="e">
        <x:f>P286*H286</x:f>
        <x:v>#REF!</x:v>
      </x:c>
      <x:c r="R286" s="98" t="e">
        <x:f>H286*O286</x:f>
        <x:v>#REF!</x:v>
      </x:c>
    </x:row>
    <x:row r="287" spans="2:18">
      <x:c r="B287" s="23">
        <x:v>280</x:v>
      </x:c>
      <x:c r="C287" s="24" t="s">
        <x:v>267</x:v>
      </x:c>
      <x:c r="D287" s="24">
        <x:v>8680136021845</x:v>
      </x:c>
      <x:c r="E287" s="35" t="s">
        <x:v>202</x:v>
      </x:c>
      <x:c r="F287" s="65"/>
      <x:c r="G287" s="65"/>
      <x:c r="H287" s="26"/>
      <x:c r="I287" s="7">
        <x:v>1</x:v>
      </x:c>
      <x:c r="J287" s="47">
        <x:v>69</x:v>
      </x:c>
      <x:c r="K287" s="48">
        <x:f>J287-J287*$U$3</x:f>
        <x:v>69</x:v>
      </x:c>
      <x:c r="L287" s="100">
        <x:v>69</x:v>
      </x:c>
      <x:c r="M287" s="100">
        <x:f>Table146[[#This Row],[PSF.]]-(Table146[[#This Row],[PSF.]]*$U$3)</x:f>
        <x:v>69</x:v>
      </x:c>
      <x:c r="N287" s="101" t="e">
        <x:v>#REF!</x:v>
      </x:c>
      <x:c r="O287" s="101" t="e">
        <x:v>#REF!</x:v>
      </x:c>
      <x:c r="P287" s="102" t="e">
        <x:f>O287*100/118</x:f>
        <x:v>#REF!</x:v>
      </x:c>
      <x:c r="Q287" s="98" t="e">
        <x:f>P287*H287</x:f>
        <x:v>#REF!</x:v>
      </x:c>
      <x:c r="R287" s="98" t="e">
        <x:f>H287*O287</x:f>
        <x:v>#REF!</x:v>
      </x:c>
    </x:row>
    <x:row r="288" spans="2:18">
      <x:c r="B288" s="23">
        <x:v>281</x:v>
      </x:c>
      <x:c r="C288" s="24" t="s">
        <x:v>778</x:v>
      </x:c>
      <x:c r="D288" s="24">
        <x:v>8680136021852</x:v>
      </x:c>
      <x:c r="E288" s="35" t="s">
        <x:v>533</x:v>
      </x:c>
      <x:c r="F288" s="65"/>
      <x:c r="G288" s="65"/>
      <x:c r="H288" s="26"/>
      <x:c r="I288" s="7">
        <x:v>1</x:v>
      </x:c>
      <x:c r="J288" s="47">
        <x:v>125</x:v>
      </x:c>
      <x:c r="K288" s="48">
        <x:f>J288-J288*$U$3</x:f>
        <x:v>125</x:v>
      </x:c>
      <x:c r="L288" s="100">
        <x:v>125</x:v>
      </x:c>
      <x:c r="M288" s="100">
        <x:f>Table146[[#This Row],[PSF.]]-(Table146[[#This Row],[PSF.]]*$U$3)</x:f>
        <x:v>125</x:v>
      </x:c>
      <x:c r="N288" s="101" t="e">
        <x:v>#REF!</x:v>
      </x:c>
      <x:c r="O288" s="101" t="e">
        <x:v>#REF!</x:v>
      </x:c>
      <x:c r="P288" s="102" t="e">
        <x:f>O288*100/118</x:f>
        <x:v>#REF!</x:v>
      </x:c>
      <x:c r="Q288" s="98" t="e">
        <x:f>P288*H288</x:f>
        <x:v>#REF!</x:v>
      </x:c>
      <x:c r="R288" s="98" t="e">
        <x:f>H288*O288</x:f>
        <x:v>#REF!</x:v>
      </x:c>
    </x:row>
    <x:row r="289" spans="2:18">
      <x:c r="B289" s="23">
        <x:v>282</x:v>
      </x:c>
      <x:c r="C289" s="24" t="s">
        <x:v>654</x:v>
      </x:c>
      <x:c r="D289" s="24">
        <x:v>8680136022040</x:v>
      </x:c>
      <x:c r="E289" s="35" t="s">
        <x:v>732</x:v>
      </x:c>
      <x:c r="F289" s="65"/>
      <x:c r="G289" s="65"/>
      <x:c r="H289" s="26"/>
      <x:c r="I289" s="7">
        <x:v>20</x:v>
      </x:c>
      <x:c r="J289" s="47">
        <x:v>25</x:v>
      </x:c>
      <x:c r="K289" s="48">
        <x:f>J289-J289*$U$3</x:f>
        <x:v>25</x:v>
      </x:c>
      <x:c r="L289" s="100">
        <x:v>25</x:v>
      </x:c>
      <x:c r="M289" s="100">
        <x:f>Table146[[#This Row],[PSF.]]-(Table146[[#This Row],[PSF.]]*$U$3)</x:f>
        <x:v>25</x:v>
      </x:c>
      <x:c r="N289" s="101" t="e">
        <x:v>#REF!</x:v>
      </x:c>
      <x:c r="O289" s="101">
        <x:v>20</x:v>
      </x:c>
      <x:c r="P289" s="102">
        <x:f>O289*100/118</x:f>
        <x:v>16.949152542372882</x:v>
      </x:c>
      <x:c r="Q289" s="98">
        <x:f>P289*H289</x:f>
        <x:v>0</x:v>
      </x:c>
      <x:c r="R289" s="98">
        <x:f>H289*O289</x:f>
        <x:v>0</x:v>
      </x:c>
    </x:row>
    <x:row r="290" spans="2:18">
      <x:c r="B290" s="23">
        <x:v>283</x:v>
      </x:c>
      <x:c r="C290" s="24" t="s">
        <x:v>304</x:v>
      </x:c>
      <x:c r="D290" s="24">
        <x:v>8680136023535</x:v>
      </x:c>
      <x:c r="E290" s="35" t="s">
        <x:v>479</x:v>
      </x:c>
      <x:c r="F290" s="65"/>
      <x:c r="G290" s="65"/>
      <x:c r="H290" s="26"/>
      <x:c r="I290" s="7">
        <x:v>60</x:v>
      </x:c>
      <x:c r="J290" s="47">
        <x:v>26</x:v>
      </x:c>
      <x:c r="K290" s="52">
        <x:f>J290-J290*$U$3</x:f>
        <x:v>26</x:v>
      </x:c>
      <x:c r="L290" s="100">
        <x:v>26</x:v>
      </x:c>
      <x:c r="M290" s="100">
        <x:f>Table146[[#This Row],[PSF.]]-(Table146[[#This Row],[PSF.]]*$U$3)</x:f>
        <x:v>26</x:v>
      </x:c>
      <x:c r="N290" s="101" t="e">
        <x:v>#REF!</x:v>
      </x:c>
      <x:c r="O290" s="101" t="e">
        <x:v>#REF!</x:v>
      </x:c>
      <x:c r="P290" s="102" t="e">
        <x:f>O290*100/118</x:f>
        <x:v>#REF!</x:v>
      </x:c>
      <x:c r="Q290" s="98" t="e">
        <x:f>P290*H290</x:f>
        <x:v>#REF!</x:v>
      </x:c>
      <x:c r="R290" s="98" t="e">
        <x:f>H290*O290</x:f>
        <x:v>#REF!</x:v>
      </x:c>
    </x:row>
    <x:row r="291" spans="2:18">
      <x:c r="B291" s="23">
        <x:v>284</x:v>
      </x:c>
      <x:c r="C291" s="24" t="s">
        <x:v>622</x:v>
      </x:c>
      <x:c r="D291" s="24">
        <x:v>8680136023498</x:v>
      </x:c>
      <x:c r="E291" s="35" t="s">
        <x:v>450</x:v>
      </x:c>
      <x:c r="F291" s="65"/>
      <x:c r="G291" s="65"/>
      <x:c r="H291" s="26"/>
      <x:c r="I291" s="7">
        <x:v>24</x:v>
      </x:c>
      <x:c r="J291" s="47">
        <x:v>34.5</x:v>
      </x:c>
      <x:c r="K291" s="52">
        <x:f>J291-J291*$U$3</x:f>
        <x:v>34.5</x:v>
      </x:c>
      <x:c r="L291" s="100">
        <x:v>34.5</x:v>
      </x:c>
      <x:c r="M291" s="100">
        <x:f>Table146[[#This Row],[PSF.]]-(Table146[[#This Row],[PSF.]]*$U$3)</x:f>
        <x:v>34.5</x:v>
      </x:c>
      <x:c r="N291" s="101" t="e">
        <x:v>#REF!</x:v>
      </x:c>
      <x:c r="O291" s="101" t="e">
        <x:v>#REF!</x:v>
      </x:c>
      <x:c r="P291" s="102" t="e">
        <x:f>O291*100/118</x:f>
        <x:v>#REF!</x:v>
      </x:c>
      <x:c r="Q291" s="98" t="e">
        <x:f>P291*H291</x:f>
        <x:v>#REF!</x:v>
      </x:c>
      <x:c r="R291" s="98" t="e">
        <x:f>H291*O291</x:f>
        <x:v>#REF!</x:v>
      </x:c>
    </x:row>
    <x:row r="292" spans="2:18">
      <x:c r="B292" s="23">
        <x:v>285</x:v>
      </x:c>
      <x:c r="C292" s="24" t="s">
        <x:v>587</x:v>
      </x:c>
      <x:c r="D292" s="24">
        <x:v>8680136023511</x:v>
      </x:c>
      <x:c r="E292" s="35" t="s">
        <x:v>98</x:v>
      </x:c>
      <x:c r="F292" s="114" t="s">
        <x:v>429</x:v>
      </x:c>
      <x:c r="G292" s="114">
        <x:f>Table146[[#This Row],[SİPARİŞ ADET]]</x:f>
        <x:v>0</x:v>
      </x:c>
      <x:c r="H292" s="26"/>
      <x:c r="I292" s="7">
        <x:v>24</x:v>
      </x:c>
      <x:c r="J292" s="47">
        <x:v>36.5</x:v>
      </x:c>
      <x:c r="K292" s="48" t="e">
        <x:v>#REF!</x:v>
      </x:c>
      <x:c r="L292" s="100">
        <x:v>36.5</x:v>
      </x:c>
      <x:c r="M292" s="100">
        <x:f>Table146[[#This Row],[PSF.]]-(Table146[[#This Row],[PSF.]]*$U$3)</x:f>
        <x:v>36.5</x:v>
      </x:c>
      <x:c r="N292" s="101" t="e">
        <x:v>#REF!</x:v>
      </x:c>
      <x:c r="O292" s="101">
        <x:v>17</x:v>
      </x:c>
      <x:c r="P292" s="102">
        <x:f>O292*100/118</x:f>
        <x:v>14.40677966101695</x:v>
      </x:c>
      <x:c r="Q292" s="98">
        <x:f>P292*H292</x:f>
        <x:v>0</x:v>
      </x:c>
      <x:c r="R292" s="98">
        <x:f>H292*O292</x:f>
        <x:v>0</x:v>
      </x:c>
    </x:row>
    <x:row r="293" spans="2:18">
      <x:c r="B293" s="23">
        <x:v>286</x:v>
      </x:c>
      <x:c r="C293" s="24" t="s">
        <x:v>228</x:v>
      </x:c>
      <x:c r="D293" s="24">
        <x:v>8680136023481</x:v>
      </x:c>
      <x:c r="E293" s="35" t="s">
        <x:v>163</x:v>
      </x:c>
      <x:c r="F293" s="114" t="s">
        <x:v>429</x:v>
      </x:c>
      <x:c r="G293" s="114">
        <x:f>Table146[[#This Row],[SİPARİŞ ADET]]</x:f>
        <x:v>0</x:v>
      </x:c>
      <x:c r="H293" s="26"/>
      <x:c r="I293" s="7">
        <x:v>24</x:v>
      </x:c>
      <x:c r="J293" s="47">
        <x:v>38.5</x:v>
      </x:c>
      <x:c r="K293" s="52" t="e">
        <x:v>#REF!</x:v>
      </x:c>
      <x:c r="L293" s="100">
        <x:v>38.5</x:v>
      </x:c>
      <x:c r="M293" s="100">
        <x:f>Table146[[#This Row],[PSF.]]-(Table146[[#This Row],[PSF.]]*$U$3)</x:f>
        <x:v>38.5</x:v>
      </x:c>
      <x:c r="N293" s="101" t="e">
        <x:v>#REF!</x:v>
      </x:c>
      <x:c r="O293" s="101">
        <x:v>17.5</x:v>
      </x:c>
      <x:c r="P293" s="102">
        <x:f>O293*100/118</x:f>
        <x:v>14.830508474576272</x:v>
      </x:c>
      <x:c r="Q293" s="98">
        <x:f>P293*H293</x:f>
        <x:v>0</x:v>
      </x:c>
      <x:c r="R293" s="98">
        <x:f>H293*O293</x:f>
        <x:v>0</x:v>
      </x:c>
    </x:row>
    <x:row r="294" spans="2:18">
      <x:c r="B294" s="23">
        <x:v>287</x:v>
      </x:c>
      <x:c r="C294" s="24" t="s">
        <x:v>395</x:v>
      </x:c>
      <x:c r="D294" s="24">
        <x:v>8680136023528</x:v>
      </x:c>
      <x:c r="E294" s="35" t="s">
        <x:v>567</x:v>
      </x:c>
      <x:c r="F294" s="114" t="s">
        <x:v>429</x:v>
      </x:c>
      <x:c r="G294" s="114">
        <x:f>Table146[[#This Row],[SİPARİŞ ADET]]</x:f>
        <x:v>0</x:v>
      </x:c>
      <x:c r="H294" s="26"/>
      <x:c r="I294" s="7">
        <x:v>16</x:v>
      </x:c>
      <x:c r="J294" s="47">
        <x:v>39.5</x:v>
      </x:c>
      <x:c r="K294" s="52" t="e">
        <x:v>#REF!</x:v>
      </x:c>
      <x:c r="L294" s="100">
        <x:v>39.5</x:v>
      </x:c>
      <x:c r="M294" s="100">
        <x:f>Table146[[#This Row],[PSF.]]-(Table146[[#This Row],[PSF.]]*$U$3)</x:f>
        <x:v>39.5</x:v>
      </x:c>
      <x:c r="N294" s="101" t="e">
        <x:v>#REF!</x:v>
      </x:c>
      <x:c r="O294" s="101">
        <x:v>18</x:v>
      </x:c>
      <x:c r="P294" s="102">
        <x:f>O294*100/118</x:f>
        <x:v>15.254237288135593</x:v>
      </x:c>
      <x:c r="Q294" s="98">
        <x:f>P294*H294</x:f>
        <x:v>0</x:v>
      </x:c>
      <x:c r="R294" s="98">
        <x:f>H294*O294</x:f>
        <x:v>0</x:v>
      </x:c>
    </x:row>
    <x:row r="295" spans="2:18">
      <x:c r="B295" s="23">
        <x:v>288</x:v>
      </x:c>
      <x:c r="C295" s="24" t="s">
        <x:v>37</x:v>
      </x:c>
      <x:c r="D295" s="24">
        <x:v>8680136023504</x:v>
      </x:c>
      <x:c r="E295" s="35" t="s">
        <x:v>78</x:v>
      </x:c>
      <x:c r="F295" s="65"/>
      <x:c r="G295" s="65"/>
      <x:c r="H295" s="26"/>
      <x:c r="I295" s="7">
        <x:v>16</x:v>
      </x:c>
      <x:c r="J295" s="47">
        <x:v>42.5</x:v>
      </x:c>
      <x:c r="K295" s="52">
        <x:f>J295-J295*$U$3</x:f>
        <x:v>42.5</x:v>
      </x:c>
      <x:c r="L295" s="100">
        <x:v>42.5</x:v>
      </x:c>
      <x:c r="M295" s="100">
        <x:f>Table146[[#This Row],[PSF.]]-(Table146[[#This Row],[PSF.]]*$U$3)</x:f>
        <x:v>42.5</x:v>
      </x:c>
      <x:c r="N295" s="101" t="e">
        <x:v>#REF!</x:v>
      </x:c>
      <x:c r="O295" s="101" t="e">
        <x:v>#REF!</x:v>
      </x:c>
      <x:c r="P295" s="102" t="e">
        <x:f>O295*100/118</x:f>
        <x:v>#REF!</x:v>
      </x:c>
      <x:c r="Q295" s="98" t="e">
        <x:f>P295*H295</x:f>
        <x:v>#REF!</x:v>
      </x:c>
      <x:c r="R295" s="98" t="e">
        <x:f>H295*O295</x:f>
        <x:v>#REF!</x:v>
      </x:c>
    </x:row>
    <x:row r="296" spans="2:18">
      <x:c r="B296" s="23">
        <x:v>289</x:v>
      </x:c>
      <x:c r="C296" s="24" t="s">
        <x:v>339</x:v>
      </x:c>
      <x:c r="D296" s="24">
        <x:v>8680136023542</x:v>
      </x:c>
      <x:c r="E296" s="35" t="s">
        <x:v>154</x:v>
      </x:c>
      <x:c r="F296" s="65"/>
      <x:c r="G296" s="65"/>
      <x:c r="H296" s="26"/>
      <x:c r="I296" s="7">
        <x:v>12</x:v>
      </x:c>
      <x:c r="J296" s="47">
        <x:v>53</x:v>
      </x:c>
      <x:c r="K296" s="52">
        <x:f>J296-J296*$U$3</x:f>
        <x:v>53</x:v>
      </x:c>
      <x:c r="L296" s="100">
        <x:v>53</x:v>
      </x:c>
      <x:c r="M296" s="100">
        <x:f>Table146[[#This Row],[PSF.]]-(Table146[[#This Row],[PSF.]]*$U$3)</x:f>
        <x:v>53</x:v>
      </x:c>
      <x:c r="N296" s="101" t="e">
        <x:v>#REF!</x:v>
      </x:c>
      <x:c r="O296" s="101" t="e">
        <x:v>#REF!</x:v>
      </x:c>
      <x:c r="P296" s="102" t="e">
        <x:f>O296*100/118</x:f>
        <x:v>#REF!</x:v>
      </x:c>
      <x:c r="Q296" s="98" t="e">
        <x:f>P296*H296</x:f>
        <x:v>#REF!</x:v>
      </x:c>
      <x:c r="R296" s="98" t="e">
        <x:f>H296*O296</x:f>
        <x:v>#REF!</x:v>
      </x:c>
    </x:row>
    <x:row r="297" spans="2:18">
      <x:c r="B297" s="23">
        <x:v>290</x:v>
      </x:c>
      <x:c r="C297" s="24" t="s">
        <x:v>463</x:v>
      </x:c>
      <x:c r="D297" s="24">
        <x:v>8680136023559</x:v>
      </x:c>
      <x:c r="E297" s="35" t="s">
        <x:v>560</x:v>
      </x:c>
      <x:c r="F297" s="65"/>
      <x:c r="G297" s="65"/>
      <x:c r="H297" s="26"/>
      <x:c r="I297" s="7">
        <x:v>36</x:v>
      </x:c>
      <x:c r="J297" s="47">
        <x:v>29.5</x:v>
      </x:c>
      <x:c r="K297" s="52">
        <x:f>J297-J297*$U$3</x:f>
        <x:v>29.5</x:v>
      </x:c>
      <x:c r="L297" s="100">
        <x:v>29.5</x:v>
      </x:c>
      <x:c r="M297" s="100">
        <x:f>Table146[[#This Row],[PSF.]]-(Table146[[#This Row],[PSF.]]*$U$3)</x:f>
        <x:v>29.5</x:v>
      </x:c>
      <x:c r="N297" s="101" t="e">
        <x:v>#REF!</x:v>
      </x:c>
      <x:c r="O297" s="101" t="e">
        <x:v>#REF!</x:v>
      </x:c>
      <x:c r="P297" s="102" t="e">
        <x:f>O297*100/118</x:f>
        <x:v>#REF!</x:v>
      </x:c>
      <x:c r="Q297" s="98" t="e">
        <x:f>P297*H297</x:f>
        <x:v>#REF!</x:v>
      </x:c>
      <x:c r="R297" s="98" t="e">
        <x:f>H297*O297</x:f>
        <x:v>#REF!</x:v>
      </x:c>
    </x:row>
    <x:row r="298" spans="2:18">
      <x:c r="B298" s="23">
        <x:v>291</x:v>
      </x:c>
      <x:c r="C298" s="24" t="s">
        <x:v>813</x:v>
      </x:c>
      <x:c r="D298" s="24">
        <x:v>8680136023566</x:v>
      </x:c>
      <x:c r="E298" s="35" t="s">
        <x:v>206</x:v>
      </x:c>
      <x:c r="F298" s="65"/>
      <x:c r="G298" s="65"/>
      <x:c r="H298" s="26"/>
      <x:c r="I298" s="7">
        <x:v>36</x:v>
      </x:c>
      <x:c r="J298" s="47">
        <x:v>28.5</x:v>
      </x:c>
      <x:c r="K298" s="52">
        <x:f>J298-J298*$U$3</x:f>
        <x:v>28.5</x:v>
      </x:c>
      <x:c r="L298" s="100">
        <x:v>28.5</x:v>
      </x:c>
      <x:c r="M298" s="100">
        <x:f>Table146[[#This Row],[PSF.]]-(Table146[[#This Row],[PSF.]]*$U$3)</x:f>
        <x:v>28.5</x:v>
      </x:c>
      <x:c r="N298" s="101" t="e">
        <x:v>#REF!</x:v>
      </x:c>
      <x:c r="O298" s="101" t="e">
        <x:v>#REF!</x:v>
      </x:c>
      <x:c r="P298" s="102" t="e">
        <x:f>O298*100/118</x:f>
        <x:v>#REF!</x:v>
      </x:c>
      <x:c r="Q298" s="98" t="e">
        <x:f>P298*H298</x:f>
        <x:v>#REF!</x:v>
      </x:c>
      <x:c r="R298" s="98" t="e">
        <x:f>H298*O298</x:f>
        <x:v>#REF!</x:v>
      </x:c>
    </x:row>
    <x:row r="299" spans="2:18">
      <x:c r="B299" s="23">
        <x:v>292</x:v>
      </x:c>
      <x:c r="C299" s="24" t="s">
        <x:v>192</x:v>
      </x:c>
      <x:c r="D299" s="24">
        <x:v>8680136023573</x:v>
      </x:c>
      <x:c r="E299" s="35" t="s">
        <x:v>446</x:v>
      </x:c>
      <x:c r="F299" s="65"/>
      <x:c r="G299" s="65"/>
      <x:c r="H299" s="26"/>
      <x:c r="I299" s="7">
        <x:v>18</x:v>
      </x:c>
      <x:c r="J299" s="47">
        <x:v>19.5</x:v>
      </x:c>
      <x:c r="K299" s="52">
        <x:f>J299-J299*$U$3</x:f>
        <x:v>19.5</x:v>
      </x:c>
      <x:c r="L299" s="100">
        <x:v>19.5</x:v>
      </x:c>
      <x:c r="M299" s="100">
        <x:f>Table146[[#This Row],[PSF.]]-(Table146[[#This Row],[PSF.]]*$U$3)</x:f>
        <x:v>19.5</x:v>
      </x:c>
      <x:c r="N299" s="101" t="e">
        <x:v>#REF!</x:v>
      </x:c>
      <x:c r="O299" s="101" t="e">
        <x:v>#REF!</x:v>
      </x:c>
      <x:c r="P299" s="102" t="e">
        <x:f>O299*100/118</x:f>
        <x:v>#REF!</x:v>
      </x:c>
      <x:c r="Q299" s="98" t="e">
        <x:f>P299*H299</x:f>
        <x:v>#REF!</x:v>
      </x:c>
      <x:c r="R299" s="98" t="e">
        <x:f>H299*O299</x:f>
        <x:v>#REF!</x:v>
      </x:c>
    </x:row>
    <x:row r="300" spans="2:18">
      <x:c r="B300" s="23">
        <x:v>293</x:v>
      </x:c>
      <x:c r="C300" s="24" t="s">
        <x:v>625</x:v>
      </x:c>
      <x:c r="D300" s="24">
        <x:v>8680136023467</x:v>
      </x:c>
      <x:c r="E300" s="35" t="s">
        <x:v>670</x:v>
      </x:c>
      <x:c r="F300" s="65"/>
      <x:c r="G300" s="65"/>
      <x:c r="H300" s="26"/>
      <x:c r="I300" s="7">
        <x:v>6</x:v>
      </x:c>
      <x:c r="J300" s="47">
        <x:v>129</x:v>
      </x:c>
      <x:c r="K300" s="52">
        <x:f>J300-J300*$U$3</x:f>
        <x:v>129</x:v>
      </x:c>
      <x:c r="L300" s="100">
        <x:v>129</x:v>
      </x:c>
      <x:c r="M300" s="100">
        <x:f>Table146[[#This Row],[PSF.]]-(Table146[[#This Row],[PSF.]]*$U$3)</x:f>
        <x:v>129</x:v>
      </x:c>
      <x:c r="N300" s="101" t="e">
        <x:v>#REF!</x:v>
      </x:c>
      <x:c r="O300" s="101" t="e">
        <x:v>#REF!</x:v>
      </x:c>
      <x:c r="P300" s="102" t="e">
        <x:f>O300*100/118</x:f>
        <x:v>#REF!</x:v>
      </x:c>
      <x:c r="Q300" s="98" t="e">
        <x:f>P300*H300</x:f>
        <x:v>#REF!</x:v>
      </x:c>
      <x:c r="R300" s="98" t="e">
        <x:f>H300*O300</x:f>
        <x:v>#REF!</x:v>
      </x:c>
    </x:row>
    <x:row r="301" spans="2:18">
      <x:c r="B301" s="23">
        <x:v>294</x:v>
      </x:c>
      <x:c r="C301" s="24" t="s">
        <x:v>241</x:v>
      </x:c>
      <x:c r="D301" s="24">
        <x:v>8680136023474</x:v>
      </x:c>
      <x:c r="E301" s="35" t="s">
        <x:v>106</x:v>
      </x:c>
      <x:c r="F301" s="65"/>
      <x:c r="G301" s="65"/>
      <x:c r="H301" s="26"/>
      <x:c r="I301" s="7">
        <x:v>6</x:v>
      </x:c>
      <x:c r="J301" s="47">
        <x:v>159</x:v>
      </x:c>
      <x:c r="K301" s="52">
        <x:f>J301-J301*$U$3</x:f>
        <x:v>159</x:v>
      </x:c>
      <x:c r="L301" s="100">
        <x:v>159</x:v>
      </x:c>
      <x:c r="M301" s="100">
        <x:f>Table146[[#This Row],[PSF.]]-(Table146[[#This Row],[PSF.]]*$U$3)</x:f>
        <x:v>159</x:v>
      </x:c>
      <x:c r="N301" s="101" t="e">
        <x:v>#REF!</x:v>
      </x:c>
      <x:c r="O301" s="101" t="e">
        <x:v>#REF!</x:v>
      </x:c>
      <x:c r="P301" s="102" t="e">
        <x:f>O301*100/118</x:f>
        <x:v>#REF!</x:v>
      </x:c>
      <x:c r="Q301" s="98" t="e">
        <x:f>P301*H301</x:f>
        <x:v>#REF!</x:v>
      </x:c>
      <x:c r="R301" s="98" t="e">
        <x:f>H301*O301</x:f>
        <x:v>#REF!</x:v>
      </x:c>
    </x:row>
    <x:row r="302" spans="2:18">
      <x:c r="B302" s="23">
        <x:v>295</x:v>
      </x:c>
      <x:c r="C302" s="24" t="s">
        <x:v>232</x:v>
      </x:c>
      <x:c r="D302" s="24">
        <x:v>8680136023580</x:v>
      </x:c>
      <x:c r="E302" s="35" t="s">
        <x:v>11</x:v>
      </x:c>
      <x:c r="F302" s="65"/>
      <x:c r="G302" s="65"/>
      <x:c r="H302" s="26"/>
      <x:c r="I302" s="7">
        <x:v>6</x:v>
      </x:c>
      <x:c r="J302" s="47">
        <x:v>129</x:v>
      </x:c>
      <x:c r="K302" s="52">
        <x:f>J302-J302*$U$3</x:f>
        <x:v>129</x:v>
      </x:c>
      <x:c r="L302" s="100">
        <x:v>129</x:v>
      </x:c>
      <x:c r="M302" s="100">
        <x:f>Table146[[#This Row],[PSF.]]-(Table146[[#This Row],[PSF.]]*$U$3)</x:f>
        <x:v>129</x:v>
      </x:c>
      <x:c r="N302" s="101" t="e">
        <x:v>#REF!</x:v>
      </x:c>
      <x:c r="O302" s="101" t="e">
        <x:v>#REF!</x:v>
      </x:c>
      <x:c r="P302" s="102" t="e">
        <x:f>O302*100/118</x:f>
        <x:v>#REF!</x:v>
      </x:c>
      <x:c r="Q302" s="98" t="e">
        <x:f>P302*H302</x:f>
        <x:v>#REF!</x:v>
      </x:c>
      <x:c r="R302" s="98" t="e">
        <x:f>H302*O302</x:f>
        <x:v>#REF!</x:v>
      </x:c>
    </x:row>
    <x:row r="303" spans="2:18">
      <x:c r="B303" s="23">
        <x:v>296</x:v>
      </x:c>
      <x:c r="C303" s="24" t="s">
        <x:v>142</x:v>
      </x:c>
      <x:c r="D303" s="24">
        <x:v>8680136023597</x:v>
      </x:c>
      <x:c r="E303" s="35" t="s">
        <x:v>256</x:v>
      </x:c>
      <x:c r="F303" s="65"/>
      <x:c r="G303" s="65"/>
      <x:c r="H303" s="26"/>
      <x:c r="I303" s="7">
        <x:v>6</x:v>
      </x:c>
      <x:c r="J303" s="47">
        <x:v>159</x:v>
      </x:c>
      <x:c r="K303" s="52">
        <x:f>J303-J303*$U$3</x:f>
        <x:v>159</x:v>
      </x:c>
      <x:c r="L303" s="100">
        <x:v>159</x:v>
      </x:c>
      <x:c r="M303" s="100">
        <x:f>Table146[[#This Row],[PSF.]]-(Table146[[#This Row],[PSF.]]*$U$3)</x:f>
        <x:v>159</x:v>
      </x:c>
      <x:c r="N303" s="101" t="e">
        <x:v>#REF!</x:v>
      </x:c>
      <x:c r="O303" s="101" t="e">
        <x:v>#REF!</x:v>
      </x:c>
      <x:c r="P303" s="102" t="e">
        <x:f>O303*100/118</x:f>
        <x:v>#REF!</x:v>
      </x:c>
      <x:c r="Q303" s="98" t="e">
        <x:f>P303*H303</x:f>
        <x:v>#REF!</x:v>
      </x:c>
      <x:c r="R303" s="98" t="e">
        <x:f>H303*O303</x:f>
        <x:v>#REF!</x:v>
      </x:c>
    </x:row>
    <x:row r="304" spans="2:18">
      <x:c r="B304" s="23">
        <x:v>297</x:v>
      </x:c>
      <x:c r="C304" s="24" t="s">
        <x:v>51</x:v>
      </x:c>
      <x:c r="D304" s="24">
        <x:v>8680136023603</x:v>
      </x:c>
      <x:c r="E304" s="35" t="s">
        <x:v>516</x:v>
      </x:c>
      <x:c r="F304" s="65"/>
      <x:c r="G304" s="65"/>
      <x:c r="H304" s="26"/>
      <x:c r="I304" s="7">
        <x:v>6</x:v>
      </x:c>
      <x:c r="J304" s="47">
        <x:v>129</x:v>
      </x:c>
      <x:c r="K304" s="52">
        <x:f>J304-J304*$U$3</x:f>
        <x:v>129</x:v>
      </x:c>
      <x:c r="L304" s="100">
        <x:v>129</x:v>
      </x:c>
      <x:c r="M304" s="100">
        <x:f>Table146[[#This Row],[PSF.]]-(Table146[[#This Row],[PSF.]]*$U$3)</x:f>
        <x:v>129</x:v>
      </x:c>
      <x:c r="N304" s="101" t="e">
        <x:v>#REF!</x:v>
      </x:c>
      <x:c r="O304" s="101" t="e">
        <x:v>#REF!</x:v>
      </x:c>
      <x:c r="P304" s="102" t="e">
        <x:f>O304*100/118</x:f>
        <x:v>#REF!</x:v>
      </x:c>
      <x:c r="Q304" s="98" t="e">
        <x:f>P304*H304</x:f>
        <x:v>#REF!</x:v>
      </x:c>
      <x:c r="R304" s="98" t="e">
        <x:f>H304*O304</x:f>
        <x:v>#REF!</x:v>
      </x:c>
    </x:row>
    <x:row r="305" spans="2:18">
      <x:c r="B305" s="23">
        <x:v>298</x:v>
      </x:c>
      <x:c r="C305" s="24" t="s">
        <x:v>343</x:v>
      </x:c>
      <x:c r="D305" s="24">
        <x:v>8680136023610</x:v>
      </x:c>
      <x:c r="E305" s="35" t="s">
        <x:v>504</x:v>
      </x:c>
      <x:c r="F305" s="65"/>
      <x:c r="G305" s="65"/>
      <x:c r="H305" s="26"/>
      <x:c r="I305" s="7">
        <x:v>6</x:v>
      </x:c>
      <x:c r="J305" s="47">
        <x:v>159</x:v>
      </x:c>
      <x:c r="K305" s="52">
        <x:f>J305-J305*$U$3</x:f>
        <x:v>159</x:v>
      </x:c>
      <x:c r="L305" s="100">
        <x:v>159</x:v>
      </x:c>
      <x:c r="M305" s="100">
        <x:f>Table146[[#This Row],[PSF.]]-(Table146[[#This Row],[PSF.]]*$U$3)</x:f>
        <x:v>159</x:v>
      </x:c>
      <x:c r="N305" s="101" t="e">
        <x:v>#REF!</x:v>
      </x:c>
      <x:c r="O305" s="101" t="e">
        <x:v>#REF!</x:v>
      </x:c>
      <x:c r="P305" s="102" t="e">
        <x:f>O305*100/118</x:f>
        <x:v>#REF!</x:v>
      </x:c>
      <x:c r="Q305" s="98" t="e">
        <x:f>P305*H305</x:f>
        <x:v>#REF!</x:v>
      </x:c>
      <x:c r="R305" s="98" t="e">
        <x:f>H305*O305</x:f>
        <x:v>#REF!</x:v>
      </x:c>
    </x:row>
    <x:row r="306" spans="2:18">
      <x:c r="B306" s="23">
        <x:v>299</x:v>
      </x:c>
      <x:c r="C306" s="24" t="s">
        <x:v>658</x:v>
      </x:c>
      <x:c r="D306" s="24">
        <x:v>8680136023627</x:v>
      </x:c>
      <x:c r="E306" s="35" t="s">
        <x:v>760</x:v>
      </x:c>
      <x:c r="F306" s="65"/>
      <x:c r="G306" s="65"/>
      <x:c r="H306" s="26"/>
      <x:c r="I306" s="7">
        <x:v>6</x:v>
      </x:c>
      <x:c r="J306" s="47">
        <x:v>129</x:v>
      </x:c>
      <x:c r="K306" s="52">
        <x:f>J306-J306*$U$3</x:f>
        <x:v>129</x:v>
      </x:c>
      <x:c r="L306" s="100">
        <x:v>129</x:v>
      </x:c>
      <x:c r="M306" s="100">
        <x:f>Table146[[#This Row],[PSF.]]-(Table146[[#This Row],[PSF.]]*$U$3)</x:f>
        <x:v>129</x:v>
      </x:c>
      <x:c r="N306" s="101" t="e">
        <x:v>#REF!</x:v>
      </x:c>
      <x:c r="O306" s="101" t="e">
        <x:v>#REF!</x:v>
      </x:c>
      <x:c r="P306" s="102" t="e">
        <x:f>O306*100/118</x:f>
        <x:v>#REF!</x:v>
      </x:c>
      <x:c r="Q306" s="98" t="e">
        <x:f>P306*H306</x:f>
        <x:v>#REF!</x:v>
      </x:c>
      <x:c r="R306" s="98" t="e">
        <x:f>H306*O306</x:f>
        <x:v>#REF!</x:v>
      </x:c>
    </x:row>
    <x:row r="307" spans="2:18">
      <x:c r="B307" s="23">
        <x:v>300</x:v>
      </x:c>
      <x:c r="C307" s="24" t="s">
        <x:v>494</x:v>
      </x:c>
      <x:c r="D307" s="24">
        <x:v>8680136023634</x:v>
      </x:c>
      <x:c r="E307" s="35" t="s">
        <x:v>294</x:v>
      </x:c>
      <x:c r="F307" s="65"/>
      <x:c r="G307" s="65"/>
      <x:c r="H307" s="26"/>
      <x:c r="I307" s="7">
        <x:v>6</x:v>
      </x:c>
      <x:c r="J307" s="47">
        <x:v>159</x:v>
      </x:c>
      <x:c r="K307" s="52">
        <x:f>J307-J307*$U$3</x:f>
        <x:v>159</x:v>
      </x:c>
      <x:c r="L307" s="100">
        <x:v>159</x:v>
      </x:c>
      <x:c r="M307" s="100">
        <x:f>Table146[[#This Row],[PSF.]]-(Table146[[#This Row],[PSF.]]*$U$3)</x:f>
        <x:v>159</x:v>
      </x:c>
      <x:c r="N307" s="101" t="e">
        <x:v>#REF!</x:v>
      </x:c>
      <x:c r="O307" s="101" t="e">
        <x:v>#REF!</x:v>
      </x:c>
      <x:c r="P307" s="102" t="e">
        <x:f>O307*100/118</x:f>
        <x:v>#REF!</x:v>
      </x:c>
      <x:c r="Q307" s="98" t="e">
        <x:f>P307*H307</x:f>
        <x:v>#REF!</x:v>
      </x:c>
      <x:c r="R307" s="98" t="e">
        <x:f>H307*O307</x:f>
        <x:v>#REF!</x:v>
      </x:c>
    </x:row>
    <x:row r="308" spans="2:18">
      <x:c r="B308" s="23">
        <x:v>301</x:v>
      </x:c>
      <x:c r="C308" s="24" t="s">
        <x:v>498</x:v>
      </x:c>
      <x:c r="D308" s="24">
        <x:v>8680136023726</x:v>
      </x:c>
      <x:c r="E308" s="35" t="s">
        <x:v>591</x:v>
      </x:c>
      <x:c r="F308" s="65"/>
      <x:c r="G308" s="65"/>
      <x:c r="H308" s="26"/>
      <x:c r="I308" s="7">
        <x:v>12</x:v>
      </x:c>
      <x:c r="J308" s="47">
        <x:v>5.5</x:v>
      </x:c>
      <x:c r="K308" s="52">
        <x:f>J308-J308*$U$3</x:f>
        <x:v>5.5</x:v>
      </x:c>
      <x:c r="L308" s="100">
        <x:v>5.5</x:v>
      </x:c>
      <x:c r="M308" s="100">
        <x:f>Table146[[#This Row],[PSF.]]-(Table146[[#This Row],[PSF.]]*$U$3)</x:f>
        <x:v>5.5</x:v>
      </x:c>
      <x:c r="N308" s="101" t="e">
        <x:v>#REF!</x:v>
      </x:c>
      <x:c r="O308" s="101" t="e">
        <x:v>#REF!</x:v>
      </x:c>
      <x:c r="P308" s="102" t="e">
        <x:f>O308*100/118</x:f>
        <x:v>#REF!</x:v>
      </x:c>
      <x:c r="Q308" s="98" t="e">
        <x:f>P308*H308</x:f>
        <x:v>#REF!</x:v>
      </x:c>
      <x:c r="R308" s="98" t="e">
        <x:f>H308*O308</x:f>
        <x:v>#REF!</x:v>
      </x:c>
    </x:row>
    <x:row r="309" spans="2:18">
      <x:c r="B309" s="23">
        <x:v>302</x:v>
      </x:c>
      <x:c r="C309" s="24" t="s">
        <x:v>300</x:v>
      </x:c>
      <x:c r="D309" s="24">
        <x:v>8680136023733</x:v>
      </x:c>
      <x:c r="E309" s="35" t="s">
        <x:v>87</x:v>
      </x:c>
      <x:c r="F309" s="65"/>
      <x:c r="G309" s="65"/>
      <x:c r="H309" s="26"/>
      <x:c r="I309" s="7">
        <x:v>12</x:v>
      </x:c>
      <x:c r="J309" s="47">
        <x:v>7.5</x:v>
      </x:c>
      <x:c r="K309" s="52">
        <x:f>J309-J309*$U$3</x:f>
        <x:v>7.5</x:v>
      </x:c>
      <x:c r="L309" s="100">
        <x:v>7.5</x:v>
      </x:c>
      <x:c r="M309" s="100">
        <x:f>Table146[[#This Row],[PSF.]]-(Table146[[#This Row],[PSF.]]*$U$3)</x:f>
        <x:v>7.5</x:v>
      </x:c>
      <x:c r="N309" s="101" t="e">
        <x:v>#REF!</x:v>
      </x:c>
      <x:c r="O309" s="101" t="e">
        <x:v>#REF!</x:v>
      </x:c>
      <x:c r="P309" s="102" t="e">
        <x:f>O309*100/118</x:f>
        <x:v>#REF!</x:v>
      </x:c>
      <x:c r="Q309" s="98" t="e">
        <x:f>P309*H309</x:f>
        <x:v>#REF!</x:v>
      </x:c>
      <x:c r="R309" s="98" t="e">
        <x:f>H309*O309</x:f>
        <x:v>#REF!</x:v>
      </x:c>
    </x:row>
    <x:row r="310" spans="2:18">
      <x:c r="B310" s="23">
        <x:v>303</x:v>
      </x:c>
      <x:c r="C310" s="24" t="s">
        <x:v>650</x:v>
      </x:c>
      <x:c r="D310" s="24">
        <x:v>8680136022453</x:v>
      </x:c>
      <x:c r="E310" s="35" t="s">
        <x:v>384</x:v>
      </x:c>
      <x:c r="F310" s="65"/>
      <x:c r="G310" s="65"/>
      <x:c r="H310" s="26"/>
      <x:c r="I310" s="7">
        <x:v>10</x:v>
      </x:c>
      <x:c r="J310" s="47">
        <x:v>28.5</x:v>
      </x:c>
      <x:c r="K310" s="52">
        <x:f>J310-J310*$U$3</x:f>
        <x:v>28.5</x:v>
      </x:c>
      <x:c r="L310" s="100">
        <x:v>28.5</x:v>
      </x:c>
      <x:c r="M310" s="100">
        <x:f>Table146[[#This Row],[PSF.]]-(Table146[[#This Row],[PSF.]]*$U$3)</x:f>
        <x:v>28.5</x:v>
      </x:c>
      <x:c r="N310" s="101" t="e">
        <x:v>#REF!</x:v>
      </x:c>
      <x:c r="O310" s="101" t="e">
        <x:v>#REF!</x:v>
      </x:c>
      <x:c r="P310" s="102" t="e">
        <x:f>O310*100/118</x:f>
        <x:v>#REF!</x:v>
      </x:c>
      <x:c r="Q310" s="98" t="e">
        <x:f>P310*H310</x:f>
        <x:v>#REF!</x:v>
      </x:c>
      <x:c r="R310" s="98" t="e">
        <x:f>H310*O310</x:f>
        <x:v>#REF!</x:v>
      </x:c>
    </x:row>
    <x:row r="311" spans="2:18">
      <x:c r="B311" s="23">
        <x:v>304</x:v>
      </x:c>
      <x:c r="C311" s="24" t="s">
        <x:v>147</x:v>
      </x:c>
      <x:c r="D311" s="24">
        <x:v>8680136022460</x:v>
      </x:c>
      <x:c r="E311" s="35" t="s">
        <x:v>656</x:v>
      </x:c>
      <x:c r="F311" s="65"/>
      <x:c r="G311" s="65"/>
      <x:c r="H311" s="26"/>
      <x:c r="I311" s="7">
        <x:v>10</x:v>
      </x:c>
      <x:c r="J311" s="47">
        <x:v>34.5</x:v>
      </x:c>
      <x:c r="K311" s="52">
        <x:f>J311-J311*$U$3</x:f>
        <x:v>34.5</x:v>
      </x:c>
      <x:c r="L311" s="100">
        <x:v>34.5</x:v>
      </x:c>
      <x:c r="M311" s="100">
        <x:f>Table146[[#This Row],[PSF.]]-(Table146[[#This Row],[PSF.]]*$U$3)</x:f>
        <x:v>34.5</x:v>
      </x:c>
      <x:c r="N311" s="101" t="e">
        <x:v>#REF!</x:v>
      </x:c>
      <x:c r="O311" s="101" t="e">
        <x:v>#REF!</x:v>
      </x:c>
      <x:c r="P311" s="102" t="e">
        <x:f>O311*100/118</x:f>
        <x:v>#REF!</x:v>
      </x:c>
      <x:c r="Q311" s="98" t="e">
        <x:f>P311*H311</x:f>
        <x:v>#REF!</x:v>
      </x:c>
      <x:c r="R311" s="98" t="e">
        <x:f>H311*O311</x:f>
        <x:v>#REF!</x:v>
      </x:c>
    </x:row>
    <x:row r="312" spans="2:18">
      <x:c r="B312" s="23">
        <x:v>305</x:v>
      </x:c>
      <x:c r="C312" s="24" t="s">
        <x:v>8</x:v>
      </x:c>
      <x:c r="D312" s="24">
        <x:v>8680136021760</x:v>
      </x:c>
      <x:c r="E312" s="35" t="s">
        <x:v>701</x:v>
      </x:c>
      <x:c r="F312" s="65"/>
      <x:c r="G312" s="65"/>
      <x:c r="H312" s="26"/>
      <x:c r="I312" s="7">
        <x:v>10</x:v>
      </x:c>
      <x:c r="J312" s="47">
        <x:v>24</x:v>
      </x:c>
      <x:c r="K312" s="52">
        <x:f>J312-J312*$U$3</x:f>
        <x:v>24</x:v>
      </x:c>
      <x:c r="L312" s="100">
        <x:v>24</x:v>
      </x:c>
      <x:c r="M312" s="100">
        <x:f>Table146[[#This Row],[PSF.]]-(Table146[[#This Row],[PSF.]]*$U$3)</x:f>
        <x:v>24</x:v>
      </x:c>
      <x:c r="N312" s="101" t="e">
        <x:v>#REF!</x:v>
      </x:c>
      <x:c r="O312" s="101" t="e">
        <x:v>#REF!</x:v>
      </x:c>
      <x:c r="P312" s="102" t="e">
        <x:f>O312*100/118</x:f>
        <x:v>#REF!</x:v>
      </x:c>
      <x:c r="Q312" s="98" t="e">
        <x:f>P312*H312</x:f>
        <x:v>#REF!</x:v>
      </x:c>
      <x:c r="R312" s="98" t="e">
        <x:f>H312*O312</x:f>
        <x:v>#REF!</x:v>
      </x:c>
    </x:row>
    <x:row r="313" spans="2:18">
      <x:c r="B313" s="23">
        <x:v>306</x:v>
      </x:c>
      <x:c r="C313" s="24" t="s">
        <x:v>68</x:v>
      </x:c>
      <x:c r="D313" s="24">
        <x:v>8680136022439</x:v>
      </x:c>
      <x:c r="E313" s="35" t="s">
        <x:v>297</x:v>
      </x:c>
      <x:c r="F313" s="65"/>
      <x:c r="G313" s="65"/>
      <x:c r="H313" s="26"/>
      <x:c r="I313" s="7">
        <x:v>10</x:v>
      </x:c>
      <x:c r="J313" s="47">
        <x:v>31.5</x:v>
      </x:c>
      <x:c r="K313" s="52">
        <x:f>J313-J313*$U$3</x:f>
        <x:v>31.5</x:v>
      </x:c>
      <x:c r="L313" s="100">
        <x:v>31.5</x:v>
      </x:c>
      <x:c r="M313" s="100">
        <x:f>Table146[[#This Row],[PSF.]]-(Table146[[#This Row],[PSF.]]*$U$3)</x:f>
        <x:v>31.5</x:v>
      </x:c>
      <x:c r="N313" s="101" t="e">
        <x:v>#REF!</x:v>
      </x:c>
      <x:c r="O313" s="101" t="e">
        <x:v>#REF!</x:v>
      </x:c>
      <x:c r="P313" s="102" t="e">
        <x:f>O313*100/118</x:f>
        <x:v>#REF!</x:v>
      </x:c>
      <x:c r="Q313" s="98" t="e">
        <x:f>P313*H313</x:f>
        <x:v>#REF!</x:v>
      </x:c>
      <x:c r="R313" s="98" t="e">
        <x:f>H313*O313</x:f>
        <x:v>#REF!</x:v>
      </x:c>
    </x:row>
    <x:row r="314" spans="2:18">
      <x:c r="B314" s="23">
        <x:v>307</x:v>
      </x:c>
      <x:c r="C314" s="24" t="s">
        <x:v>720</x:v>
      </x:c>
      <x:c r="D314" s="24">
        <x:v>8680136021753</x:v>
      </x:c>
      <x:c r="E314" s="35" t="s">
        <x:v>814</x:v>
      </x:c>
      <x:c r="F314" s="65"/>
      <x:c r="G314" s="65"/>
      <x:c r="H314" s="26"/>
      <x:c r="I314" s="7">
        <x:v>6</x:v>
      </x:c>
      <x:c r="J314" s="47">
        <x:v>45</x:v>
      </x:c>
      <x:c r="K314" s="52">
        <x:f>J314-J314*$U$3</x:f>
        <x:v>45</x:v>
      </x:c>
      <x:c r="L314" s="100">
        <x:v>45</x:v>
      </x:c>
      <x:c r="M314" s="100">
        <x:f>Table146[[#This Row],[PSF.]]-(Table146[[#This Row],[PSF.]]*$U$3)</x:f>
        <x:v>45</x:v>
      </x:c>
      <x:c r="N314" s="101" t="e">
        <x:v>#REF!</x:v>
      </x:c>
      <x:c r="O314" s="101" t="e">
        <x:v>#REF!</x:v>
      </x:c>
      <x:c r="P314" s="102" t="e">
        <x:f>O314*100/118</x:f>
        <x:v>#REF!</x:v>
      </x:c>
      <x:c r="Q314" s="98" t="e">
        <x:f>P314*H314</x:f>
        <x:v>#REF!</x:v>
      </x:c>
      <x:c r="R314" s="98" t="e">
        <x:f>H314*O314</x:f>
        <x:v>#REF!</x:v>
      </x:c>
    </x:row>
    <x:row r="315" spans="2:18">
      <x:c r="B315" s="23">
        <x:v>308</x:v>
      </x:c>
      <x:c r="C315" s="24" t="s">
        <x:v>80</x:v>
      </x:c>
      <x:c r="D315" s="24">
        <x:v>8680136022446</x:v>
      </x:c>
      <x:c r="E315" s="35" t="s">
        <x:v>750</x:v>
      </x:c>
      <x:c r="F315" s="65"/>
      <x:c r="G315" s="65"/>
      <x:c r="H315" s="26"/>
      <x:c r="I315" s="7">
        <x:v>10</x:v>
      </x:c>
      <x:c r="J315" s="47">
        <x:v>29.5</x:v>
      </x:c>
      <x:c r="K315" s="52">
        <x:f>J315-J315*$U$3</x:f>
        <x:v>29.5</x:v>
      </x:c>
      <x:c r="L315" s="100">
        <x:v>29.5</x:v>
      </x:c>
      <x:c r="M315" s="100">
        <x:f>Table146[[#This Row],[PSF.]]-(Table146[[#This Row],[PSF.]]*$U$3)</x:f>
        <x:v>29.5</x:v>
      </x:c>
      <x:c r="N315" s="101" t="e">
        <x:v>#REF!</x:v>
      </x:c>
      <x:c r="O315" s="101" t="e">
        <x:v>#REF!</x:v>
      </x:c>
      <x:c r="P315" s="102" t="e">
        <x:f>O315*100/118</x:f>
        <x:v>#REF!</x:v>
      </x:c>
      <x:c r="Q315" s="98" t="e">
        <x:f>P315*H315</x:f>
        <x:v>#REF!</x:v>
      </x:c>
      <x:c r="R315" s="98" t="e">
        <x:f>H315*O315</x:f>
        <x:v>#REF!</x:v>
      </x:c>
    </x:row>
    <x:row r="316" spans="2:18">
      <x:c r="B316" s="23">
        <x:v>309</x:v>
      </x:c>
      <x:c r="C316" s="24" t="s">
        <x:v>194</x:v>
      </x:c>
      <x:c r="D316" s="24">
        <x:v>8680136022477</x:v>
      </x:c>
      <x:c r="E316" s="35" t="s">
        <x:v>651</x:v>
      </x:c>
      <x:c r="F316" s="65"/>
      <x:c r="G316" s="65"/>
      <x:c r="H316" s="26"/>
      <x:c r="I316" s="7">
        <x:v>8</x:v>
      </x:c>
      <x:c r="J316" s="47">
        <x:v>74</x:v>
      </x:c>
      <x:c r="K316" s="52">
        <x:f>J316-J316*$U$3</x:f>
        <x:v>74</x:v>
      </x:c>
      <x:c r="L316" s="100">
        <x:v>74</x:v>
      </x:c>
      <x:c r="M316" s="100">
        <x:f>Table146[[#This Row],[PSF.]]-(Table146[[#This Row],[PSF.]]*$U$3)</x:f>
        <x:v>74</x:v>
      </x:c>
      <x:c r="N316" s="101" t="e">
        <x:v>#REF!</x:v>
      </x:c>
      <x:c r="O316" s="101" t="e">
        <x:v>#REF!</x:v>
      </x:c>
      <x:c r="P316" s="102" t="e">
        <x:f>O316*100/118</x:f>
        <x:v>#REF!</x:v>
      </x:c>
      <x:c r="Q316" s="98" t="e">
        <x:f>P316*H316</x:f>
        <x:v>#REF!</x:v>
      </x:c>
      <x:c r="R316" s="98" t="e">
        <x:f>H316*O316</x:f>
        <x:v>#REF!</x:v>
      </x:c>
    </x:row>
    <x:row r="317" spans="2:18">
      <x:c r="B317" s="23">
        <x:v>310</x:v>
      </x:c>
      <x:c r="C317" s="24" t="s">
        <x:v>642</x:v>
      </x:c>
      <x:c r="D317" s="24">
        <x:v>8680136021784</x:v>
      </x:c>
      <x:c r="E317" s="35" t="s">
        <x:v>281</x:v>
      </x:c>
      <x:c r="F317" s="65"/>
      <x:c r="G317" s="65"/>
      <x:c r="H317" s="26"/>
      <x:c r="I317" s="7">
        <x:v>4</x:v>
      </x:c>
      <x:c r="J317" s="47">
        <x:v>89</x:v>
      </x:c>
      <x:c r="K317" s="52">
        <x:f>J317-J317*$U$3</x:f>
        <x:v>89</x:v>
      </x:c>
      <x:c r="L317" s="100">
        <x:v>89</x:v>
      </x:c>
      <x:c r="M317" s="100">
        <x:f>Table146[[#This Row],[PSF.]]-(Table146[[#This Row],[PSF.]]*$U$3)</x:f>
        <x:v>89</x:v>
      </x:c>
      <x:c r="N317" s="101" t="e">
        <x:v>#REF!</x:v>
      </x:c>
      <x:c r="O317" s="101" t="e">
        <x:v>#REF!</x:v>
      </x:c>
      <x:c r="P317" s="102" t="e">
        <x:f>O317*100/118</x:f>
        <x:v>#REF!</x:v>
      </x:c>
      <x:c r="Q317" s="98" t="e">
        <x:f>P317*H317</x:f>
        <x:v>#REF!</x:v>
      </x:c>
      <x:c r="R317" s="98" t="e">
        <x:f>H317*O317</x:f>
        <x:v>#REF!</x:v>
      </x:c>
    </x:row>
    <x:row r="318" spans="2:18">
      <x:c r="B318" s="23">
        <x:v>311</x:v>
      </x:c>
      <x:c r="C318" s="24" t="s">
        <x:v>244</x:v>
      </x:c>
      <x:c r="D318" s="24">
        <x:v>8680136021777</x:v>
      </x:c>
      <x:c r="E318" s="35" t="s">
        <x:v>290</x:v>
      </x:c>
      <x:c r="F318" s="65"/>
      <x:c r="G318" s="65"/>
      <x:c r="H318" s="26"/>
      <x:c r="I318" s="7">
        <x:v>4</x:v>
      </x:c>
      <x:c r="J318" s="47">
        <x:v>89</x:v>
      </x:c>
      <x:c r="K318" s="52">
        <x:f>J318-J318*$U$3</x:f>
        <x:v>89</x:v>
      </x:c>
      <x:c r="L318" s="100">
        <x:v>89</x:v>
      </x:c>
      <x:c r="M318" s="100">
        <x:f>Table146[[#This Row],[PSF.]]-(Table146[[#This Row],[PSF.]]*$U$3)</x:f>
        <x:v>89</x:v>
      </x:c>
      <x:c r="N318" s="101" t="e">
        <x:v>#REF!</x:v>
      </x:c>
      <x:c r="O318" s="101" t="e">
        <x:v>#REF!</x:v>
      </x:c>
      <x:c r="P318" s="102" t="e">
        <x:f>O318*100/118</x:f>
        <x:v>#REF!</x:v>
      </x:c>
      <x:c r="Q318" s="98" t="e">
        <x:f>P318*H318</x:f>
        <x:v>#REF!</x:v>
      </x:c>
      <x:c r="R318" s="98" t="e">
        <x:f>H318*O318</x:f>
        <x:v>#REF!</x:v>
      </x:c>
    </x:row>
    <x:row r="319" spans="2:18">
      <x:c r="B319" s="23">
        <x:v>312</x:v>
      </x:c>
      <x:c r="C319" s="24" t="s">
        <x:v>82</x:v>
      </x:c>
      <x:c r="D319" s="24">
        <x:v>8680136021807</x:v>
      </x:c>
      <x:c r="E319" s="35" t="s">
        <x:v>630</x:v>
      </x:c>
      <x:c r="F319" s="65"/>
      <x:c r="G319" s="65"/>
      <x:c r="H319" s="26"/>
      <x:c r="I319" s="7">
        <x:v>6</x:v>
      </x:c>
      <x:c r="J319" s="47">
        <x:v>56</x:v>
      </x:c>
      <x:c r="K319" s="52">
        <x:f>J319-J319*$U$3</x:f>
        <x:v>56</x:v>
      </x:c>
      <x:c r="L319" s="100">
        <x:v>56</x:v>
      </x:c>
      <x:c r="M319" s="100">
        <x:f>Table146[[#This Row],[PSF.]]-(Table146[[#This Row],[PSF.]]*$U$3)</x:f>
        <x:v>56</x:v>
      </x:c>
      <x:c r="N319" s="101" t="e">
        <x:v>#REF!</x:v>
      </x:c>
      <x:c r="O319" s="101" t="e">
        <x:v>#REF!</x:v>
      </x:c>
      <x:c r="P319" s="102" t="e">
        <x:f>O319*100/118</x:f>
        <x:v>#REF!</x:v>
      </x:c>
      <x:c r="Q319" s="98" t="e">
        <x:f>P319*H319</x:f>
        <x:v>#REF!</x:v>
      </x:c>
      <x:c r="R319" s="98" t="e">
        <x:f>H319*O319</x:f>
        <x:v>#REF!</x:v>
      </x:c>
    </x:row>
    <x:row r="320" spans="2:18">
      <x:c r="B320" s="23">
        <x:v>313</x:v>
      </x:c>
      <x:c r="C320" s="24" t="s">
        <x:v>562</x:v>
      </x:c>
      <x:c r="D320" s="24">
        <x:v>8680136021791</x:v>
      </x:c>
      <x:c r="E320" s="35" t="s">
        <x:v>95</x:v>
      </x:c>
      <x:c r="F320" s="65"/>
      <x:c r="G320" s="65"/>
      <x:c r="H320" s="26"/>
      <x:c r="I320" s="7">
        <x:v>12</x:v>
      </x:c>
      <x:c r="J320" s="47">
        <x:v>42</x:v>
      </x:c>
      <x:c r="K320" s="48">
        <x:f>J320-J320*$U$3</x:f>
        <x:v>42</x:v>
      </x:c>
      <x:c r="L320" s="100">
        <x:v>42</x:v>
      </x:c>
      <x:c r="M320" s="100">
        <x:f>Table146[[#This Row],[PSF.]]-(Table146[[#This Row],[PSF.]]*$U$3)</x:f>
        <x:v>42</x:v>
      </x:c>
      <x:c r="N320" s="101" t="e">
        <x:v>#REF!</x:v>
      </x:c>
      <x:c r="O320" s="101" t="e">
        <x:v>#REF!</x:v>
      </x:c>
      <x:c r="P320" s="102" t="e">
        <x:f>O320*100/118</x:f>
        <x:v>#REF!</x:v>
      </x:c>
      <x:c r="Q320" s="98" t="e">
        <x:f>P320*H320</x:f>
        <x:v>#REF!</x:v>
      </x:c>
      <x:c r="R320" s="98" t="e">
        <x:f>H320*O320</x:f>
        <x:v>#REF!</x:v>
      </x:c>
    </x:row>
    <x:row r="321" spans="2:18">
      <x:c r="B321" s="23">
        <x:v>314</x:v>
      </x:c>
      <x:c r="C321" s="24" t="s">
        <x:v>619</x:v>
      </x:c>
      <x:c r="D321" s="24">
        <x:v>8680136021821</x:v>
      </x:c>
      <x:c r="E321" s="35" t="s">
        <x:v>346</x:v>
      </x:c>
      <x:c r="F321" s="65"/>
      <x:c r="G321" s="65"/>
      <x:c r="H321" s="26"/>
      <x:c r="I321" s="7">
        <x:v>24</x:v>
      </x:c>
      <x:c r="J321" s="47">
        <x:v>29</x:v>
      </x:c>
      <x:c r="K321" s="52">
        <x:f>J321-J321*$U$3</x:f>
        <x:v>29</x:v>
      </x:c>
      <x:c r="L321" s="100">
        <x:v>29</x:v>
      </x:c>
      <x:c r="M321" s="100">
        <x:f>Table146[[#This Row],[PSF.]]-(Table146[[#This Row],[PSF.]]*$U$3)</x:f>
        <x:v>29</x:v>
      </x:c>
      <x:c r="N321" s="101" t="e">
        <x:v>#REF!</x:v>
      </x:c>
      <x:c r="O321" s="101" t="e">
        <x:v>#REF!</x:v>
      </x:c>
      <x:c r="P321" s="102" t="e">
        <x:f>O321*100/118</x:f>
        <x:v>#REF!</x:v>
      </x:c>
      <x:c r="Q321" s="98" t="e">
        <x:f>P321*H321</x:f>
        <x:v>#REF!</x:v>
      </x:c>
      <x:c r="R321" s="98" t="e">
        <x:f>H321*O321</x:f>
        <x:v>#REF!</x:v>
      </x:c>
    </x:row>
    <x:row r="322" spans="2:18">
      <x:c r="B322" s="23">
        <x:v>315</x:v>
      </x:c>
      <x:c r="C322" s="24" t="s">
        <x:v>169</x:v>
      </x:c>
      <x:c r="D322" s="24">
        <x:v>8680136021814</x:v>
      </x:c>
      <x:c r="E322" s="35" t="s">
        <x:v>624</x:v>
      </x:c>
      <x:c r="F322" s="65"/>
      <x:c r="G322" s="65"/>
      <x:c r="H322" s="26"/>
      <x:c r="I322" s="7">
        <x:v>24</x:v>
      </x:c>
      <x:c r="J322" s="47">
        <x:v>29</x:v>
      </x:c>
      <x:c r="K322" s="52">
        <x:f>J322-J322*$U$3</x:f>
        <x:v>29</x:v>
      </x:c>
      <x:c r="L322" s="100">
        <x:v>29</x:v>
      </x:c>
      <x:c r="M322" s="100">
        <x:f>Table146[[#This Row],[PSF.]]-(Table146[[#This Row],[PSF.]]*$U$3)</x:f>
        <x:v>29</x:v>
      </x:c>
      <x:c r="N322" s="101" t="e">
        <x:v>#REF!</x:v>
      </x:c>
      <x:c r="O322" s="101" t="e">
        <x:v>#REF!</x:v>
      </x:c>
      <x:c r="P322" s="102" t="e">
        <x:f>O322*100/118</x:f>
        <x:v>#REF!</x:v>
      </x:c>
      <x:c r="Q322" s="98" t="e">
        <x:f>P322*H322</x:f>
        <x:v>#REF!</x:v>
      </x:c>
      <x:c r="R322" s="98" t="e">
        <x:f>H322*O322</x:f>
        <x:v>#REF!</x:v>
      </x:c>
    </x:row>
    <x:row r="323" spans="2:18">
      <x:c r="B323" s="23">
        <x:v>316</x:v>
      </x:c>
      <x:c r="C323" s="24" t="s">
        <x:v>306</x:v>
      </x:c>
      <x:c r="D323" s="24">
        <x:v>8680136022101</x:v>
      </x:c>
      <x:c r="E323" s="35" t="s">
        <x:v>765</x:v>
      </x:c>
      <x:c r="F323" s="65"/>
      <x:c r="G323" s="65"/>
      <x:c r="H323" s="26"/>
      <x:c r="I323" s="7">
        <x:v>8</x:v>
      </x:c>
      <x:c r="J323" s="47">
        <x:v>65</x:v>
      </x:c>
      <x:c r="K323" s="52">
        <x:f>J323-J323*$U$3</x:f>
        <x:v>65</x:v>
      </x:c>
      <x:c r="L323" s="100">
        <x:v>65</x:v>
      </x:c>
      <x:c r="M323" s="100">
        <x:f>Table146[[#This Row],[PSF.]]-(Table146[[#This Row],[PSF.]]*$U$3)</x:f>
        <x:v>65</x:v>
      </x:c>
      <x:c r="N323" s="101" t="e">
        <x:v>#REF!</x:v>
      </x:c>
      <x:c r="O323" s="101" t="e">
        <x:v>#REF!</x:v>
      </x:c>
      <x:c r="P323" s="102" t="e">
        <x:f>O323*100/118</x:f>
        <x:v>#REF!</x:v>
      </x:c>
      <x:c r="Q323" s="98" t="e">
        <x:f>P323*H323</x:f>
        <x:v>#REF!</x:v>
      </x:c>
      <x:c r="R323" s="98" t="e">
        <x:f>H323*O323</x:f>
        <x:v>#REF!</x:v>
      </x:c>
    </x:row>
    <x:row r="324" spans="2:18">
      <x:c r="B324" s="23">
        <x:v>317</x:v>
      </x:c>
      <x:c r="C324" s="24" t="s">
        <x:v>263</x:v>
      </x:c>
      <x:c r="D324" s="24">
        <x:v>8680136022071</x:v>
      </x:c>
      <x:c r="E324" s="35" t="s">
        <x:v>419</x:v>
      </x:c>
      <x:c r="F324" s="65"/>
      <x:c r="G324" s="65"/>
      <x:c r="H324" s="26"/>
      <x:c r="I324" s="7">
        <x:v>4</x:v>
      </x:c>
      <x:c r="J324" s="47">
        <x:v>57.5</x:v>
      </x:c>
      <x:c r="K324" s="52">
        <x:f>J324-J324*$U$3</x:f>
        <x:v>57.5</x:v>
      </x:c>
      <x:c r="L324" s="100">
        <x:v>57.5</x:v>
      </x:c>
      <x:c r="M324" s="100">
        <x:f>Table146[[#This Row],[PSF.]]-(Table146[[#This Row],[PSF.]]*$U$3)</x:f>
        <x:v>57.5</x:v>
      </x:c>
      <x:c r="N324" s="101" t="e">
        <x:v>#REF!</x:v>
      </x:c>
      <x:c r="O324" s="101" t="e">
        <x:v>#REF!</x:v>
      </x:c>
      <x:c r="P324" s="102" t="e">
        <x:f>O324*100/118</x:f>
        <x:v>#REF!</x:v>
      </x:c>
      <x:c r="Q324" s="98" t="e">
        <x:f>P324*H324</x:f>
        <x:v>#REF!</x:v>
      </x:c>
      <x:c r="R324" s="98" t="e">
        <x:f>H324*O324</x:f>
        <x:v>#REF!</x:v>
      </x:c>
    </x:row>
    <x:row r="325" spans="2:18">
      <x:c r="B325" s="23">
        <x:v>318</x:v>
      </x:c>
      <x:c r="C325" s="24" t="s">
        <x:v>743</x:v>
      </x:c>
      <x:c r="D325" s="24">
        <x:v>8680136022088</x:v>
      </x:c>
      <x:c r="E325" s="35" t="s">
        <x:v>641</x:v>
      </x:c>
      <x:c r="F325" s="65"/>
      <x:c r="G325" s="65"/>
      <x:c r="H325" s="26"/>
      <x:c r="I325" s="7">
        <x:v>4</x:v>
      </x:c>
      <x:c r="J325" s="47">
        <x:v>79</x:v>
      </x:c>
      <x:c r="K325" s="52">
        <x:f>J325-J325*$U$3</x:f>
        <x:v>79</x:v>
      </x:c>
      <x:c r="L325" s="100">
        <x:v>79</x:v>
      </x:c>
      <x:c r="M325" s="100">
        <x:f>Table146[[#This Row],[PSF.]]-(Table146[[#This Row],[PSF.]]*$U$3)</x:f>
        <x:v>79</x:v>
      </x:c>
      <x:c r="N325" s="101" t="e">
        <x:v>#REF!</x:v>
      </x:c>
      <x:c r="O325" s="101" t="e">
        <x:v>#REF!</x:v>
      </x:c>
      <x:c r="P325" s="102" t="e">
        <x:f>O325*100/118</x:f>
        <x:v>#REF!</x:v>
      </x:c>
      <x:c r="Q325" s="98" t="e">
        <x:f>P325*H325</x:f>
        <x:v>#REF!</x:v>
      </x:c>
      <x:c r="R325" s="98" t="e">
        <x:f>H325*O325</x:f>
        <x:v>#REF!</x:v>
      </x:c>
    </x:row>
    <x:row r="326" spans="2:18">
      <x:c r="B326" s="23">
        <x:v>319</x:v>
      </x:c>
      <x:c r="C326" s="24" t="s">
        <x:v>635</x:v>
      </x:c>
      <x:c r="D326" s="24">
        <x:v>8680136022064</x:v>
      </x:c>
      <x:c r="E326" s="35" t="s">
        <x:v>495</x:v>
      </x:c>
      <x:c r="F326" s="65"/>
      <x:c r="G326" s="65"/>
      <x:c r="H326" s="26"/>
      <x:c r="I326" s="7">
        <x:v>4</x:v>
      </x:c>
      <x:c r="J326" s="47">
        <x:v>60</x:v>
      </x:c>
      <x:c r="K326" s="52">
        <x:f>J326-J326*$U$3</x:f>
        <x:v>60</x:v>
      </x:c>
      <x:c r="L326" s="100">
        <x:v>60</x:v>
      </x:c>
      <x:c r="M326" s="100">
        <x:f>Table146[[#This Row],[PSF.]]-(Table146[[#This Row],[PSF.]]*$U$3)</x:f>
        <x:v>60</x:v>
      </x:c>
      <x:c r="N326" s="101" t="e">
        <x:v>#REF!</x:v>
      </x:c>
      <x:c r="O326" s="101" t="e">
        <x:v>#REF!</x:v>
      </x:c>
      <x:c r="P326" s="102" t="e">
        <x:f>O326*100/118</x:f>
        <x:v>#REF!</x:v>
      </x:c>
      <x:c r="Q326" s="98" t="e">
        <x:f>P326*H326</x:f>
        <x:v>#REF!</x:v>
      </x:c>
      <x:c r="R326" s="98" t="e">
        <x:f>H326*O326</x:f>
        <x:v>#REF!</x:v>
      </x:c>
    </x:row>
    <x:row r="327" spans="2:18">
      <x:c r="B327" s="23">
        <x:v>320</x:v>
      </x:c>
      <x:c r="C327" s="24" t="s">
        <x:v>809</x:v>
      </x:c>
      <x:c r="D327" s="24">
        <x:v>8680136022095</x:v>
      </x:c>
      <x:c r="E327" s="35" t="s">
        <x:v>758</x:v>
      </x:c>
      <x:c r="F327" s="65"/>
      <x:c r="G327" s="65"/>
      <x:c r="H327" s="26"/>
      <x:c r="I327" s="7">
        <x:v>12</x:v>
      </x:c>
      <x:c r="J327" s="47">
        <x:v>36</x:v>
      </x:c>
      <x:c r="K327" s="48">
        <x:f>J327-J327*$U$3</x:f>
        <x:v>36</x:v>
      </x:c>
      <x:c r="L327" s="100">
        <x:v>36</x:v>
      </x:c>
      <x:c r="M327" s="100">
        <x:f>Table146[[#This Row],[PSF.]]-(Table146[[#This Row],[PSF.]]*$U$3)</x:f>
        <x:v>36</x:v>
      </x:c>
      <x:c r="N327" s="101" t="e">
        <x:v>#REF!</x:v>
      </x:c>
      <x:c r="O327" s="101" t="e">
        <x:v>#REF!</x:v>
      </x:c>
      <x:c r="P327" s="102" t="e">
        <x:f>O327*100/118</x:f>
        <x:v>#REF!</x:v>
      </x:c>
      <x:c r="Q327" s="98" t="e">
        <x:f>P327*H327</x:f>
        <x:v>#REF!</x:v>
      </x:c>
      <x:c r="R327" s="98" t="e">
        <x:f>H327*O327</x:f>
        <x:v>#REF!</x:v>
      </x:c>
    </x:row>
    <x:row r="328" spans="2:18">
      <x:c r="B328" s="23">
        <x:v>321</x:v>
      </x:c>
      <x:c r="C328" s="24" t="s">
        <x:v>12</x:v>
      </x:c>
      <x:c r="D328" s="24">
        <x:v>8680136022118</x:v>
      </x:c>
      <x:c r="E328" s="35" t="s">
        <x:v>820</x:v>
      </x:c>
      <x:c r="F328" s="65"/>
      <x:c r="G328" s="65"/>
      <x:c r="H328" s="26"/>
      <x:c r="I328" s="7">
        <x:v>6</x:v>
      </x:c>
      <x:c r="J328" s="47">
        <x:v>24.5</x:v>
      </x:c>
      <x:c r="K328" s="48">
        <x:f>J328-J328*$U$3</x:f>
        <x:v>24.5</x:v>
      </x:c>
      <x:c r="L328" s="100">
        <x:v>24.5</x:v>
      </x:c>
      <x:c r="M328" s="100">
        <x:f>Table146[[#This Row],[PSF.]]-(Table146[[#This Row],[PSF.]]*$U$3)</x:f>
        <x:v>24.5</x:v>
      </x:c>
      <x:c r="N328" s="101" t="e">
        <x:v>#REF!</x:v>
      </x:c>
      <x:c r="O328" s="101" t="e">
        <x:v>#REF!</x:v>
      </x:c>
      <x:c r="P328" s="102" t="e">
        <x:f>O328*100/118</x:f>
        <x:v>#REF!</x:v>
      </x:c>
      <x:c r="Q328" s="98" t="e">
        <x:f>P328*H328</x:f>
        <x:v>#REF!</x:v>
      </x:c>
      <x:c r="R328" s="98" t="e">
        <x:f>H328*O328</x:f>
        <x:v>#REF!</x:v>
      </x:c>
    </x:row>
    <x:row r="329" spans="2:18">
      <x:c r="B329" s="96">
        <x:v>322</x:v>
      </x:c>
      <x:c r="C329" s="96" t="s">
        <x:v>400</x:v>
      </x:c>
      <x:c r="D329" s="96">
        <x:v>8680136022125</x:v>
      </x:c>
      <x:c r="E329" s="97" t="s">
        <x:v>801</x:v>
      </x:c>
      <x:c r="F329" s="97"/>
      <x:c r="G329" s="97"/>
      <x:c r="H329" s="108"/>
      <x:c r="I329" s="103">
        <x:v>6</x:v>
      </x:c>
      <x:c r="J329" s="98">
        <x:v>27.5</x:v>
      </x:c>
      <x:c r="K329" s="104">
        <x:f>J329-J329*$U$3</x:f>
        <x:v>27.5</x:v>
      </x:c>
      <x:c r="L329" s="100">
        <x:v>27.5</x:v>
      </x:c>
      <x:c r="M329" s="100">
        <x:f>Table146[[#This Row],[PSF.]]-(Table146[[#This Row],[PSF.]]*$U$3)</x:f>
        <x:v>27.5</x:v>
      </x:c>
      <x:c r="N329" s="101" t="e">
        <x:v>#REF!</x:v>
      </x:c>
      <x:c r="O329" s="101" t="e">
        <x:v>#REF!</x:v>
      </x:c>
      <x:c r="P329" s="102" t="e">
        <x:f>O329*100/118</x:f>
        <x:v>#REF!</x:v>
      </x:c>
      <x:c r="Q329" s="98" t="e">
        <x:f>P329*H329</x:f>
        <x:v>#REF!</x:v>
      </x:c>
      <x:c r="R329" s="98" t="e">
        <x:f>H329*O329</x:f>
        <x:v>#REF!</x:v>
      </x:c>
    </x:row>
    <x:row r="330" spans="2:18" ht="0.75" customHeight="1">
      <x:c r="B330" s="96">
        <x:v>323</x:v>
      </x:c>
      <x:c r="C330" s="96" t="s">
        <x:v>242</x:v>
      </x:c>
      <x:c r="D330" s="96">
        <x:v>8680136023740</x:v>
      </x:c>
      <x:c r="E330" s="97" t="s">
        <x:v>60</x:v>
      </x:c>
      <x:c r="F330" s="97"/>
      <x:c r="G330" s="97"/>
      <x:c r="H330" s="108"/>
      <x:c r="I330" s="103">
        <x:v>6</x:v>
      </x:c>
      <x:c r="J330" s="98">
        <x:v>17</x:v>
      </x:c>
      <x:c r="K330" s="104">
        <x:f>J330-J330*$U$3</x:f>
        <x:v>17</x:v>
      </x:c>
      <x:c r="L330" s="100">
        <x:v>17</x:v>
      </x:c>
      <x:c r="M330" s="100">
        <x:f>Table146[[#This Row],[PSF.]]-(Table146[[#This Row],[PSF.]]*$U$3)</x:f>
        <x:v>17</x:v>
      </x:c>
      <x:c r="N330" s="101" t="e">
        <x:v>#REF!</x:v>
      </x:c>
      <x:c r="O330" s="101" t="e">
        <x:v>#REF!</x:v>
      </x:c>
      <x:c r="P330" s="102" t="e">
        <x:f>O330*100/118</x:f>
        <x:v>#REF!</x:v>
      </x:c>
      <x:c r="Q330" s="98" t="e">
        <x:f>P330*H330</x:f>
        <x:v>#REF!</x:v>
      </x:c>
      <x:c r="R330" s="98" t="e">
        <x:f>H330*O330</x:f>
        <x:v>#REF!</x:v>
      </x:c>
    </x:row>
    <x:row r="331" spans="2:18">
      <x:c r="B331" s="96">
        <x:v>324</x:v>
      </x:c>
      <x:c r="C331" s="96" t="s">
        <x:v>722</x:v>
      </x:c>
      <x:c r="D331" s="96">
        <x:v>8680136023757</x:v>
      </x:c>
      <x:c r="E331" s="97" t="s">
        <x:v>565</x:v>
      </x:c>
      <x:c r="F331" s="97"/>
      <x:c r="G331" s="97"/>
      <x:c r="H331" s="108"/>
      <x:c r="I331" s="103">
        <x:v>6</x:v>
      </x:c>
      <x:c r="J331" s="98">
        <x:v>3.5</x:v>
      </x:c>
      <x:c r="K331" s="104">
        <x:f>J331-J331*$U$3</x:f>
        <x:v>3.5</x:v>
      </x:c>
      <x:c r="L331" s="100">
        <x:v>3.5</x:v>
      </x:c>
      <x:c r="M331" s="100">
        <x:f>Table146[[#This Row],[PSF.]]-(Table146[[#This Row],[PSF.]]*$U$3)</x:f>
        <x:v>3.5</x:v>
      </x:c>
      <x:c r="N331" s="101" t="e">
        <x:v>#REF!</x:v>
      </x:c>
      <x:c r="O331" s="101" t="e">
        <x:v>#REF!</x:v>
      </x:c>
      <x:c r="P331" s="102" t="e">
        <x:f>O331*100/118</x:f>
        <x:v>#REF!</x:v>
      </x:c>
      <x:c r="Q331" s="98" t="e">
        <x:f>P331*H331</x:f>
        <x:v>#REF!</x:v>
      </x:c>
      <x:c r="R331" s="98" t="e">
        <x:f>H331*O331</x:f>
        <x:v>#REF!</x:v>
      </x:c>
    </x:row>
    <x:row r="332" spans="2:18">
      <x:c r="B332" s="96">
        <x:v>325</x:v>
      </x:c>
      <x:c r="C332" s="96" t="s">
        <x:v>819</x:v>
      </x:c>
      <x:c r="D332" s="96">
        <x:v>8680136023764</x:v>
      </x:c>
      <x:c r="E332" s="97" t="s">
        <x:v>334</x:v>
      </x:c>
      <x:c r="F332" s="97"/>
      <x:c r="G332" s="97"/>
      <x:c r="H332" s="108"/>
      <x:c r="I332" s="103">
        <x:v>6</x:v>
      </x:c>
      <x:c r="J332" s="98">
        <x:v>5</x:v>
      </x:c>
      <x:c r="K332" s="104">
        <x:f>J332-J332*$U$3</x:f>
        <x:v>5</x:v>
      </x:c>
      <x:c r="L332" s="100">
        <x:v>5</x:v>
      </x:c>
      <x:c r="M332" s="100">
        <x:f>Table146[[#This Row],[PSF.]]-(Table146[[#This Row],[PSF.]]*$U$3)</x:f>
        <x:v>5</x:v>
      </x:c>
      <x:c r="N332" s="101" t="e">
        <x:v>#REF!</x:v>
      </x:c>
      <x:c r="O332" s="101" t="e">
        <x:v>#REF!</x:v>
      </x:c>
      <x:c r="P332" s="102" t="e">
        <x:f>O332*100/118</x:f>
        <x:v>#REF!</x:v>
      </x:c>
      <x:c r="Q332" s="98" t="e">
        <x:f>P332*H332</x:f>
        <x:v>#REF!</x:v>
      </x:c>
      <x:c r="R332" s="98" t="e">
        <x:f>H332*O332</x:f>
        <x:v>#REF!</x:v>
      </x:c>
    </x:row>
    <x:row r="333" spans="2:19">
      <x:c r="B333" s="96">
        <x:v>1001</x:v>
      </x:c>
      <x:c r="C333" s="96" t="s">
        <x:v>342</x:v>
      </x:c>
      <x:c r="D333" s="96">
        <x:v>8680136020145</x:v>
      </x:c>
      <x:c r="E333" s="97" t="s">
        <x:v>514</x:v>
      </x:c>
      <x:c r="F333" s="97"/>
      <x:c r="G333" s="97"/>
      <x:c r="H333" s="108"/>
      <x:c r="I333" s="103">
        <x:v>192</x:v>
      </x:c>
      <x:c r="J333" s="98">
        <x:v>4.9000000000000004</x:v>
      </x:c>
      <x:c r="K333" s="104">
        <x:f>J333-J333*$U$3</x:f>
        <x:v>4.9000000000000004</x:v>
      </x:c>
      <x:c r="L333" s="100">
        <x:v>4.9000000000000004</x:v>
      </x:c>
      <x:c r="M333" s="100">
        <x:f>Table146[[#This Row],[PSF.]]-(Table146[[#This Row],[PSF.]]*$U$3)</x:f>
        <x:v>4.9000000000000004</x:v>
      </x:c>
      <x:c r="N333" s="101" t="e">
        <x:v>#REF!</x:v>
      </x:c>
      <x:c r="O333" s="101" t="e">
        <x:v>#REF!</x:v>
      </x:c>
      <x:c r="P333" s="102" t="e">
        <x:f>O333*100/118</x:f>
        <x:v>#REF!</x:v>
      </x:c>
      <x:c r="Q333" s="98" t="e">
        <x:f>P333*H333</x:f>
        <x:v>#REF!</x:v>
      </x:c>
      <x:c r="R333" s="98" t="e">
        <x:f>H333*O333</x:f>
        <x:v>#REF!</x:v>
      </x:c>
      <x:c r="S333" s="8"/>
    </x:row>
    <x:row r="334" spans="2:18">
      <x:c r="B334" s="96">
        <x:v>1002</x:v>
      </x:c>
      <x:c r="C334" s="96" t="s">
        <x:v>292</x:v>
      </x:c>
      <x:c r="D334" s="96">
        <x:v>8680136020107</x:v>
      </x:c>
      <x:c r="E334" s="97" t="s">
        <x:v>386</x:v>
      </x:c>
      <x:c r="F334" s="97"/>
      <x:c r="G334" s="97"/>
      <x:c r="H334" s="108"/>
      <x:c r="I334" s="103">
        <x:v>144</x:v>
      </x:c>
      <x:c r="J334" s="98">
        <x:v>9.9000000000000004</x:v>
      </x:c>
      <x:c r="K334" s="104">
        <x:f>J334-J334*$U$3</x:f>
        <x:v>9.9000000000000004</x:v>
      </x:c>
      <x:c r="L334" s="100">
        <x:v>9.9000000000000004</x:v>
      </x:c>
      <x:c r="M334" s="100">
        <x:f>Table146[[#This Row],[PSF.]]-(Table146[[#This Row],[PSF.]]*$U$3)</x:f>
        <x:v>9.9000000000000004</x:v>
      </x:c>
      <x:c r="N334" s="101" t="e">
        <x:v>#REF!</x:v>
      </x:c>
      <x:c r="O334" s="101" t="e">
        <x:v>#REF!</x:v>
      </x:c>
      <x:c r="P334" s="102" t="e">
        <x:f>O334*100/118</x:f>
        <x:v>#REF!</x:v>
      </x:c>
      <x:c r="Q334" s="98" t="e">
        <x:f>P334*H334</x:f>
        <x:v>#REF!</x:v>
      </x:c>
      <x:c r="R334" s="98" t="e">
        <x:f>H334*O334</x:f>
        <x:v>#REF!</x:v>
      </x:c>
    </x:row>
    <x:row r="335" spans="2:18">
      <x:c r="B335" s="96">
        <x:v>1003</x:v>
      </x:c>
      <x:c r="C335" s="96" t="s">
        <x:v>443</x:v>
      </x:c>
      <x:c r="D335" s="96">
        <x:v>8680136020084</x:v>
      </x:c>
      <x:c r="E335" s="97" t="s">
        <x:v>335</x:v>
      </x:c>
      <x:c r="F335" s="97"/>
      <x:c r="G335" s="97"/>
      <x:c r="H335" s="108"/>
      <x:c r="I335" s="103">
        <x:v>144</x:v>
      </x:c>
      <x:c r="J335" s="98">
        <x:v>9.9000000000000004</x:v>
      </x:c>
      <x:c r="K335" s="104">
        <x:f>J335-J335*$U$3</x:f>
        <x:v>9.9000000000000004</x:v>
      </x:c>
      <x:c r="L335" s="100">
        <x:v>9.9000000000000004</x:v>
      </x:c>
      <x:c r="M335" s="100">
        <x:f>Table146[[#This Row],[PSF.]]-(Table146[[#This Row],[PSF.]]*$U$3)</x:f>
        <x:v>9.9000000000000004</x:v>
      </x:c>
      <x:c r="N335" s="101" t="e">
        <x:v>#REF!</x:v>
      </x:c>
      <x:c r="O335" s="101" t="e">
        <x:v>#REF!</x:v>
      </x:c>
      <x:c r="P335" s="102" t="e">
        <x:f>O335*100/118</x:f>
        <x:v>#REF!</x:v>
      </x:c>
      <x:c r="Q335" s="98" t="e">
        <x:f>P335*H335</x:f>
        <x:v>#REF!</x:v>
      </x:c>
      <x:c r="R335" s="98" t="e">
        <x:f>H335*O335</x:f>
        <x:v>#REF!</x:v>
      </x:c>
    </x:row>
    <x:row r="336" spans="2:18">
      <x:c r="B336" s="96">
        <x:v>1004</x:v>
      </x:c>
      <x:c r="C336" s="96" t="s">
        <x:v>676</x:v>
      </x:c>
      <x:c r="D336" s="96">
        <x:v>8680136020091</x:v>
      </x:c>
      <x:c r="E336" s="97" t="s">
        <x:v>686</x:v>
      </x:c>
      <x:c r="F336" s="97"/>
      <x:c r="G336" s="97"/>
      <x:c r="H336" s="108"/>
      <x:c r="I336" s="103">
        <x:v>144</x:v>
      </x:c>
      <x:c r="J336" s="98">
        <x:v>8.9000000000000004</x:v>
      </x:c>
      <x:c r="K336" s="104">
        <x:f>J336-J336*$U$3</x:f>
        <x:v>8.9000000000000004</x:v>
      </x:c>
      <x:c r="L336" s="100">
        <x:v>8.9000000000000004</x:v>
      </x:c>
      <x:c r="M336" s="100">
        <x:f>Table146[[#This Row],[PSF.]]-(Table146[[#This Row],[PSF.]]*$U$3)</x:f>
        <x:v>8.9000000000000004</x:v>
      </x:c>
      <x:c r="N336" s="101" t="e">
        <x:v>#REF!</x:v>
      </x:c>
      <x:c r="O336" s="101" t="e">
        <x:v>#REF!</x:v>
      </x:c>
      <x:c r="P336" s="102" t="e">
        <x:f>O336*100/118</x:f>
        <x:v>#REF!</x:v>
      </x:c>
      <x:c r="Q336" s="98" t="e">
        <x:f>P336*H336</x:f>
        <x:v>#REF!</x:v>
      </x:c>
      <x:c r="R336" s="98" t="e">
        <x:f>H336*O336</x:f>
        <x:v>#REF!</x:v>
      </x:c>
    </x:row>
    <x:row r="337" spans="2:18">
      <x:c r="B337" s="96">
        <x:v>1005</x:v>
      </x:c>
      <x:c r="C337" s="96" t="s">
        <x:v>153</x:v>
      </x:c>
      <x:c r="D337" s="96">
        <x:v>8680136020077</x:v>
      </x:c>
      <x:c r="E337" s="97" t="s">
        <x:v>795</x:v>
      </x:c>
      <x:c r="F337" s="97"/>
      <x:c r="G337" s="97"/>
      <x:c r="H337" s="108"/>
      <x:c r="I337" s="103">
        <x:v>144</x:v>
      </x:c>
      <x:c r="J337" s="98">
        <x:v>8.9000000000000004</x:v>
      </x:c>
      <x:c r="K337" s="104">
        <x:f>J337-J337*$U$3</x:f>
        <x:v>8.9000000000000004</x:v>
      </x:c>
      <x:c r="L337" s="100">
        <x:v>8.9000000000000004</x:v>
      </x:c>
      <x:c r="M337" s="100">
        <x:f>Table146[[#This Row],[PSF.]]-(Table146[[#This Row],[PSF.]]*$U$3)</x:f>
        <x:v>8.9000000000000004</x:v>
      </x:c>
      <x:c r="N337" s="101" t="e">
        <x:v>#REF!</x:v>
      </x:c>
      <x:c r="O337" s="101" t="e">
        <x:v>#REF!</x:v>
      </x:c>
      <x:c r="P337" s="102" t="e">
        <x:f>O337*100/118</x:f>
        <x:v>#REF!</x:v>
      </x:c>
      <x:c r="Q337" s="98" t="e">
        <x:f>P337*H337</x:f>
        <x:v>#REF!</x:v>
      </x:c>
      <x:c r="R337" s="98" t="e">
        <x:f>H337*O337</x:f>
        <x:v>#REF!</x:v>
      </x:c>
    </x:row>
    <x:row r="338" spans="2:18">
      <x:c r="B338" s="96">
        <x:v>1006</x:v>
      </x:c>
      <x:c r="C338" s="103" t="s">
        <x:v>554</x:v>
      </x:c>
      <x:c r="D338" s="96">
        <x:v>8680136020169</x:v>
      </x:c>
      <x:c r="E338" s="97" t="s">
        <x:v>502</x:v>
      </x:c>
      <x:c r="F338" s="97"/>
      <x:c r="G338" s="97"/>
      <x:c r="H338" s="108"/>
      <x:c r="I338" s="103">
        <x:v>288</x:v>
      </x:c>
      <x:c r="J338" s="98">
        <x:v>10</x:v>
      </x:c>
      <x:c r="K338" s="104">
        <x:f>J338-J338*$U$3</x:f>
        <x:v>10</x:v>
      </x:c>
      <x:c r="L338" s="100">
        <x:v>10</x:v>
      </x:c>
      <x:c r="M338" s="100">
        <x:f>Table146[[#This Row],[PSF.]]-(Table146[[#This Row],[PSF.]]*$U$3)</x:f>
        <x:v>10</x:v>
      </x:c>
      <x:c r="N338" s="101" t="e">
        <x:v>#REF!</x:v>
      </x:c>
      <x:c r="O338" s="101" t="e">
        <x:v>#REF!</x:v>
      </x:c>
      <x:c r="P338" s="102" t="e">
        <x:f>O338*100/118</x:f>
        <x:v>#REF!</x:v>
      </x:c>
      <x:c r="Q338" s="98" t="e">
        <x:f>P338*H338</x:f>
        <x:v>#REF!</x:v>
      </x:c>
      <x:c r="R338" s="98" t="e">
        <x:f>H338*O338</x:f>
        <x:v>#REF!</x:v>
      </x:c>
    </x:row>
    <x:row r="339" spans="2:18">
      <x:c r="B339" s="96">
        <x:v>1007</x:v>
      </x:c>
      <x:c r="C339" s="103" t="s">
        <x:v>534</x:v>
      </x:c>
      <x:c r="D339" s="96">
        <x:v>8680136020152</x:v>
      </x:c>
      <x:c r="E339" s="97" t="s">
        <x:v>413</x:v>
      </x:c>
      <x:c r="F339" s="97"/>
      <x:c r="G339" s="97"/>
      <x:c r="H339" s="108"/>
      <x:c r="I339" s="103">
        <x:v>288</x:v>
      </x:c>
      <x:c r="J339" s="98">
        <x:v>10.5</x:v>
      </x:c>
      <x:c r="K339" s="104">
        <x:f>J339-J339*$U$3</x:f>
        <x:v>10.5</x:v>
      </x:c>
      <x:c r="L339" s="100">
        <x:v>10.5</x:v>
      </x:c>
      <x:c r="M339" s="100">
        <x:f>Table146[[#This Row],[PSF.]]-(Table146[[#This Row],[PSF.]]*$U$3)</x:f>
        <x:v>10.5</x:v>
      </x:c>
      <x:c r="N339" s="101" t="e">
        <x:v>#REF!</x:v>
      </x:c>
      <x:c r="O339" s="101" t="e">
        <x:v>#REF!</x:v>
      </x:c>
      <x:c r="P339" s="102" t="e">
        <x:f>O339*100/118</x:f>
        <x:v>#REF!</x:v>
      </x:c>
      <x:c r="Q339" s="98" t="e">
        <x:f>P339*H339</x:f>
        <x:v>#REF!</x:v>
      </x:c>
      <x:c r="R339" s="98" t="e">
        <x:f>H339*O339</x:f>
        <x:v>#REF!</x:v>
      </x:c>
    </x:row>
    <x:row r="340" spans="2:18">
      <x:c r="B340" s="96">
        <x:v>1008</x:v>
      </x:c>
      <x:c r="C340" s="96" t="s">
        <x:v>708</x:v>
      </x:c>
      <x:c r="D340" s="96">
        <x:v>8680136021883</x:v>
      </x:c>
      <x:c r="E340" s="118" t="s">
        <x:v>199</x:v>
      </x:c>
      <x:c r="F340" s="118"/>
      <x:c r="G340" s="118"/>
      <x:c r="H340" s="108"/>
      <x:c r="I340" s="103">
        <x:v>10</x:v>
      </x:c>
      <x:c r="J340" s="98">
        <x:v>12</x:v>
      </x:c>
      <x:c r="K340" s="104">
        <x:f>J340-J340*$U$3</x:f>
        <x:v>12</x:v>
      </x:c>
      <x:c r="L340" s="100">
        <x:v>12</x:v>
      </x:c>
      <x:c r="M340" s="100">
        <x:f>Table146[[#This Row],[PSF.]]-(Table146[[#This Row],[PSF.]]*$U$3)</x:f>
        <x:v>12</x:v>
      </x:c>
      <x:c r="N340" s="101" t="e">
        <x:v>#REF!</x:v>
      </x:c>
      <x:c r="O340" s="101">
        <x:f>J340</x:f>
        <x:v>12</x:v>
      </x:c>
      <x:c r="P340" s="102">
        <x:f>O340*100/118</x:f>
        <x:v>10.169491525423728</x:v>
      </x:c>
      <x:c r="Q340" s="98">
        <x:f>P340*H340</x:f>
        <x:v>0</x:v>
      </x:c>
      <x:c r="R340" s="98">
        <x:f>H340*O340</x:f>
        <x:v>0</x:v>
      </x:c>
    </x:row>
    <x:row r="341" spans="2:18">
      <x:c r="B341" s="96">
        <x:v>1009</x:v>
      </x:c>
      <x:c r="C341" s="96" t="s">
        <x:v>257</x:v>
      </x:c>
      <x:c r="D341" s="96">
        <x:v>8680136021890</x:v>
      </x:c>
      <x:c r="E341" s="118" t="s">
        <x:v>579</x:v>
      </x:c>
      <x:c r="F341" s="118"/>
      <x:c r="G341" s="118"/>
      <x:c r="H341" s="108"/>
      <x:c r="I341" s="103">
        <x:v>10</x:v>
      </x:c>
      <x:c r="J341" s="98">
        <x:v>14</x:v>
      </x:c>
      <x:c r="K341" s="104">
        <x:f>J341-J341*$U$3</x:f>
        <x:v>14</x:v>
      </x:c>
      <x:c r="L341" s="100">
        <x:v>14</x:v>
      </x:c>
      <x:c r="M341" s="100">
        <x:f>Table146[[#This Row],[PSF.]]-(Table146[[#This Row],[PSF.]]*$U$3)</x:f>
        <x:v>14</x:v>
      </x:c>
      <x:c r="N341" s="101" t="e">
        <x:v>#REF!</x:v>
      </x:c>
      <x:c r="O341" s="101">
        <x:f>J341</x:f>
        <x:v>14</x:v>
      </x:c>
      <x:c r="P341" s="102">
        <x:f>O341*100/118</x:f>
        <x:v>11.864406779661017</x:v>
      </x:c>
      <x:c r="Q341" s="98">
        <x:f>P341*H341</x:f>
        <x:v>0</x:v>
      </x:c>
      <x:c r="R341" s="98">
        <x:f>H341*O341</x:f>
        <x:v>0</x:v>
      </x:c>
    </x:row>
    <x:row r="342" spans="2:18">
      <x:c r="B342" s="96">
        <x:v>1010</x:v>
      </x:c>
      <x:c r="C342" s="96" t="s">
        <x:v>836</x:v>
      </x:c>
      <x:c r="D342" s="96">
        <x:v>8680136021906</x:v>
      </x:c>
      <x:c r="E342" s="118" t="s">
        <x:v>125</x:v>
      </x:c>
      <x:c r="F342" s="118"/>
      <x:c r="G342" s="118"/>
      <x:c r="H342" s="108"/>
      <x:c r="I342" s="103">
        <x:v>10</x:v>
      </x:c>
      <x:c r="J342" s="98">
        <x:v>7</x:v>
      </x:c>
      <x:c r="K342" s="104">
        <x:f>J342-J342*$U$3</x:f>
        <x:v>7</x:v>
      </x:c>
      <x:c r="L342" s="100">
        <x:v>7</x:v>
      </x:c>
      <x:c r="M342" s="100">
        <x:f>Table146[[#This Row],[PSF.]]-(Table146[[#This Row],[PSF.]]*$U$3)</x:f>
        <x:v>7</x:v>
      </x:c>
      <x:c r="N342" s="101" t="e">
        <x:v>#REF!</x:v>
      </x:c>
      <x:c r="O342" s="101">
        <x:f>J342</x:f>
        <x:v>7</x:v>
      </x:c>
      <x:c r="P342" s="102">
        <x:f>O342*100/118</x:f>
        <x:v>5.9322033898305087</x:v>
      </x:c>
      <x:c r="Q342" s="98">
        <x:f>P342*H342</x:f>
        <x:v>0</x:v>
      </x:c>
      <x:c r="R342" s="98">
        <x:f>H342*O342</x:f>
        <x:v>0</x:v>
      </x:c>
    </x:row>
    <x:row r="343" spans="2:18">
      <x:c r="B343" s="96">
        <x:v>1011</x:v>
      </x:c>
      <x:c r="C343" s="96" t="s">
        <x:v>426</x:v>
      </x:c>
      <x:c r="D343" s="96">
        <x:v>8680136021913</x:v>
      </x:c>
      <x:c r="E343" s="118" t="s">
        <x:v>746</x:v>
      </x:c>
      <x:c r="F343" s="118"/>
      <x:c r="G343" s="118"/>
      <x:c r="H343" s="108"/>
      <x:c r="I343" s="103">
        <x:v>10</x:v>
      </x:c>
      <x:c r="J343" s="98">
        <x:v>9</x:v>
      </x:c>
      <x:c r="K343" s="104">
        <x:f>J343-J343*$U$3</x:f>
        <x:v>9</x:v>
      </x:c>
      <x:c r="L343" s="100">
        <x:v>9</x:v>
      </x:c>
      <x:c r="M343" s="100">
        <x:f>Table146[[#This Row],[PSF.]]-(Table146[[#This Row],[PSF.]]*$U$3)</x:f>
        <x:v>9</x:v>
      </x:c>
      <x:c r="N343" s="101" t="e">
        <x:v>#REF!</x:v>
      </x:c>
      <x:c r="O343" s="101">
        <x:f>J343</x:f>
        <x:v>9</x:v>
      </x:c>
      <x:c r="P343" s="102">
        <x:f>O343*100/118</x:f>
        <x:v>7.6271186440677967</x:v>
      </x:c>
      <x:c r="Q343" s="98">
        <x:f>P343*H343</x:f>
        <x:v>0</x:v>
      </x:c>
      <x:c r="R343" s="98">
        <x:f>H343*O343</x:f>
        <x:v>0</x:v>
      </x:c>
    </x:row>
    <x:row r="344" spans="2:18">
      <x:c r="B344" s="96">
        <x:v>1012</x:v>
      </x:c>
      <x:c r="C344" s="96" t="s">
        <x:v>359</x:v>
      </x:c>
      <x:c r="D344" s="96">
        <x:v>8680136021920</x:v>
      </x:c>
      <x:c r="E344" s="118" t="s">
        <x:v>134</x:v>
      </x:c>
      <x:c r="F344" s="118"/>
      <x:c r="G344" s="118"/>
      <x:c r="H344" s="108"/>
      <x:c r="I344" s="103">
        <x:v>10</x:v>
      </x:c>
      <x:c r="J344" s="98">
        <x:v>11</x:v>
      </x:c>
      <x:c r="K344" s="104">
        <x:f>J344-J344*$U$3</x:f>
        <x:v>11</x:v>
      </x:c>
      <x:c r="L344" s="100">
        <x:v>11</x:v>
      </x:c>
      <x:c r="M344" s="100">
        <x:f>Table146[[#This Row],[PSF.]]-(Table146[[#This Row],[PSF.]]*$U$3)</x:f>
        <x:v>11</x:v>
      </x:c>
      <x:c r="N344" s="101" t="e">
        <x:v>#REF!</x:v>
      </x:c>
      <x:c r="O344" s="101">
        <x:f>J344</x:f>
        <x:v>11</x:v>
      </x:c>
      <x:c r="P344" s="102">
        <x:f>O344*100/118</x:f>
        <x:v>9.3220338983050848</x:v>
      </x:c>
      <x:c r="Q344" s="98">
        <x:f>P344*H344</x:f>
        <x:v>0</x:v>
      </x:c>
      <x:c r="R344" s="98">
        <x:f>H344*O344</x:f>
        <x:v>0</x:v>
      </x:c>
    </x:row>
    <x:row r="345" spans="2:18">
      <x:c r="B345" s="96">
        <x:v>1013</x:v>
      </x:c>
      <x:c r="C345" s="96" t="s">
        <x:v>506</x:v>
      </x:c>
      <x:c r="D345" s="96">
        <x:v>8680136021937</x:v>
      </x:c>
      <x:c r="E345" s="118" t="s">
        <x:v>808</x:v>
      </x:c>
      <x:c r="F345" s="118"/>
      <x:c r="G345" s="118"/>
      <x:c r="H345" s="108"/>
      <x:c r="I345" s="103">
        <x:v>10</x:v>
      </x:c>
      <x:c r="J345" s="98">
        <x:v>12</x:v>
      </x:c>
      <x:c r="K345" s="104">
        <x:f>J345-J345*$U$3</x:f>
        <x:v>12</x:v>
      </x:c>
      <x:c r="L345" s="100">
        <x:v>12</x:v>
      </x:c>
      <x:c r="M345" s="100">
        <x:f>Table146[[#This Row],[PSF.]]-(Table146[[#This Row],[PSF.]]*$U$3)</x:f>
        <x:v>12</x:v>
      </x:c>
      <x:c r="N345" s="101" t="e">
        <x:v>#REF!</x:v>
      </x:c>
      <x:c r="O345" s="101">
        <x:f>J345</x:f>
        <x:v>12</x:v>
      </x:c>
      <x:c r="P345" s="102">
        <x:f>O345*100/118</x:f>
        <x:v>10.169491525423728</x:v>
      </x:c>
      <x:c r="Q345" s="98">
        <x:f>P345*H345</x:f>
        <x:v>0</x:v>
      </x:c>
      <x:c r="R345" s="98">
        <x:f>H345*O345</x:f>
        <x:v>0</x:v>
      </x:c>
    </x:row>
    <x:row r="346" spans="2:18">
      <x:c r="B346" s="96">
        <x:v>1014</x:v>
      </x:c>
      <x:c r="C346" s="96" t="s">
        <x:v>550</x:v>
      </x:c>
      <x:c r="D346" s="96">
        <x:v>8680136021944</x:v>
      </x:c>
      <x:c r="E346" s="118" t="s">
        <x:v>739</x:v>
      </x:c>
      <x:c r="F346" s="118"/>
      <x:c r="G346" s="118"/>
      <x:c r="H346" s="108"/>
      <x:c r="I346" s="103">
        <x:v>10</x:v>
      </x:c>
      <x:c r="J346" s="98">
        <x:v>15</x:v>
      </x:c>
      <x:c r="K346" s="104">
        <x:f>J346-J346*$U$3</x:f>
        <x:v>15</x:v>
      </x:c>
      <x:c r="L346" s="100">
        <x:v>15</x:v>
      </x:c>
      <x:c r="M346" s="100">
        <x:f>Table146[[#This Row],[PSF.]]-(Table146[[#This Row],[PSF.]]*$U$3)</x:f>
        <x:v>15</x:v>
      </x:c>
      <x:c r="N346" s="101" t="e">
        <x:v>#REF!</x:v>
      </x:c>
      <x:c r="O346" s="101">
        <x:f>J346</x:f>
        <x:v>15</x:v>
      </x:c>
      <x:c r="P346" s="102">
        <x:f>O346*100/118</x:f>
        <x:v>12.711864406779661</x:v>
      </x:c>
      <x:c r="Q346" s="98">
        <x:f>P346*H346</x:f>
        <x:v>0</x:v>
      </x:c>
      <x:c r="R346" s="98">
        <x:f>H346*O346</x:f>
        <x:v>0</x:v>
      </x:c>
    </x:row>
    <x:row r="347" spans="2:18">
      <x:c r="B347" s="96">
        <x:v>1015</x:v>
      </x:c>
      <x:c r="C347" s="96" t="s">
        <x:v>788</x:v>
      </x:c>
      <x:c r="D347" s="96">
        <x:v>8680136021951</x:v>
      </x:c>
      <x:c r="E347" s="118" t="s">
        <x:v>58</x:v>
      </x:c>
      <x:c r="F347" s="118"/>
      <x:c r="G347" s="118"/>
      <x:c r="H347" s="108"/>
      <x:c r="I347" s="103">
        <x:v>10</x:v>
      </x:c>
      <x:c r="J347" s="98">
        <x:v>17</x:v>
      </x:c>
      <x:c r="K347" s="104">
        <x:f>J347-J347*$U$3</x:f>
        <x:v>17</x:v>
      </x:c>
      <x:c r="L347" s="100">
        <x:v>17</x:v>
      </x:c>
      <x:c r="M347" s="100">
        <x:f>Table146[[#This Row],[PSF.]]-(Table146[[#This Row],[PSF.]]*$U$3)</x:f>
        <x:v>17</x:v>
      </x:c>
      <x:c r="N347" s="101" t="e">
        <x:v>#REF!</x:v>
      </x:c>
      <x:c r="O347" s="101">
        <x:f>J347</x:f>
        <x:v>17</x:v>
      </x:c>
      <x:c r="P347" s="102">
        <x:f>O347*100/118</x:f>
        <x:v>14.40677966101695</x:v>
      </x:c>
      <x:c r="Q347" s="98">
        <x:f>P347*H347</x:f>
        <x:v>0</x:v>
      </x:c>
      <x:c r="R347" s="98">
        <x:f>H347*O347</x:f>
        <x:v>0</x:v>
      </x:c>
    </x:row>
    <x:row r="348" spans="2:18">
      <x:c r="B348" s="96">
        <x:v>1016</x:v>
      </x:c>
      <x:c r="C348" s="96" t="s">
        <x:v>689</x:v>
      </x:c>
      <x:c r="D348" s="96">
        <x:v>8680136021876</x:v>
      </x:c>
      <x:c r="E348" s="118" t="s">
        <x:v>264</x:v>
      </x:c>
      <x:c r="F348" s="118"/>
      <x:c r="G348" s="118"/>
      <x:c r="H348" s="108"/>
      <x:c r="I348" s="103">
        <x:v>10</x:v>
      </x:c>
      <x:c r="J348" s="98">
        <x:v>12.5</x:v>
      </x:c>
      <x:c r="K348" s="104">
        <x:f>J348-J348*$U$3</x:f>
        <x:v>12.5</x:v>
      </x:c>
      <x:c r="L348" s="100">
        <x:v>12.5</x:v>
      </x:c>
      <x:c r="M348" s="100">
        <x:f>Table146[[#This Row],[PSF.]]-(Table146[[#This Row],[PSF.]]*$U$3)</x:f>
        <x:v>12.5</x:v>
      </x:c>
      <x:c r="N348" s="101" t="e">
        <x:v>#REF!</x:v>
      </x:c>
      <x:c r="O348" s="101">
        <x:f>J348</x:f>
        <x:v>12.5</x:v>
      </x:c>
      <x:c r="P348" s="102">
        <x:f>O348*100/118</x:f>
        <x:v>10.59322033898305</x:v>
      </x:c>
      <x:c r="Q348" s="98">
        <x:f>P348*H348</x:f>
        <x:v>0</x:v>
      </x:c>
      <x:c r="R348" s="98">
        <x:f>H348*O348</x:f>
        <x:v>0</x:v>
      </x:c>
    </x:row>
    <x:row r="349" spans="2:18">
      <x:c r="B349" s="96">
        <x:v>1017</x:v>
      </x:c>
      <x:c r="C349" s="96" t="s">
        <x:v>697</x:v>
      </x:c>
      <x:c r="D349" s="96">
        <x:v>8680136021869</x:v>
      </x:c>
      <x:c r="E349" s="118" t="s">
        <x:v>398</x:v>
      </x:c>
      <x:c r="F349" s="118"/>
      <x:c r="G349" s="118"/>
      <x:c r="H349" s="108"/>
      <x:c r="I349" s="103">
        <x:v>5</x:v>
      </x:c>
      <x:c r="J349" s="98">
        <x:v>23</x:v>
      </x:c>
      <x:c r="K349" s="104">
        <x:f>J349-J349*$U$3</x:f>
        <x:v>23</x:v>
      </x:c>
      <x:c r="L349" s="100">
        <x:v>23</x:v>
      </x:c>
      <x:c r="M349" s="100">
        <x:f>Table146[[#This Row],[PSF.]]-(Table146[[#This Row],[PSF.]]*$U$3)</x:f>
        <x:v>23</x:v>
      </x:c>
      <x:c r="N349" s="101" t="e">
        <x:v>#REF!</x:v>
      </x:c>
      <x:c r="O349" s="101">
        <x:f>J349</x:f>
        <x:v>23</x:v>
      </x:c>
      <x:c r="P349" s="102">
        <x:f>O349*100/118</x:f>
        <x:v>19.491525423728813</x:v>
      </x:c>
      <x:c r="Q349" s="98">
        <x:f>P349*H349</x:f>
        <x:v>0</x:v>
      </x:c>
      <x:c r="R349" s="98">
        <x:f>H349*O349</x:f>
        <x:v>0</x:v>
      </x:c>
    </x:row>
    <x:row r="350" spans="2:18">
      <x:c r="B350" s="96">
        <x:v>1018</x:v>
      </x:c>
      <x:c r="C350" s="103" t="s">
        <x:v>319</x:v>
      </x:c>
      <x:c r="D350" s="96">
        <x:v>8680136020350</x:v>
      </x:c>
      <x:c r="E350" s="97" t="s">
        <x:v>833</x:v>
      </x:c>
      <x:c r="F350" s="97"/>
      <x:c r="G350" s="97"/>
      <x:c r="H350" s="108"/>
      <x:c r="I350" s="103">
        <x:v>12</x:v>
      </x:c>
      <x:c r="J350" s="98">
        <x:v>19.5</x:v>
      </x:c>
      <x:c r="K350" s="104">
        <x:f>J350-J350*$U$3</x:f>
        <x:v>19.5</x:v>
      </x:c>
      <x:c r="L350" s="100">
        <x:v>19.5</x:v>
      </x:c>
      <x:c r="M350" s="100">
        <x:f>Table146[[#This Row],[PSF.]]-(Table146[[#This Row],[PSF.]]*$U$3)</x:f>
        <x:v>19.5</x:v>
      </x:c>
      <x:c r="N350" s="101" t="e">
        <x:v>#REF!</x:v>
      </x:c>
      <x:c r="O350" s="101" t="e">
        <x:v>#REF!</x:v>
      </x:c>
      <x:c r="P350" s="102" t="e">
        <x:f>O350*100/118</x:f>
        <x:v>#REF!</x:v>
      </x:c>
      <x:c r="Q350" s="98" t="e">
        <x:f>P350*H350</x:f>
        <x:v>#REF!</x:v>
      </x:c>
      <x:c r="R350" s="98" t="e">
        <x:f>H350*O350</x:f>
        <x:v>#REF!</x:v>
      </x:c>
    </x:row>
    <x:row r="351" spans="2:18">
      <x:c r="B351" s="96">
        <x:v>1019</x:v>
      </x:c>
      <x:c r="C351" s="103" t="s">
        <x:v>57</x:v>
      </x:c>
      <x:c r="D351" s="96">
        <x:v>8680136020367</x:v>
      </x:c>
      <x:c r="E351" s="105" t="s">
        <x:v>472</x:v>
      </x:c>
      <x:c r="F351" s="105"/>
      <x:c r="G351" s="105"/>
      <x:c r="H351" s="108"/>
      <x:c r="I351" s="106">
        <x:v>8</x:v>
      </x:c>
      <x:c r="J351" s="98">
        <x:v>27.5</x:v>
      </x:c>
      <x:c r="K351" s="99">
        <x:f>J351-J351*$U$3</x:f>
        <x:v>27.5</x:v>
      </x:c>
      <x:c r="L351" s="100">
        <x:v>27.5</x:v>
      </x:c>
      <x:c r="M351" s="100">
        <x:f>Table146[[#This Row],[PSF.]]-(Table146[[#This Row],[PSF.]]*$U$3)</x:f>
        <x:v>27.5</x:v>
      </x:c>
      <x:c r="N351" s="101" t="e">
        <x:v>#REF!</x:v>
      </x:c>
      <x:c r="O351" s="101" t="e">
        <x:v>#REF!</x:v>
      </x:c>
      <x:c r="P351" s="102" t="e">
        <x:f>O351*100/118</x:f>
        <x:v>#REF!</x:v>
      </x:c>
      <x:c r="Q351" s="98" t="e">
        <x:f>P351*H351</x:f>
        <x:v>#REF!</x:v>
      </x:c>
      <x:c r="R351" s="98" t="e">
        <x:f>H351*O351</x:f>
        <x:v>#REF!</x:v>
      </x:c>
    </x:row>
    <x:row r="352" spans="2:18">
      <x:c r="B352" s="96">
        <x:v>1020</x:v>
      </x:c>
      <x:c r="C352" s="96" t="s">
        <x:v>338</x:v>
      </x:c>
      <x:c r="D352" s="96">
        <x:v>8680136020343</x:v>
      </x:c>
      <x:c r="E352" s="97" t="s">
        <x:v>570</x:v>
      </x:c>
      <x:c r="F352" s="97"/>
      <x:c r="G352" s="97"/>
      <x:c r="H352" s="108"/>
      <x:c r="I352" s="103">
        <x:v>6</x:v>
      </x:c>
      <x:c r="J352" s="107">
        <x:v>69</x:v>
      </x:c>
      <x:c r="K352" s="99">
        <x:f>J352-J352*$U$3</x:f>
        <x:v>69</x:v>
      </x:c>
      <x:c r="L352" s="100">
        <x:v>69</x:v>
      </x:c>
      <x:c r="M352" s="100">
        <x:f>Table146[[#This Row],[PSF.]]-(Table146[[#This Row],[PSF.]]*$U$3)</x:f>
        <x:v>69</x:v>
      </x:c>
      <x:c r="N352" s="101" t="e">
        <x:v>#REF!</x:v>
      </x:c>
      <x:c r="O352" s="101" t="e">
        <x:v>#REF!</x:v>
      </x:c>
      <x:c r="P352" s="102" t="e">
        <x:f>O352*100/118</x:f>
        <x:v>#REF!</x:v>
      </x:c>
      <x:c r="Q352" s="98" t="e">
        <x:f>P352*H352</x:f>
        <x:v>#REF!</x:v>
      </x:c>
      <x:c r="R352" s="98" t="e">
        <x:f>H352*O352</x:f>
        <x:v>#REF!</x:v>
      </x:c>
    </x:row>
    <x:row r="353" spans="2:18">
      <x:c r="B353" s="96">
        <x:v>1021</x:v>
      </x:c>
      <x:c r="C353" s="96" t="s">
        <x:v>16</x:v>
      </x:c>
      <x:c r="D353" s="96">
        <x:v>8680136020336</x:v>
      </x:c>
      <x:c r="E353" s="97" t="s">
        <x:v>460</x:v>
      </x:c>
      <x:c r="F353" s="97"/>
      <x:c r="G353" s="97"/>
      <x:c r="H353" s="108"/>
      <x:c r="I353" s="103">
        <x:v>6</x:v>
      </x:c>
      <x:c r="J353" s="98">
        <x:v>49.5</x:v>
      </x:c>
      <x:c r="K353" s="99">
        <x:f>J353-J353*$U$3</x:f>
        <x:v>49.5</x:v>
      </x:c>
      <x:c r="L353" s="100">
        <x:v>49.5</x:v>
      </x:c>
      <x:c r="M353" s="100">
        <x:f>Table146[[#This Row],[PSF.]]-(Table146[[#This Row],[PSF.]]*$U$3)</x:f>
        <x:v>49.5</x:v>
      </x:c>
      <x:c r="N353" s="101" t="e">
        <x:v>#REF!</x:v>
      </x:c>
      <x:c r="O353" s="101" t="e">
        <x:v>#REF!</x:v>
      </x:c>
      <x:c r="P353" s="102" t="e">
        <x:f>O353*100/118</x:f>
        <x:v>#REF!</x:v>
      </x:c>
      <x:c r="Q353" s="98" t="e">
        <x:f>P353*H353</x:f>
        <x:v>#REF!</x:v>
      </x:c>
      <x:c r="R353" s="98" t="e">
        <x:f>H353*O353</x:f>
        <x:v>#REF!</x:v>
      </x:c>
    </x:row>
    <x:row r="354" spans="2:18">
      <x:c r="B354" s="96">
        <x:v>1022</x:v>
      </x:c>
      <x:c r="C354" s="103" t="s">
        <x:v>600</x:v>
      </x:c>
      <x:c r="D354" s="96">
        <x:v>8680136020466</x:v>
      </x:c>
      <x:c r="E354" s="105" t="s">
        <x:v>488</x:v>
      </x:c>
      <x:c r="F354" s="105"/>
      <x:c r="G354" s="105"/>
      <x:c r="H354" s="108"/>
      <x:c r="I354" s="106">
        <x:v>10</x:v>
      </x:c>
      <x:c r="J354" s="98">
        <x:v>28</x:v>
      </x:c>
      <x:c r="K354" s="99">
        <x:f>J354-J354*$U$3</x:f>
        <x:v>28</x:v>
      </x:c>
      <x:c r="L354" s="100">
        <x:v>28</x:v>
      </x:c>
      <x:c r="M354" s="100">
        <x:f>Table146[[#This Row],[PSF.]]-(Table146[[#This Row],[PSF.]]*$U$3)</x:f>
        <x:v>28</x:v>
      </x:c>
      <x:c r="N354" s="101" t="e">
        <x:v>#REF!</x:v>
      </x:c>
      <x:c r="O354" s="101" t="e">
        <x:v>#REF!</x:v>
      </x:c>
      <x:c r="P354" s="102" t="e">
        <x:f>O354*100/118</x:f>
        <x:v>#REF!</x:v>
      </x:c>
      <x:c r="Q354" s="98" t="e">
        <x:f>P354*H354</x:f>
        <x:v>#REF!</x:v>
      </x:c>
      <x:c r="R354" s="98" t="e">
        <x:f>H354*O354</x:f>
        <x:v>#REF!</x:v>
      </x:c>
    </x:row>
    <x:row r="355" spans="2:18">
      <x:c r="B355" s="96">
        <x:v>1023</x:v>
      </x:c>
      <x:c r="C355" s="103" t="s">
        <x:v>807</x:v>
      </x:c>
      <x:c r="D355" s="96">
        <x:v>8680136020473</x:v>
      </x:c>
      <x:c r="E355" s="105" t="s">
        <x:v>201</x:v>
      </x:c>
      <x:c r="F355" s="105"/>
      <x:c r="G355" s="105"/>
      <x:c r="H355" s="108"/>
      <x:c r="I355" s="106">
        <x:v>5</x:v>
      </x:c>
      <x:c r="J355" s="98">
        <x:v>39</x:v>
      </x:c>
      <x:c r="K355" s="99">
        <x:f>J355-J355*$U$3</x:f>
        <x:v>39</x:v>
      </x:c>
      <x:c r="L355" s="100">
        <x:v>39</x:v>
      </x:c>
      <x:c r="M355" s="100">
        <x:f>Table146[[#This Row],[PSF.]]-(Table146[[#This Row],[PSF.]]*$U$3)</x:f>
        <x:v>39</x:v>
      </x:c>
      <x:c r="N355" s="101" t="e">
        <x:v>#REF!</x:v>
      </x:c>
      <x:c r="O355" s="101" t="e">
        <x:v>#REF!</x:v>
      </x:c>
      <x:c r="P355" s="102" t="e">
        <x:f>O355*100/118</x:f>
        <x:v>#REF!</x:v>
      </x:c>
      <x:c r="Q355" s="98" t="e">
        <x:f>P355*H355</x:f>
        <x:v>#REF!</x:v>
      </x:c>
      <x:c r="R355" s="98" t="e">
        <x:f>H355*O355</x:f>
        <x:v>#REF!</x:v>
      </x:c>
    </x:row>
    <x:row r="356" spans="2:18">
      <x:c r="B356" s="96">
        <x:v>1024</x:v>
      </x:c>
      <x:c r="C356" s="103" t="s">
        <x:v>129</x:v>
      </x:c>
      <x:c r="D356" s="96">
        <x:v>8680136020480</x:v>
      </x:c>
      <x:c r="E356" s="105" t="s">
        <x:v>278</x:v>
      </x:c>
      <x:c r="F356" s="105"/>
      <x:c r="G356" s="105"/>
      <x:c r="H356" s="108"/>
      <x:c r="I356" s="106">
        <x:v>5</x:v>
      </x:c>
      <x:c r="J356" s="98">
        <x:v>51</x:v>
      </x:c>
      <x:c r="K356" s="99">
        <x:f>J356-J356*$U$3</x:f>
        <x:v>51</x:v>
      </x:c>
      <x:c r="L356" s="100">
        <x:v>51</x:v>
      </x:c>
      <x:c r="M356" s="100">
        <x:f>Table146[[#This Row],[PSF.]]-(Table146[[#This Row],[PSF.]]*$U$3)</x:f>
        <x:v>51</x:v>
      </x:c>
      <x:c r="N356" s="101" t="e">
        <x:v>#REF!</x:v>
      </x:c>
      <x:c r="O356" s="101" t="e">
        <x:v>#REF!</x:v>
      </x:c>
      <x:c r="P356" s="102" t="e">
        <x:f>O356*100/118</x:f>
        <x:v>#REF!</x:v>
      </x:c>
      <x:c r="Q356" s="98" t="e">
        <x:f>P356*H356</x:f>
        <x:v>#REF!</x:v>
      </x:c>
      <x:c r="R356" s="98" t="e">
        <x:f>H356*O356</x:f>
        <x:v>#REF!</x:v>
      </x:c>
    </x:row>
    <x:row r="357" spans="2:18">
      <x:c r="B357" s="96">
        <x:v>1025</x:v>
      </x:c>
      <x:c r="C357" s="96" t="s">
        <x:v>210</x:v>
      </x:c>
      <x:c r="D357" s="96">
        <x:v>8680136020121</x:v>
      </x:c>
      <x:c r="E357" s="97" t="s">
        <x:v>638</x:v>
      </x:c>
      <x:c r="F357" s="97"/>
      <x:c r="G357" s="97"/>
      <x:c r="H357" s="108"/>
      <x:c r="I357" s="103">
        <x:v>12</x:v>
      </x:c>
      <x:c r="J357" s="98">
        <x:v>42.5</x:v>
      </x:c>
      <x:c r="K357" s="104">
        <x:f>J357-J357*$U$3</x:f>
        <x:v>42.5</x:v>
      </x:c>
      <x:c r="L357" s="100">
        <x:v>42.5</x:v>
      </x:c>
      <x:c r="M357" s="100">
        <x:f>Table146[[#This Row],[PSF.]]-(Table146[[#This Row],[PSF.]]*$U$3)</x:f>
        <x:v>42.5</x:v>
      </x:c>
      <x:c r="N357" s="101" t="e">
        <x:v>#REF!</x:v>
      </x:c>
      <x:c r="O357" s="101" t="e">
        <x:v>#REF!</x:v>
      </x:c>
      <x:c r="P357" s="102" t="e">
        <x:f>O357*100/118</x:f>
        <x:v>#REF!</x:v>
      </x:c>
      <x:c r="Q357" s="98" t="e">
        <x:f>P357*H357</x:f>
        <x:v>#REF!</x:v>
      </x:c>
      <x:c r="R357" s="98" t="e">
        <x:f>H357*O357</x:f>
        <x:v>#REF!</x:v>
      </x:c>
    </x:row>
    <x:row r="358" spans="2:18">
      <x:c r="B358" s="96">
        <x:v>1026</x:v>
      </x:c>
      <x:c r="C358" s="96" t="s">
        <x:v>357</x:v>
      </x:c>
      <x:c r="D358" s="109">
        <x:v>8680136020411</x:v>
      </x:c>
      <x:c r="E358" s="110" t="s">
        <x:v>69</x:v>
      </x:c>
      <x:c r="F358" s="110"/>
      <x:c r="G358" s="110"/>
      <x:c r="H358" s="108"/>
      <x:c r="I358" s="103">
        <x:v>6</x:v>
      </x:c>
      <x:c r="J358" s="98">
        <x:v>21.5</x:v>
      </x:c>
      <x:c r="K358" s="104">
        <x:f>J358-J358*$U$3</x:f>
        <x:v>21.5</x:v>
      </x:c>
      <x:c r="L358" s="100">
        <x:v>21.5</x:v>
      </x:c>
      <x:c r="M358" s="100">
        <x:f>Table146[[#This Row],[PSF.]]-(Table146[[#This Row],[PSF.]]*$U$3)</x:f>
        <x:v>21.5</x:v>
      </x:c>
      <x:c r="N358" s="101" t="e">
        <x:v>#REF!</x:v>
      </x:c>
      <x:c r="O358" s="101" t="e">
        <x:v>#REF!</x:v>
      </x:c>
      <x:c r="P358" s="102" t="e">
        <x:f>O358*100/118</x:f>
        <x:v>#REF!</x:v>
      </x:c>
      <x:c r="Q358" s="98" t="e">
        <x:f>P358*H358</x:f>
        <x:v>#REF!</x:v>
      </x:c>
      <x:c r="R358" s="98" t="e">
        <x:f>H358*O358</x:f>
        <x:v>#REF!</x:v>
      </x:c>
    </x:row>
    <x:row r="359" spans="2:18">
      <x:c r="B359" s="96">
        <x:v>1027</x:v>
      </x:c>
      <x:c r="C359" s="96" t="s">
        <x:v>474</x:v>
      </x:c>
      <x:c r="D359" s="109">
        <x:v>8680136020176</x:v>
      </x:c>
      <x:c r="E359" s="110" t="s">
        <x:v>230</x:v>
      </x:c>
      <x:c r="F359" s="110"/>
      <x:c r="G359" s="110"/>
      <x:c r="H359" s="108"/>
      <x:c r="I359" s="103">
        <x:v>1</x:v>
      </x:c>
      <x:c r="J359" s="98">
        <x:v>73</x:v>
      </x:c>
      <x:c r="K359" s="104">
        <x:f>J359-J359*$U$3</x:f>
        <x:v>73</x:v>
      </x:c>
      <x:c r="L359" s="100">
        <x:v>73</x:v>
      </x:c>
      <x:c r="M359" s="100">
        <x:f>Table146[[#This Row],[PSF.]]-(Table146[[#This Row],[PSF.]]*$U$3)</x:f>
        <x:v>73</x:v>
      </x:c>
      <x:c r="N359" s="101" t="e">
        <x:v>#REF!</x:v>
      </x:c>
      <x:c r="O359" s="101" t="e">
        <x:v>#REF!</x:v>
      </x:c>
      <x:c r="P359" s="102" t="e">
        <x:f>O359*100/118</x:f>
        <x:v>#REF!</x:v>
      </x:c>
      <x:c r="Q359" s="98" t="e">
        <x:f>P359*H359</x:f>
        <x:v>#REF!</x:v>
      </x:c>
      <x:c r="R359" s="98" t="e">
        <x:f>H359*O359</x:f>
        <x:v>#REF!</x:v>
      </x:c>
    </x:row>
    <x:row r="360" spans="2:19">
      <x:c r="B360" s="96">
        <x:v>1028</x:v>
      </x:c>
      <x:c r="C360" s="96" t="s">
        <x:v>681</x:v>
      </x:c>
      <x:c r="D360" s="109">
        <x:v>8680136020442</x:v>
      </x:c>
      <x:c r="E360" s="110" t="s">
        <x:v>240</x:v>
      </x:c>
      <x:c r="F360" s="110"/>
      <x:c r="G360" s="110"/>
      <x:c r="H360" s="108"/>
      <x:c r="I360" s="103">
        <x:v>1</x:v>
      </x:c>
      <x:c r="J360" s="98">
        <x:v>115</x:v>
      </x:c>
      <x:c r="K360" s="104">
        <x:f>J360-J360*$U$3</x:f>
        <x:v>115</x:v>
      </x:c>
      <x:c r="L360" s="100">
        <x:v>115</x:v>
      </x:c>
      <x:c r="M360" s="100">
        <x:f>Table146[[#This Row],[PSF.]]-(Table146[[#This Row],[PSF.]]*$U$3)</x:f>
        <x:v>115</x:v>
      </x:c>
      <x:c r="N360" s="101" t="e">
        <x:v>#REF!</x:v>
      </x:c>
      <x:c r="O360" s="101" t="e">
        <x:v>#REF!</x:v>
      </x:c>
      <x:c r="P360" s="102" t="e">
        <x:f>O360*100/118</x:f>
        <x:v>#REF!</x:v>
      </x:c>
      <x:c r="Q360" s="98" t="e">
        <x:f>P360*H360</x:f>
        <x:v>#REF!</x:v>
      </x:c>
      <x:c r="R360" s="98" t="e">
        <x:f>H360*O360</x:f>
        <x:v>#REF!</x:v>
      </x:c>
      <x:c r="S360" s="3"/>
    </x:row>
    <x:row r="361" spans="2:19">
      <x:c r="B361" s="96">
        <x:v>1029</x:v>
      </x:c>
      <x:c r="C361" s="96" t="s">
        <x:v>558</x:v>
      </x:c>
      <x:c r="D361" s="109">
        <x:v>8680136020381</x:v>
      </x:c>
      <x:c r="E361" s="110" t="s">
        <x:v>672</x:v>
      </x:c>
      <x:c r="F361" s="110"/>
      <x:c r="G361" s="110"/>
      <x:c r="H361" s="108"/>
      <x:c r="I361" s="103">
        <x:v>6</x:v>
      </x:c>
      <x:c r="J361" s="98">
        <x:v>30</x:v>
      </x:c>
      <x:c r="K361" s="104">
        <x:f>J361-J361*$U$3</x:f>
        <x:v>30</x:v>
      </x:c>
      <x:c r="L361" s="100">
        <x:v>30</x:v>
      </x:c>
      <x:c r="M361" s="100">
        <x:f>Table146[[#This Row],[PSF.]]-(Table146[[#This Row],[PSF.]]*$U$3)</x:f>
        <x:v>30</x:v>
      </x:c>
      <x:c r="N361" s="101" t="e">
        <x:v>#REF!</x:v>
      </x:c>
      <x:c r="O361" s="101" t="e">
        <x:v>#REF!</x:v>
      </x:c>
      <x:c r="P361" s="102" t="e">
        <x:f>O361*100/118</x:f>
        <x:v>#REF!</x:v>
      </x:c>
      <x:c r="Q361" s="98" t="e">
        <x:f>P361*H361</x:f>
        <x:v>#REF!</x:v>
      </x:c>
      <x:c r="R361" s="98" t="e">
        <x:f>H361*O361</x:f>
        <x:v>#REF!</x:v>
      </x:c>
      <x:c r="S361" s="3"/>
    </x:row>
    <x:row r="362" spans="2:19">
      <x:c r="B362" s="96">
        <x:v>1030</x:v>
      </x:c>
      <x:c r="C362" s="96" t="s">
        <x:v>452</x:v>
      </x:c>
      <x:c r="D362" s="109">
        <x:v>8680136020398</x:v>
      </x:c>
      <x:c r="E362" s="110" t="s">
        <x:v>223</x:v>
      </x:c>
      <x:c r="F362" s="110"/>
      <x:c r="G362" s="110"/>
      <x:c r="H362" s="108"/>
      <x:c r="I362" s="103">
        <x:v>4</x:v>
      </x:c>
      <x:c r="J362" s="98">
        <x:v>34</x:v>
      </x:c>
      <x:c r="K362" s="104">
        <x:f>J362-J362*$U$3</x:f>
        <x:v>34</x:v>
      </x:c>
      <x:c r="L362" s="100">
        <x:v>34</x:v>
      </x:c>
      <x:c r="M362" s="100">
        <x:f>Table146[[#This Row],[PSF.]]-(Table146[[#This Row],[PSF.]]*$U$3)</x:f>
        <x:v>34</x:v>
      </x:c>
      <x:c r="N362" s="101" t="e">
        <x:v>#REF!</x:v>
      </x:c>
      <x:c r="O362" s="101" t="e">
        <x:v>#REF!</x:v>
      </x:c>
      <x:c r="P362" s="102" t="e">
        <x:f>O362*100/118</x:f>
        <x:v>#REF!</x:v>
      </x:c>
      <x:c r="Q362" s="98" t="e">
        <x:f>P362*H362</x:f>
        <x:v>#REF!</x:v>
      </x:c>
      <x:c r="R362" s="98" t="e">
        <x:f>H362*O362</x:f>
        <x:v>#REF!</x:v>
      </x:c>
      <x:c r="S362" s="3"/>
    </x:row>
    <x:row r="363" spans="2:19">
      <x:c r="B363" s="96">
        <x:v>1031</x:v>
      </x:c>
      <x:c r="C363" s="96" t="s">
        <x:v>608</x:v>
      </x:c>
      <x:c r="D363" s="109">
        <x:v>8680136020404</x:v>
      </x:c>
      <x:c r="E363" s="110" t="s">
        <x:v>640</x:v>
      </x:c>
      <x:c r="F363" s="110"/>
      <x:c r="G363" s="110"/>
      <x:c r="H363" s="108"/>
      <x:c r="I363" s="103">
        <x:v>4</x:v>
      </x:c>
      <x:c r="J363" s="98">
        <x:v>40</x:v>
      </x:c>
      <x:c r="K363" s="104">
        <x:f>J363-J363*$U$3</x:f>
        <x:v>40</x:v>
      </x:c>
      <x:c r="L363" s="100">
        <x:v>40</x:v>
      </x:c>
      <x:c r="M363" s="100">
        <x:f>Table146[[#This Row],[PSF.]]-(Table146[[#This Row],[PSF.]]*$U$3)</x:f>
        <x:v>40</x:v>
      </x:c>
      <x:c r="N363" s="101" t="e">
        <x:v>#REF!</x:v>
      </x:c>
      <x:c r="O363" s="101" t="e">
        <x:v>#REF!</x:v>
      </x:c>
      <x:c r="P363" s="102" t="e">
        <x:f>O363*100/118</x:f>
        <x:v>#REF!</x:v>
      </x:c>
      <x:c r="Q363" s="98" t="e">
        <x:f>P363*H363</x:f>
        <x:v>#REF!</x:v>
      </x:c>
      <x:c r="R363" s="98" t="e">
        <x:f>H363*O363</x:f>
        <x:v>#REF!</x:v>
      </x:c>
      <x:c r="S363" s="3"/>
    </x:row>
    <x:row r="364" spans="2:19">
      <x:c r="B364" s="96">
        <x:v>1032</x:v>
      </x:c>
      <x:c r="C364" s="96" t="s">
        <x:v>543</x:v>
      </x:c>
      <x:c r="D364" s="109">
        <x:v>8680136020183</x:v>
      </x:c>
      <x:c r="E364" s="110" t="s">
        <x:v>843</x:v>
      </x:c>
      <x:c r="F364" s="110"/>
      <x:c r="G364" s="110"/>
      <x:c r="H364" s="108"/>
      <x:c r="I364" s="103">
        <x:v>6</x:v>
      </x:c>
      <x:c r="J364" s="98">
        <x:v>23.5</x:v>
      </x:c>
      <x:c r="K364" s="104">
        <x:f>J364-J364*$U$3</x:f>
        <x:v>23.5</x:v>
      </x:c>
      <x:c r="L364" s="100">
        <x:v>23.5</x:v>
      </x:c>
      <x:c r="M364" s="100">
        <x:f>Table146[[#This Row],[PSF.]]-(Table146[[#This Row],[PSF.]]*$U$3)</x:f>
        <x:v>23.5</x:v>
      </x:c>
      <x:c r="N364" s="101" t="e">
        <x:v>#REF!</x:v>
      </x:c>
      <x:c r="O364" s="101" t="e">
        <x:v>#REF!</x:v>
      </x:c>
      <x:c r="P364" s="102" t="e">
        <x:f>O364*100/118</x:f>
        <x:v>#REF!</x:v>
      </x:c>
      <x:c r="Q364" s="98" t="e">
        <x:f>P364*H364</x:f>
        <x:v>#REF!</x:v>
      </x:c>
      <x:c r="R364" s="98" t="e">
        <x:f>H364*O364</x:f>
        <x:v>#REF!</x:v>
      </x:c>
      <x:c r="S364" s="3"/>
    </x:row>
    <x:row r="365" spans="2:19">
      <x:c r="B365" s="96">
        <x:v>1033</x:v>
      </x:c>
      <x:c r="C365" s="96" t="s">
        <x:v>299</x:v>
      </x:c>
      <x:c r="D365" s="109">
        <x:v>8680136020190</x:v>
      </x:c>
      <x:c r="E365" s="110" t="s">
        <x:v>677</x:v>
      </x:c>
      <x:c r="F365" s="110"/>
      <x:c r="G365" s="110"/>
      <x:c r="H365" s="108"/>
      <x:c r="I365" s="103">
        <x:v>4</x:v>
      </x:c>
      <x:c r="J365" s="98">
        <x:v>26.5</x:v>
      </x:c>
      <x:c r="K365" s="104">
        <x:f>J365-J365*$U$3</x:f>
        <x:v>26.5</x:v>
      </x:c>
      <x:c r="L365" s="100">
        <x:v>26.5</x:v>
      </x:c>
      <x:c r="M365" s="100">
        <x:f>Table146[[#This Row],[PSF.]]-(Table146[[#This Row],[PSF.]]*$U$3)</x:f>
        <x:v>26.5</x:v>
      </x:c>
      <x:c r="N365" s="101" t="e">
        <x:v>#REF!</x:v>
      </x:c>
      <x:c r="O365" s="101" t="e">
        <x:v>#REF!</x:v>
      </x:c>
      <x:c r="P365" s="102" t="e">
        <x:f>O365*100/118</x:f>
        <x:v>#REF!</x:v>
      </x:c>
      <x:c r="Q365" s="98" t="e">
        <x:f>P365*H365</x:f>
        <x:v>#REF!</x:v>
      </x:c>
      <x:c r="R365" s="98" t="e">
        <x:f>H365*O365</x:f>
        <x:v>#REF!</x:v>
      </x:c>
      <x:c r="S365" s="3"/>
    </x:row>
    <x:row r="366" spans="2:19">
      <x:c r="B366" s="96">
        <x:v>1034</x:v>
      </x:c>
      <x:c r="C366" s="96" t="s">
        <x:v>26</x:v>
      </x:c>
      <x:c r="D366" s="109">
        <x:v>8680136020206</x:v>
      </x:c>
      <x:c r="E366" s="110" t="s">
        <x:v>585</x:v>
      </x:c>
      <x:c r="F366" s="110"/>
      <x:c r="G366" s="110"/>
      <x:c r="H366" s="108"/>
      <x:c r="I366" s="103">
        <x:v>4</x:v>
      </x:c>
      <x:c r="J366" s="98">
        <x:v>32</x:v>
      </x:c>
      <x:c r="K366" s="104">
        <x:f>J366-J366*$U$3</x:f>
        <x:v>32</x:v>
      </x:c>
      <x:c r="L366" s="100">
        <x:v>32</x:v>
      </x:c>
      <x:c r="M366" s="100">
        <x:f>Table146[[#This Row],[PSF.]]-(Table146[[#This Row],[PSF.]]*$U$3)</x:f>
        <x:v>32</x:v>
      </x:c>
      <x:c r="N366" s="101" t="e">
        <x:v>#REF!</x:v>
      </x:c>
      <x:c r="O366" s="101" t="e">
        <x:v>#REF!</x:v>
      </x:c>
      <x:c r="P366" s="102" t="e">
        <x:f>O366*100/118</x:f>
        <x:v>#REF!</x:v>
      </x:c>
      <x:c r="Q366" s="98" t="e">
        <x:f>P366*H366</x:f>
        <x:v>#REF!</x:v>
      </x:c>
      <x:c r="R366" s="98" t="e">
        <x:f>H366*O366</x:f>
        <x:v>#REF!</x:v>
      </x:c>
      <x:c r="S366" s="3"/>
    </x:row>
    <x:row r="367" spans="2:18">
      <x:c r="B367" s="96">
        <x:v>1035</x:v>
      </x:c>
      <x:c r="C367" s="96" t="s">
        <x:v>546</x:v>
      </x:c>
      <x:c r="D367" s="109">
        <x:v>8680136020718</x:v>
      </x:c>
      <x:c r="E367" s="110" t="s">
        <x:v>28</x:v>
      </x:c>
      <x:c r="F367" s="110"/>
      <x:c r="G367" s="110"/>
      <x:c r="H367" s="108"/>
      <x:c r="I367" s="103">
        <x:v>5</x:v>
      </x:c>
      <x:c r="J367" s="98">
        <x:v>27</x:v>
      </x:c>
      <x:c r="K367" s="104">
        <x:f>J367-J367*$U$3</x:f>
        <x:v>27</x:v>
      </x:c>
      <x:c r="L367" s="100">
        <x:v>27</x:v>
      </x:c>
      <x:c r="M367" s="100">
        <x:f>Table146[[#This Row],[PSF.]]-(Table146[[#This Row],[PSF.]]*$U$3)</x:f>
        <x:v>27</x:v>
      </x:c>
      <x:c r="N367" s="101" t="e">
        <x:v>#REF!</x:v>
      </x:c>
      <x:c r="O367" s="101" t="e">
        <x:v>#REF!</x:v>
      </x:c>
      <x:c r="P367" s="102" t="e">
        <x:f>O367*100/118</x:f>
        <x:v>#REF!</x:v>
      </x:c>
      <x:c r="Q367" s="98" t="e">
        <x:f>P367*H367</x:f>
        <x:v>#REF!</x:v>
      </x:c>
      <x:c r="R367" s="98" t="e">
        <x:f>H367*O367</x:f>
        <x:v>#REF!</x:v>
      </x:c>
    </x:row>
    <x:row r="368" spans="2:18">
      <x:c r="B368" s="96">
        <x:v>1036</x:v>
      </x:c>
      <x:c r="C368" s="96" t="s">
        <x:v>620</x:v>
      </x:c>
      <x:c r="D368" s="96">
        <x:v>8680136020725</x:v>
      </x:c>
      <x:c r="E368" s="97" t="s">
        <x:v>845</x:v>
      </x:c>
      <x:c r="F368" s="97"/>
      <x:c r="G368" s="97"/>
      <x:c r="H368" s="108"/>
      <x:c r="I368" s="103">
        <x:v>5</x:v>
      </x:c>
      <x:c r="J368" s="98">
        <x:v>32</x:v>
      </x:c>
      <x:c r="K368" s="104">
        <x:f>J368-J368*$U$3</x:f>
        <x:v>32</x:v>
      </x:c>
      <x:c r="L368" s="100">
        <x:v>32</x:v>
      </x:c>
      <x:c r="M368" s="100">
        <x:f>Table146[[#This Row],[PSF.]]-(Table146[[#This Row],[PSF.]]*$U$3)</x:f>
        <x:v>32</x:v>
      </x:c>
      <x:c r="N368" s="101" t="e">
        <x:v>#REF!</x:v>
      </x:c>
      <x:c r="O368" s="101" t="e">
        <x:v>#REF!</x:v>
      </x:c>
      <x:c r="P368" s="102" t="e">
        <x:f>O368*100/118</x:f>
        <x:v>#REF!</x:v>
      </x:c>
      <x:c r="Q368" s="98" t="e">
        <x:f>P368*H368</x:f>
        <x:v>#REF!</x:v>
      </x:c>
      <x:c r="R368" s="98" t="e">
        <x:f>H368*O368</x:f>
        <x:v>#REF!</x:v>
      </x:c>
    </x:row>
    <x:row r="369" spans="2:18">
      <x:c r="B369" s="96">
        <x:v>1037</x:v>
      </x:c>
      <x:c r="C369" s="96" t="s">
        <x:v>193</x:v>
      </x:c>
      <x:c r="D369" s="96">
        <x:v>8680136020817</x:v>
      </x:c>
      <x:c r="E369" s="97" t="s">
        <x:v>382</x:v>
      </x:c>
      <x:c r="F369" s="97"/>
      <x:c r="G369" s="97"/>
      <x:c r="H369" s="108"/>
      <x:c r="I369" s="103">
        <x:v>0</x:v>
      </x:c>
      <x:c r="J369" s="98">
        <x:v>42.5</x:v>
      </x:c>
      <x:c r="K369" s="104">
        <x:f>J369-J369*$U$3</x:f>
        <x:v>42.5</x:v>
      </x:c>
      <x:c r="L369" s="100">
        <x:v>42.5</x:v>
      </x:c>
      <x:c r="M369" s="100">
        <x:f>Table146[[#This Row],[PSF.]]-(Table146[[#This Row],[PSF.]]*$U$3)</x:f>
        <x:v>42.5</x:v>
      </x:c>
      <x:c r="N369" s="101" t="e">
        <x:v>#REF!</x:v>
      </x:c>
      <x:c r="O369" s="101" t="e">
        <x:v>#REF!</x:v>
      </x:c>
      <x:c r="P369" s="102" t="e">
        <x:f>O369*100/118</x:f>
        <x:v>#REF!</x:v>
      </x:c>
      <x:c r="Q369" s="98" t="e">
        <x:f>P369*H369</x:f>
        <x:v>#REF!</x:v>
      </x:c>
      <x:c r="R369" s="98" t="e">
        <x:f>H369*O369</x:f>
        <x:v>#REF!</x:v>
      </x:c>
    </x:row>
    <x:row r="370" spans="2:18">
      <x:c r="B370" s="96">
        <x:v>1038</x:v>
      </x:c>
      <x:c r="C370" s="96" t="s">
        <x:v>7</x:v>
      </x:c>
      <x:c r="D370" s="96">
        <x:v>8680136020886</x:v>
      </x:c>
      <x:c r="E370" s="97" t="s">
        <x:v>432</x:v>
      </x:c>
      <x:c r="F370" s="97"/>
      <x:c r="G370" s="97"/>
      <x:c r="H370" s="108"/>
      <x:c r="I370" s="103">
        <x:v>36</x:v>
      </x:c>
      <x:c r="J370" s="98">
        <x:v>37</x:v>
      </x:c>
      <x:c r="K370" s="99">
        <x:f>J370-J370*$U$3</x:f>
        <x:v>37</x:v>
      </x:c>
      <x:c r="L370" s="100">
        <x:v>37</x:v>
      </x:c>
      <x:c r="M370" s="100">
        <x:f>Table146[[#This Row],[PSF.]]-(Table146[[#This Row],[PSF.]]*$U$3)</x:f>
        <x:v>37</x:v>
      </x:c>
      <x:c r="N370" s="101" t="e">
        <x:v>#REF!</x:v>
      </x:c>
      <x:c r="O370" s="101" t="e">
        <x:v>#REF!</x:v>
      </x:c>
      <x:c r="P370" s="102" t="e">
        <x:f>O370*100/118</x:f>
        <x:v>#REF!</x:v>
      </x:c>
      <x:c r="Q370" s="98" t="e">
        <x:f>P370*H370</x:f>
        <x:v>#REF!</x:v>
      </x:c>
      <x:c r="R370" s="98" t="e">
        <x:f>H370*O370</x:f>
        <x:v>#REF!</x:v>
      </x:c>
    </x:row>
    <x:row r="371" spans="2:18">
      <x:c r="B371" s="96">
        <x:v>1039</x:v>
      </x:c>
      <x:c r="C371" s="103" t="s">
        <x:v>694</x:v>
      </x:c>
      <x:c r="D371" s="96">
        <x:v>8680136021012</x:v>
      </x:c>
      <x:c r="E371" s="97" t="s">
        <x:v>489</x:v>
      </x:c>
      <x:c r="F371" s="97"/>
      <x:c r="G371" s="97"/>
      <x:c r="H371" s="108"/>
      <x:c r="I371" s="103">
        <x:v>12</x:v>
      </x:c>
      <x:c r="J371" s="98">
        <x:v>29.5</x:v>
      </x:c>
      <x:c r="K371" s="99">
        <x:f>J371-J371*$U$3</x:f>
        <x:v>29.5</x:v>
      </x:c>
      <x:c r="L371" s="100">
        <x:v>29.5</x:v>
      </x:c>
      <x:c r="M371" s="100">
        <x:f>Table146[[#This Row],[PSF.]]-(Table146[[#This Row],[PSF.]]*$U$3)</x:f>
        <x:v>29.5</x:v>
      </x:c>
      <x:c r="N371" s="101" t="e">
        <x:v>#REF!</x:v>
      </x:c>
      <x:c r="O371" s="101" t="e">
        <x:v>#REF!</x:v>
      </x:c>
      <x:c r="P371" s="102" t="e">
        <x:f>O371*100/118</x:f>
        <x:v>#REF!</x:v>
      </x:c>
      <x:c r="Q371" s="98" t="e">
        <x:f>P371*H371</x:f>
        <x:v>#REF!</x:v>
      </x:c>
      <x:c r="R371" s="98" t="e">
        <x:f>H371*O371</x:f>
        <x:v>#REF!</x:v>
      </x:c>
    </x:row>
    <x:row r="372" spans="2:18">
      <x:c r="B372" s="96">
        <x:v>1040</x:v>
      </x:c>
      <x:c r="C372" s="96" t="s">
        <x:v>247</x:v>
      </x:c>
      <x:c r="D372" s="96">
        <x:v>8680136021029</x:v>
      </x:c>
      <x:c r="E372" s="97" t="s">
        <x:v>422</x:v>
      </x:c>
      <x:c r="F372" s="97"/>
      <x:c r="G372" s="97"/>
      <x:c r="H372" s="108"/>
      <x:c r="I372" s="103">
        <x:v>2</x:v>
      </x:c>
      <x:c r="J372" s="98">
        <x:v>93</x:v>
      </x:c>
      <x:c r="K372" s="99">
        <x:f>J372-J372*$U$3</x:f>
        <x:v>93</x:v>
      </x:c>
      <x:c r="L372" s="100">
        <x:v>93</x:v>
      </x:c>
      <x:c r="M372" s="100">
        <x:f>Table146[[#This Row],[PSF.]]-(Table146[[#This Row],[PSF.]]*$U$3)</x:f>
        <x:v>93</x:v>
      </x:c>
      <x:c r="N372" s="101" t="e">
        <x:v>#REF!</x:v>
      </x:c>
      <x:c r="O372" s="101" t="e">
        <x:v>#REF!</x:v>
      </x:c>
      <x:c r="P372" s="102" t="e">
        <x:f>O372*100/118</x:f>
        <x:v>#REF!</x:v>
      </x:c>
      <x:c r="Q372" s="98" t="e">
        <x:f>P372*H372</x:f>
        <x:v>#REF!</x:v>
      </x:c>
      <x:c r="R372" s="98" t="e">
        <x:f>H372*O372</x:f>
        <x:v>#REF!</x:v>
      </x:c>
    </x:row>
    <x:row r="373" spans="2:18">
      <x:c r="B373" s="96">
        <x:v>1041</x:v>
      </x:c>
      <x:c r="C373" s="103" t="s">
        <x:v>40</x:v>
      </x:c>
      <x:c r="D373" s="96">
        <x:v>8680136020565</x:v>
      </x:c>
      <x:c r="E373" s="97" t="s">
        <x:v>703</x:v>
      </x:c>
      <x:c r="F373" s="97"/>
      <x:c r="G373" s="97"/>
      <x:c r="H373" s="108"/>
      <x:c r="I373" s="103">
        <x:v>6</x:v>
      </x:c>
      <x:c r="J373" s="98">
        <x:v>37.5</x:v>
      </x:c>
      <x:c r="K373" s="99">
        <x:f>J373-J373*$U$3</x:f>
        <x:v>37.5</x:v>
      </x:c>
      <x:c r="L373" s="100">
        <x:v>37.5</x:v>
      </x:c>
      <x:c r="M373" s="100">
        <x:f>Table146[[#This Row],[PSF.]]-(Table146[[#This Row],[PSF.]]*$U$3)</x:f>
        <x:v>37.5</x:v>
      </x:c>
      <x:c r="N373" s="101" t="e">
        <x:v>#REF!</x:v>
      </x:c>
      <x:c r="O373" s="101" t="e">
        <x:v>#REF!</x:v>
      </x:c>
      <x:c r="P373" s="102" t="e">
        <x:f>O373*100/118</x:f>
        <x:v>#REF!</x:v>
      </x:c>
      <x:c r="Q373" s="98" t="e">
        <x:f>P373*H373</x:f>
        <x:v>#REF!</x:v>
      </x:c>
      <x:c r="R373" s="98" t="e">
        <x:f>H373*O373</x:f>
        <x:v>#REF!</x:v>
      </x:c>
    </x:row>
    <x:row r="374" spans="2:18">
      <x:c r="B374" s="96">
        <x:v>1042</x:v>
      </x:c>
      <x:c r="C374" s="106" t="s">
        <x:v>545</x:v>
      </x:c>
      <x:c r="D374" s="108">
        <x:v>8680136020800</x:v>
      </x:c>
      <x:c r="E374" s="97" t="s">
        <x:v>54</x:v>
      </x:c>
      <x:c r="F374" s="97"/>
      <x:c r="G374" s="97"/>
      <x:c r="H374" s="108"/>
      <x:c r="I374" s="103">
        <x:v>12</x:v>
      </x:c>
      <x:c r="J374" s="107">
        <x:v>35.5</x:v>
      </x:c>
      <x:c r="K374" s="99">
        <x:f>J374-J374*$U$3</x:f>
        <x:v>35.5</x:v>
      </x:c>
      <x:c r="L374" s="100">
        <x:v>35.5</x:v>
      </x:c>
      <x:c r="M374" s="100">
        <x:f>Table146[[#This Row],[PSF.]]-(Table146[[#This Row],[PSF.]]*$U$3)</x:f>
        <x:v>35.5</x:v>
      </x:c>
      <x:c r="N374" s="101" t="e">
        <x:v>#REF!</x:v>
      </x:c>
      <x:c r="O374" s="101" t="e">
        <x:v>#REF!</x:v>
      </x:c>
      <x:c r="P374" s="102" t="e">
        <x:f>O374*100/118</x:f>
        <x:v>#REF!</x:v>
      </x:c>
      <x:c r="Q374" s="98" t="e">
        <x:f>P374*H374</x:f>
        <x:v>#REF!</x:v>
      </x:c>
      <x:c r="R374" s="98" t="e">
        <x:f>H374*O374</x:f>
        <x:v>#REF!</x:v>
      </x:c>
    </x:row>
    <x:row r="375" spans="2:18">
      <x:c r="B375" s="96">
        <x:v>1043</x:v>
      </x:c>
      <x:c r="C375" s="103" t="s">
        <x:v>688</x:v>
      </x:c>
      <x:c r="D375" s="96">
        <x:v>8680136020527</x:v>
      </x:c>
      <x:c r="E375" s="97" t="s">
        <x:v>573</x:v>
      </x:c>
      <x:c r="F375" s="97"/>
      <x:c r="G375" s="97"/>
      <x:c r="H375" s="108"/>
      <x:c r="I375" s="103">
        <x:v>8</x:v>
      </x:c>
      <x:c r="J375" s="98">
        <x:v>38</x:v>
      </x:c>
      <x:c r="K375" s="104">
        <x:f>J375-J375*$U$3</x:f>
        <x:v>38</x:v>
      </x:c>
      <x:c r="L375" s="100">
        <x:v>38</x:v>
      </x:c>
      <x:c r="M375" s="100">
        <x:f>Table146[[#This Row],[PSF.]]-(Table146[[#This Row],[PSF.]]*$U$3)</x:f>
        <x:v>38</x:v>
      </x:c>
      <x:c r="N375" s="101" t="e">
        <x:v>#REF!</x:v>
      </x:c>
      <x:c r="O375" s="101" t="e">
        <x:v>#REF!</x:v>
      </x:c>
      <x:c r="P375" s="102" t="e">
        <x:f>O375*100/118</x:f>
        <x:v>#REF!</x:v>
      </x:c>
      <x:c r="Q375" s="98" t="e">
        <x:f>P375*H375</x:f>
        <x:v>#REF!</x:v>
      </x:c>
      <x:c r="R375" s="98" t="e">
        <x:f>H375*O375</x:f>
        <x:v>#REF!</x:v>
      </x:c>
    </x:row>
    <x:row r="376" spans="2:18">
      <x:c r="B376" s="96">
        <x:v>1044</x:v>
      </x:c>
      <x:c r="C376" s="103" t="s">
        <x:v>698</x:v>
      </x:c>
      <x:c r="D376" s="96">
        <x:v>8680136020534</x:v>
      </x:c>
      <x:c r="E376" s="97" t="s">
        <x:v>602</x:v>
      </x:c>
      <x:c r="F376" s="97"/>
      <x:c r="G376" s="97"/>
      <x:c r="H376" s="108"/>
      <x:c r="I376" s="103">
        <x:v>8</x:v>
      </x:c>
      <x:c r="J376" s="113">
        <x:v>39</x:v>
      </x:c>
      <x:c r="K376" s="99">
        <x:f>J376-J376*$U$3</x:f>
        <x:v>39</x:v>
      </x:c>
      <x:c r="L376" s="100">
        <x:v>39</x:v>
      </x:c>
      <x:c r="M376" s="100">
        <x:f>Table146[[#This Row],[PSF.]]-(Table146[[#This Row],[PSF.]]*$U$3)</x:f>
        <x:v>39</x:v>
      </x:c>
      <x:c r="N376" s="101" t="e">
        <x:v>#REF!</x:v>
      </x:c>
      <x:c r="O376" s="101" t="e">
        <x:v>#REF!</x:v>
      </x:c>
      <x:c r="P376" s="102" t="e">
        <x:f>O376*100/118</x:f>
        <x:v>#REF!</x:v>
      </x:c>
      <x:c r="Q376" s="98" t="e">
        <x:f>P376*H376</x:f>
        <x:v>#REF!</x:v>
      </x:c>
      <x:c r="R376" s="98" t="e">
        <x:f>H376*O376</x:f>
        <x:v>#REF!</x:v>
      </x:c>
    </x:row>
    <x:row r="377" spans="2:18">
      <x:c r="B377" s="96">
        <x:v>1045</x:v>
      </x:c>
      <x:c r="C377" s="103" t="s">
        <x:v>690</x:v>
      </x:c>
      <x:c r="D377" s="96">
        <x:v>8680136020848</x:v>
      </x:c>
      <x:c r="E377" s="97" t="s">
        <x:v>81</x:v>
      </x:c>
      <x:c r="F377" s="97"/>
      <x:c r="G377" s="97"/>
      <x:c r="H377" s="108"/>
      <x:c r="I377" s="103">
        <x:v>2</x:v>
      </x:c>
      <x:c r="J377" s="111">
        <x:v>100</x:v>
      </x:c>
      <x:c r="K377" s="99">
        <x:f>J377-J377*$U$3</x:f>
        <x:v>100</x:v>
      </x:c>
      <x:c r="L377" s="100">
        <x:v>100</x:v>
      </x:c>
      <x:c r="M377" s="100">
        <x:f>Table146[[#This Row],[PSF.]]-(Table146[[#This Row],[PSF.]]*$U$3)</x:f>
        <x:v>100</x:v>
      </x:c>
      <x:c r="N377" s="101" t="e">
        <x:v>#REF!</x:v>
      </x:c>
      <x:c r="O377" s="101" t="e">
        <x:v>#REF!</x:v>
      </x:c>
      <x:c r="P377" s="102" t="e">
        <x:f>O377*100/118</x:f>
        <x:v>#REF!</x:v>
      </x:c>
      <x:c r="Q377" s="98" t="e">
        <x:f>P377*H377</x:f>
        <x:v>#REF!</x:v>
      </x:c>
      <x:c r="R377" s="98" t="e">
        <x:f>H377*O377</x:f>
        <x:v>#REF!</x:v>
      </x:c>
    </x:row>
    <x:row r="378" spans="2:18">
      <x:c r="B378" s="96">
        <x:v>1046</x:v>
      </x:c>
      <x:c r="C378" s="96" t="s">
        <x:v>414</x:v>
      </x:c>
      <x:c r="D378" s="96">
        <x:v>8680136020329</x:v>
      </x:c>
      <x:c r="E378" s="97" t="s">
        <x:v>5</x:v>
      </x:c>
      <x:c r="F378" s="97"/>
      <x:c r="G378" s="97"/>
      <x:c r="H378" s="108"/>
      <x:c r="I378" s="103">
        <x:v>36</x:v>
      </x:c>
      <x:c r="J378" s="98">
        <x:v>16.5</x:v>
      </x:c>
      <x:c r="K378" s="99">
        <x:f>J378-J378*$U$3</x:f>
        <x:v>16.5</x:v>
      </x:c>
      <x:c r="L378" s="100">
        <x:v>16.5</x:v>
      </x:c>
      <x:c r="M378" s="100">
        <x:f>Table146[[#This Row],[PSF.]]-(Table146[[#This Row],[PSF.]]*$U$3)</x:f>
        <x:v>16.5</x:v>
      </x:c>
      <x:c r="N378" s="101" t="e">
        <x:v>#REF!</x:v>
      </x:c>
      <x:c r="O378" s="101" t="e">
        <x:v>#REF!</x:v>
      </x:c>
      <x:c r="P378" s="102" t="e">
        <x:f>O378*100/118</x:f>
        <x:v>#REF!</x:v>
      </x:c>
      <x:c r="Q378" s="98" t="e">
        <x:f>P378*H378</x:f>
        <x:v>#REF!</x:v>
      </x:c>
      <x:c r="R378" s="98" t="e">
        <x:f>H378*O378</x:f>
        <x:v>#REF!</x:v>
      </x:c>
    </x:row>
    <x:row r="379" spans="2:18">
      <x:c r="B379" s="96">
        <x:v>1047</x:v>
      </x:c>
      <x:c r="C379" s="96" t="s">
        <x:v>246</x:v>
      </x:c>
      <x:c r="D379" s="96">
        <x:v>8680136020251</x:v>
      </x:c>
      <x:c r="E379" s="97" t="s">
        <x:v>220</x:v>
      </x:c>
      <x:c r="F379" s="97"/>
      <x:c r="G379" s="97"/>
      <x:c r="H379" s="108"/>
      <x:c r="I379" s="103">
        <x:v>17</x:v>
      </x:c>
      <x:c r="J379" s="107">
        <x:v>17.5</x:v>
      </x:c>
      <x:c r="K379" s="104">
        <x:f>J379-J379*$U$3</x:f>
        <x:v>17.5</x:v>
      </x:c>
      <x:c r="L379" s="100">
        <x:v>17.5</x:v>
      </x:c>
      <x:c r="M379" s="100">
        <x:f>Table146[[#This Row],[PSF.]]-(Table146[[#This Row],[PSF.]]*$U$3)</x:f>
        <x:v>17.5</x:v>
      </x:c>
      <x:c r="N379" s="101" t="e">
        <x:v>#REF!</x:v>
      </x:c>
      <x:c r="O379" s="101" t="e">
        <x:v>#REF!</x:v>
      </x:c>
      <x:c r="P379" s="102" t="e">
        <x:f>O379*100/118</x:f>
        <x:v>#REF!</x:v>
      </x:c>
      <x:c r="Q379" s="98" t="e">
        <x:f>P379*H379</x:f>
        <x:v>#REF!</x:v>
      </x:c>
      <x:c r="R379" s="98" t="e">
        <x:f>H379*O379</x:f>
        <x:v>#REF!</x:v>
      </x:c>
    </x:row>
    <x:row r="380" spans="2:18">
      <x:c r="B380" s="96">
        <x:v>1048</x:v>
      </x:c>
      <x:c r="C380" s="96" t="s">
        <x:v>835</x:v>
      </x:c>
      <x:c r="D380" s="96">
        <x:v>8680136020268</x:v>
      </x:c>
      <x:c r="E380" s="97" t="s">
        <x:v>436</x:v>
      </x:c>
      <x:c r="F380" s="97"/>
      <x:c r="G380" s="97"/>
      <x:c r="H380" s="108"/>
      <x:c r="I380" s="103">
        <x:v>18</x:v>
      </x:c>
      <x:c r="J380" s="98">
        <x:v>23</x:v>
      </x:c>
      <x:c r="K380" s="99">
        <x:f>J380-J380*$U$3</x:f>
        <x:v>23</x:v>
      </x:c>
      <x:c r="L380" s="100">
        <x:v>23</x:v>
      </x:c>
      <x:c r="M380" s="100">
        <x:f>Table146[[#This Row],[PSF.]]-(Table146[[#This Row],[PSF.]]*$U$3)</x:f>
        <x:v>23</x:v>
      </x:c>
      <x:c r="N380" s="101" t="e">
        <x:v>#REF!</x:v>
      </x:c>
      <x:c r="O380" s="101" t="e">
        <x:v>#REF!</x:v>
      </x:c>
      <x:c r="P380" s="102" t="e">
        <x:f>O380*100/118</x:f>
        <x:v>#REF!</x:v>
      </x:c>
      <x:c r="Q380" s="98" t="e">
        <x:f>P380*H380</x:f>
        <x:v>#REF!</x:v>
      </x:c>
      <x:c r="R380" s="98" t="e">
        <x:f>H380*O380</x:f>
        <x:v>#REF!</x:v>
      </x:c>
    </x:row>
    <x:row r="381" spans="2:18">
      <x:c r="B381" s="96">
        <x:v>1049</x:v>
      </x:c>
      <x:c r="C381" s="96" t="s">
        <x:v>284</x:v>
      </x:c>
      <x:c r="D381" s="96">
        <x:v>8680136020275</x:v>
      </x:c>
      <x:c r="E381" s="97" t="s">
        <x:v>613</x:v>
      </x:c>
      <x:c r="F381" s="97"/>
      <x:c r="G381" s="97"/>
      <x:c r="H381" s="108"/>
      <x:c r="I381" s="103">
        <x:v>20</x:v>
      </x:c>
      <x:c r="J381" s="98">
        <x:v>32</x:v>
      </x:c>
      <x:c r="K381" s="99">
        <x:f>J381-J381*$U$3</x:f>
        <x:v>32</x:v>
      </x:c>
      <x:c r="L381" s="100">
        <x:v>32</x:v>
      </x:c>
      <x:c r="M381" s="100">
        <x:f>Table146[[#This Row],[PSF.]]-(Table146[[#This Row],[PSF.]]*$U$3)</x:f>
        <x:v>32</x:v>
      </x:c>
      <x:c r="N381" s="101" t="e">
        <x:v>#REF!</x:v>
      </x:c>
      <x:c r="O381" s="101" t="e">
        <x:v>#REF!</x:v>
      </x:c>
      <x:c r="P381" s="102" t="e">
        <x:f>O381*100/118</x:f>
        <x:v>#REF!</x:v>
      </x:c>
      <x:c r="Q381" s="98" t="e">
        <x:f>P381*H381</x:f>
        <x:v>#REF!</x:v>
      </x:c>
      <x:c r="R381" s="98" t="e">
        <x:f>H381*O381</x:f>
        <x:v>#REF!</x:v>
      </x:c>
    </x:row>
    <x:row r="382" spans="2:18">
      <x:c r="B382" s="96">
        <x:v>1050</x:v>
      </x:c>
      <x:c r="C382" s="96" t="s">
        <x:v>761</x:v>
      </x:c>
      <x:c r="D382" s="96">
        <x:v>8680136021579</x:v>
      </x:c>
      <x:c r="E382" s="97" t="s">
        <x:v>590</x:v>
      </x:c>
      <x:c r="F382" s="97"/>
      <x:c r="G382" s="97"/>
      <x:c r="H382" s="108"/>
      <x:c r="I382" s="103">
        <x:v>12</x:v>
      </x:c>
      <x:c r="J382" s="98">
        <x:v>24</x:v>
      </x:c>
      <x:c r="K382" s="99">
        <x:f>J382-J382*$U$3</x:f>
        <x:v>24</x:v>
      </x:c>
      <x:c r="L382" s="100">
        <x:v>24</x:v>
      </x:c>
      <x:c r="M382" s="100">
        <x:f>Table146[[#This Row],[PSF.]]-(Table146[[#This Row],[PSF.]]*$U$3)</x:f>
        <x:v>24</x:v>
      </x:c>
      <x:c r="N382" s="101" t="e">
        <x:v>#REF!</x:v>
      </x:c>
      <x:c r="O382" s="101" t="e">
        <x:v>#REF!</x:v>
      </x:c>
      <x:c r="P382" s="102" t="e">
        <x:f>O382*100/118</x:f>
        <x:v>#REF!</x:v>
      </x:c>
      <x:c r="Q382" s="98" t="e">
        <x:f>P382*H382</x:f>
        <x:v>#REF!</x:v>
      </x:c>
      <x:c r="R382" s="98" t="e">
        <x:f>H382*O382</x:f>
        <x:v>#REF!</x:v>
      </x:c>
    </x:row>
    <x:row r="383" spans="2:18">
      <x:c r="B383" s="96">
        <x:v>1051</x:v>
      </x:c>
      <x:c r="C383" s="96" t="s">
        <x:v>458</x:v>
      </x:c>
      <x:c r="D383" s="96">
        <x:v>8680136021586</x:v>
      </x:c>
      <x:c r="E383" s="97" t="s">
        <x:v>792</x:v>
      </x:c>
      <x:c r="F383" s="97"/>
      <x:c r="G383" s="97"/>
      <x:c r="H383" s="108"/>
      <x:c r="I383" s="103">
        <x:v>12</x:v>
      </x:c>
      <x:c r="J383" s="98">
        <x:v>33</x:v>
      </x:c>
      <x:c r="K383" s="99">
        <x:f>J383-J383*$U$3</x:f>
        <x:v>33</x:v>
      </x:c>
      <x:c r="L383" s="100">
        <x:v>33</x:v>
      </x:c>
      <x:c r="M383" s="100">
        <x:f>Table146[[#This Row],[PSF.]]-(Table146[[#This Row],[PSF.]]*$U$3)</x:f>
        <x:v>33</x:v>
      </x:c>
      <x:c r="N383" s="101" t="e">
        <x:v>#REF!</x:v>
      </x:c>
      <x:c r="O383" s="101" t="e">
        <x:v>#REF!</x:v>
      </x:c>
      <x:c r="P383" s="102" t="e">
        <x:f>O383*100/118</x:f>
        <x:v>#REF!</x:v>
      </x:c>
      <x:c r="Q383" s="98" t="e">
        <x:f>P383*H383</x:f>
        <x:v>#REF!</x:v>
      </x:c>
      <x:c r="R383" s="98" t="e">
        <x:f>H383*O383</x:f>
        <x:v>#REF!</x:v>
      </x:c>
    </x:row>
    <x:row r="384" spans="2:18">
      <x:c r="B384" s="96">
        <x:v>1052</x:v>
      </x:c>
      <x:c r="C384" s="96" t="s">
        <x:v>155</x:v>
      </x:c>
      <x:c r="D384" s="96">
        <x:v>8680136021593</x:v>
      </x:c>
      <x:c r="E384" s="97" t="s">
        <x:v>719</x:v>
      </x:c>
      <x:c r="F384" s="97"/>
      <x:c r="G384" s="97"/>
      <x:c r="H384" s="108"/>
      <x:c r="I384" s="103">
        <x:v>12</x:v>
      </x:c>
      <x:c r="J384" s="98">
        <x:v>44</x:v>
      </x:c>
      <x:c r="K384" s="99">
        <x:f>J384-J384*$U$3</x:f>
        <x:v>44</x:v>
      </x:c>
      <x:c r="L384" s="100">
        <x:v>44</x:v>
      </x:c>
      <x:c r="M384" s="100">
        <x:f>Table146[[#This Row],[PSF.]]-(Table146[[#This Row],[PSF.]]*$U$3)</x:f>
        <x:v>44</x:v>
      </x:c>
      <x:c r="N384" s="101" t="e">
        <x:v>#REF!</x:v>
      </x:c>
      <x:c r="O384" s="101" t="e">
        <x:v>#REF!</x:v>
      </x:c>
      <x:c r="P384" s="102" t="e">
        <x:f>O384*100/118</x:f>
        <x:v>#REF!</x:v>
      </x:c>
      <x:c r="Q384" s="98" t="e">
        <x:f>P384*H384</x:f>
        <x:v>#REF!</x:v>
      </x:c>
      <x:c r="R384" s="98" t="e">
        <x:f>H384*O384</x:f>
        <x:v>#REF!</x:v>
      </x:c>
    </x:row>
    <x:row r="385" spans="2:18">
      <x:c r="B385" s="96">
        <x:v>1053</x:v>
      </x:c>
      <x:c r="C385" s="96" t="s">
        <x:v>594</x:v>
      </x:c>
      <x:c r="D385" s="96">
        <x:v>8680136020244</x:v>
      </x:c>
      <x:c r="E385" s="97" t="s">
        <x:v>617</x:v>
      </x:c>
      <x:c r="F385" s="97"/>
      <x:c r="G385" s="97"/>
      <x:c r="H385" s="108"/>
      <x:c r="I385" s="103">
        <x:v>6</x:v>
      </x:c>
      <x:c r="J385" s="107">
        <x:v>73</x:v>
      </x:c>
      <x:c r="K385" s="99">
        <x:f>J385-J385*$U$3</x:f>
        <x:v>73</x:v>
      </x:c>
      <x:c r="L385" s="100">
        <x:v>73</x:v>
      </x:c>
      <x:c r="M385" s="100">
        <x:f>Table146[[#This Row],[PSF.]]-(Table146[[#This Row],[PSF.]]*$U$3)</x:f>
        <x:v>73</x:v>
      </x:c>
      <x:c r="N385" s="101" t="e">
        <x:v>#REF!</x:v>
      </x:c>
      <x:c r="O385" s="101" t="e">
        <x:v>#REF!</x:v>
      </x:c>
      <x:c r="P385" s="102" t="e">
        <x:f>O385*100/118</x:f>
        <x:v>#REF!</x:v>
      </x:c>
      <x:c r="Q385" s="98" t="e">
        <x:f>P385*H385</x:f>
        <x:v>#REF!</x:v>
      </x:c>
      <x:c r="R385" s="98" t="e">
        <x:f>H385*O385</x:f>
        <x:v>#REF!</x:v>
      </x:c>
    </x:row>
    <x:row r="386" spans="2:18">
      <x:c r="B386" s="96">
        <x:v>1054</x:v>
      </x:c>
      <x:c r="C386" s="96" t="s">
        <x:v>165</x:v>
      </x:c>
      <x:c r="D386" s="96">
        <x:v>8680136020688</x:v>
      </x:c>
      <x:c r="E386" s="97" t="s">
        <x:v>439</x:v>
      </x:c>
      <x:c r="F386" s="97"/>
      <x:c r="G386" s="97"/>
      <x:c r="H386" s="108"/>
      <x:c r="I386" s="103">
        <x:v>20</x:v>
      </x:c>
      <x:c r="J386" s="98">
        <x:v>22</x:v>
      </x:c>
      <x:c r="K386" s="99">
        <x:f>J386-J386*$U$3</x:f>
        <x:v>22</x:v>
      </x:c>
      <x:c r="L386" s="100">
        <x:v>22</x:v>
      </x:c>
      <x:c r="M386" s="100">
        <x:f>Table146[[#This Row],[PSF.]]-(Table146[[#This Row],[PSF.]]*$U$3)</x:f>
        <x:v>22</x:v>
      </x:c>
      <x:c r="N386" s="101" t="e">
        <x:v>#REF!</x:v>
      </x:c>
      <x:c r="O386" s="101" t="e">
        <x:v>#REF!</x:v>
      </x:c>
      <x:c r="P386" s="102" t="e">
        <x:f>O386*100/118</x:f>
        <x:v>#REF!</x:v>
      </x:c>
      <x:c r="Q386" s="98" t="e">
        <x:f>P386*H386</x:f>
        <x:v>#REF!</x:v>
      </x:c>
      <x:c r="R386" s="98" t="e">
        <x:f>H386*O386</x:f>
        <x:v>#REF!</x:v>
      </x:c>
    </x:row>
    <x:row r="387" spans="2:18">
      <x:c r="B387" s="96">
        <x:v>1055</x:v>
      </x:c>
      <x:c r="C387" s="96" t="s">
        <x:v>401</x:v>
      </x:c>
      <x:c r="D387" s="96">
        <x:v>8680136021333</x:v>
      </x:c>
      <x:c r="E387" s="97" t="s">
        <x:v>365</x:v>
      </x:c>
      <x:c r="F387" s="97"/>
      <x:c r="G387" s="97"/>
      <x:c r="H387" s="108"/>
      <x:c r="I387" s="103">
        <x:v>10</x:v>
      </x:c>
      <x:c r="J387" s="98">
        <x:v>19</x:v>
      </x:c>
      <x:c r="K387" s="99">
        <x:f>J387-J387*$U$3</x:f>
        <x:v>19</x:v>
      </x:c>
      <x:c r="L387" s="100">
        <x:v>19</x:v>
      </x:c>
      <x:c r="M387" s="100">
        <x:f>Table146[[#This Row],[PSF.]]-(Table146[[#This Row],[PSF.]]*$U$3)</x:f>
        <x:v>19</x:v>
      </x:c>
      <x:c r="N387" s="101" t="e">
        <x:v>#REF!</x:v>
      </x:c>
      <x:c r="O387" s="101" t="e">
        <x:v>#REF!</x:v>
      </x:c>
      <x:c r="P387" s="102" t="e">
        <x:f>O387*100/118</x:f>
        <x:v>#REF!</x:v>
      </x:c>
      <x:c r="Q387" s="98" t="e">
        <x:f>P387*H387</x:f>
        <x:v>#REF!</x:v>
      </x:c>
      <x:c r="R387" s="98" t="e">
        <x:f>H387*O387</x:f>
        <x:v>#REF!</x:v>
      </x:c>
    </x:row>
    <x:row r="388" spans="2:18">
      <x:c r="B388" s="96">
        <x:v>1056</x:v>
      </x:c>
      <x:c r="C388" s="96" t="s">
        <x:v>655</x:v>
      </x:c>
      <x:c r="D388" s="96">
        <x:v>8680136021340</x:v>
      </x:c>
      <x:c r="E388" s="97" t="s">
        <x:v>260</x:v>
      </x:c>
      <x:c r="F388" s="97"/>
      <x:c r="G388" s="97"/>
      <x:c r="H388" s="108"/>
      <x:c r="I388" s="103">
        <x:v>10</x:v>
      </x:c>
      <x:c r="J388" s="98">
        <x:v>24</x:v>
      </x:c>
      <x:c r="K388" s="99">
        <x:f>J388-J388*$U$3</x:f>
        <x:v>24</x:v>
      </x:c>
      <x:c r="L388" s="100">
        <x:v>24</x:v>
      </x:c>
      <x:c r="M388" s="100">
        <x:f>Table146[[#This Row],[PSF.]]-(Table146[[#This Row],[PSF.]]*$U$3)</x:f>
        <x:v>24</x:v>
      </x:c>
      <x:c r="N388" s="101" t="e">
        <x:v>#REF!</x:v>
      </x:c>
      <x:c r="O388" s="101" t="e">
        <x:v>#REF!</x:v>
      </x:c>
      <x:c r="P388" s="102" t="e">
        <x:f>O388*100/118</x:f>
        <x:v>#REF!</x:v>
      </x:c>
      <x:c r="Q388" s="98" t="e">
        <x:f>P388*H388</x:f>
        <x:v>#REF!</x:v>
      </x:c>
      <x:c r="R388" s="98" t="e">
        <x:f>H388*O388</x:f>
        <x:v>#REF!</x:v>
      </x:c>
    </x:row>
    <x:row r="389" spans="2:18">
      <x:c r="B389" s="96">
        <x:v>1057</x:v>
      </x:c>
      <x:c r="C389" s="96" t="s">
        <x:v>67</x:v>
      </x:c>
      <x:c r="D389" s="96">
        <x:v>8680136021326</x:v>
      </x:c>
      <x:c r="E389" s="97" t="s">
        <x:v>9</x:v>
      </x:c>
      <x:c r="F389" s="97"/>
      <x:c r="G389" s="97"/>
      <x:c r="H389" s="108"/>
      <x:c r="I389" s="103">
        <x:v>10</x:v>
      </x:c>
      <x:c r="J389" s="98">
        <x:v>32</x:v>
      </x:c>
      <x:c r="K389" s="99">
        <x:f>J389-J389*$U$3</x:f>
        <x:v>32</x:v>
      </x:c>
      <x:c r="L389" s="100">
        <x:v>32</x:v>
      </x:c>
      <x:c r="M389" s="100">
        <x:f>Table146[[#This Row],[PSF.]]-(Table146[[#This Row],[PSF.]]*$U$3)</x:f>
        <x:v>32</x:v>
      </x:c>
      <x:c r="N389" s="101" t="e">
        <x:v>#REF!</x:v>
      </x:c>
      <x:c r="O389" s="101" t="e">
        <x:v>#REF!</x:v>
      </x:c>
      <x:c r="P389" s="102" t="e">
        <x:f>O389*100/118</x:f>
        <x:v>#REF!</x:v>
      </x:c>
      <x:c r="Q389" s="98" t="e">
        <x:f>P389*H389</x:f>
        <x:v>#REF!</x:v>
      </x:c>
      <x:c r="R389" s="98" t="e">
        <x:f>H389*O389</x:f>
        <x:v>#REF!</x:v>
      </x:c>
    </x:row>
    <x:row r="390" spans="2:18">
      <x:c r="B390" s="96">
        <x:v>1058</x:v>
      </x:c>
      <x:c r="C390" s="106" t="s">
        <x:v>101</x:v>
      </x:c>
      <x:c r="D390" s="108">
        <x:v>8680136020633</x:v>
      </x:c>
      <x:c r="E390" s="97" t="s">
        <x:v>390</x:v>
      </x:c>
      <x:c r="F390" s="97"/>
      <x:c r="G390" s="97"/>
      <x:c r="H390" s="108"/>
      <x:c r="I390" s="103">
        <x:v>10</x:v>
      </x:c>
      <x:c r="J390" s="98">
        <x:v>27.5</x:v>
      </x:c>
      <x:c r="K390" s="99">
        <x:f>J390-J390*$U$3</x:f>
        <x:v>27.5</x:v>
      </x:c>
      <x:c r="L390" s="100">
        <x:v>27.5</x:v>
      </x:c>
      <x:c r="M390" s="100">
        <x:f>Table146[[#This Row],[PSF.]]-(Table146[[#This Row],[PSF.]]*$U$3)</x:f>
        <x:v>27.5</x:v>
      </x:c>
      <x:c r="N390" s="101" t="e">
        <x:v>#REF!</x:v>
      </x:c>
      <x:c r="O390" s="101" t="e">
        <x:v>#REF!</x:v>
      </x:c>
      <x:c r="P390" s="102" t="e">
        <x:f>O390*100/118</x:f>
        <x:v>#REF!</x:v>
      </x:c>
      <x:c r="Q390" s="98" t="e">
        <x:f>P390*H390</x:f>
        <x:v>#REF!</x:v>
      </x:c>
      <x:c r="R390" s="98" t="e">
        <x:f>H390*O390</x:f>
        <x:v>#REF!</x:v>
      </x:c>
    </x:row>
    <x:row r="391" spans="2:18">
      <x:c r="B391" s="96">
        <x:v>1059</x:v>
      </x:c>
      <x:c r="C391" s="106" t="s">
        <x:v>36</x:v>
      </x:c>
      <x:c r="D391" s="108">
        <x:v>8680136020640</x:v>
      </x:c>
      <x:c r="E391" s="105" t="s">
        <x:v>111</x:v>
      </x:c>
      <x:c r="F391" s="105"/>
      <x:c r="G391" s="105"/>
      <x:c r="H391" s="108"/>
      <x:c r="I391" s="106">
        <x:v>5</x:v>
      </x:c>
      <x:c r="J391" s="98">
        <x:v>39</x:v>
      </x:c>
      <x:c r="K391" s="99">
        <x:f>J391-J391*$U$3</x:f>
        <x:v>39</x:v>
      </x:c>
      <x:c r="L391" s="100">
        <x:v>39</x:v>
      </x:c>
      <x:c r="M391" s="100">
        <x:f>Table146[[#This Row],[PSF.]]-(Table146[[#This Row],[PSF.]]*$U$3)</x:f>
        <x:v>39</x:v>
      </x:c>
      <x:c r="N391" s="101" t="e">
        <x:v>#REF!</x:v>
      </x:c>
      <x:c r="O391" s="101" t="e">
        <x:v>#REF!</x:v>
      </x:c>
      <x:c r="P391" s="102" t="e">
        <x:f>O391*100/118</x:f>
        <x:v>#REF!</x:v>
      </x:c>
      <x:c r="Q391" s="98" t="e">
        <x:f>P391*H391</x:f>
        <x:v>#REF!</x:v>
      </x:c>
      <x:c r="R391" s="98" t="e">
        <x:f>H391*O391</x:f>
        <x:v>#REF!</x:v>
      </x:c>
    </x:row>
    <x:row r="392" spans="2:18">
      <x:c r="B392" s="96">
        <x:v>1060</x:v>
      </x:c>
      <x:c r="C392" s="106" t="s">
        <x:v>487</x:v>
      </x:c>
      <x:c r="D392" s="108">
        <x:v>8680136020657</x:v>
      </x:c>
      <x:c r="E392" s="105" t="s">
        <x:v>64</x:v>
      </x:c>
      <x:c r="F392" s="105"/>
      <x:c r="G392" s="105"/>
      <x:c r="H392" s="108"/>
      <x:c r="I392" s="106">
        <x:v>5</x:v>
      </x:c>
      <x:c r="J392" s="98">
        <x:v>52</x:v>
      </x:c>
      <x:c r="K392" s="99">
        <x:f>J392-J392*$U$3</x:f>
        <x:v>52</x:v>
      </x:c>
      <x:c r="L392" s="100">
        <x:v>52</x:v>
      </x:c>
      <x:c r="M392" s="100">
        <x:f>Table146[[#This Row],[PSF.]]-(Table146[[#This Row],[PSF.]]*$U$3)</x:f>
        <x:v>52</x:v>
      </x:c>
      <x:c r="N392" s="101" t="e">
        <x:v>#REF!</x:v>
      </x:c>
      <x:c r="O392" s="101" t="e">
        <x:v>#REF!</x:v>
      </x:c>
      <x:c r="P392" s="102" t="e">
        <x:f>O392*100/118</x:f>
        <x:v>#REF!</x:v>
      </x:c>
      <x:c r="Q392" s="98" t="e">
        <x:f>P392*H392</x:f>
        <x:v>#REF!</x:v>
      </x:c>
      <x:c r="R392" s="98" t="e">
        <x:f>H392*O392</x:f>
        <x:v>#REF!</x:v>
      </x:c>
    </x:row>
    <x:row r="393" spans="2:18">
      <x:c r="B393" s="96">
        <x:v>1061</x:v>
      </x:c>
      <x:c r="C393" s="96" t="s">
        <x:v>326</x:v>
      </x:c>
      <x:c r="D393" s="96">
        <x:v>8680136020954</x:v>
      </x:c>
      <x:c r="E393" s="97" t="s">
        <x:v>307</x:v>
      </x:c>
      <x:c r="F393" s="97"/>
      <x:c r="G393" s="97"/>
      <x:c r="H393" s="108"/>
      <x:c r="I393" s="103">
        <x:v>10</x:v>
      </x:c>
      <x:c r="J393" s="98">
        <x:v>42.5</x:v>
      </x:c>
      <x:c r="K393" s="99">
        <x:f>J393-J393*$U$3</x:f>
        <x:v>42.5</x:v>
      </x:c>
      <x:c r="L393" s="100">
        <x:v>42.5</x:v>
      </x:c>
      <x:c r="M393" s="100">
        <x:f>Table146[[#This Row],[PSF.]]-(Table146[[#This Row],[PSF.]]*$U$3)</x:f>
        <x:v>42.5</x:v>
      </x:c>
      <x:c r="N393" s="101" t="e">
        <x:v>#REF!</x:v>
      </x:c>
      <x:c r="O393" s="101" t="e">
        <x:v>#REF!</x:v>
      </x:c>
      <x:c r="P393" s="102" t="e">
        <x:f>O393*100/118</x:f>
        <x:v>#REF!</x:v>
      </x:c>
      <x:c r="Q393" s="98" t="e">
        <x:f>P393*H393</x:f>
        <x:v>#REF!</x:v>
      </x:c>
      <x:c r="R393" s="98" t="e">
        <x:f>H393*O393</x:f>
        <x:v>#REF!</x:v>
      </x:c>
    </x:row>
    <x:row r="394" spans="2:18">
      <x:c r="B394" s="96">
        <x:v>1062</x:v>
      </x:c>
      <x:c r="C394" s="96" t="s">
        <x:v>695</x:v>
      </x:c>
      <x:c r="D394" s="96">
        <x:v>8680136020961</x:v>
      </x:c>
      <x:c r="E394" s="97" t="s">
        <x:v>598</x:v>
      </x:c>
      <x:c r="F394" s="97"/>
      <x:c r="G394" s="97"/>
      <x:c r="H394" s="108"/>
      <x:c r="I394" s="103">
        <x:v>8</x:v>
      </x:c>
      <x:c r="J394" s="98">
        <x:v>47.5</x:v>
      </x:c>
      <x:c r="K394" s="99">
        <x:f>J394-J394*$U$3</x:f>
        <x:v>47.5</x:v>
      </x:c>
      <x:c r="L394" s="100">
        <x:v>47.5</x:v>
      </x:c>
      <x:c r="M394" s="100">
        <x:f>Table146[[#This Row],[PSF.]]-(Table146[[#This Row],[PSF.]]*$U$3)</x:f>
        <x:v>47.5</x:v>
      </x:c>
      <x:c r="N394" s="101" t="e">
        <x:v>#REF!</x:v>
      </x:c>
      <x:c r="O394" s="101" t="e">
        <x:v>#REF!</x:v>
      </x:c>
      <x:c r="P394" s="102" t="e">
        <x:f>O394*100/118</x:f>
        <x:v>#REF!</x:v>
      </x:c>
      <x:c r="Q394" s="98" t="e">
        <x:f>P394*H394</x:f>
        <x:v>#REF!</x:v>
      </x:c>
      <x:c r="R394" s="98" t="e">
        <x:f>H394*O394</x:f>
        <x:v>#REF!</x:v>
      </x:c>
    </x:row>
    <x:row r="395" spans="2:18">
      <x:c r="B395" s="96">
        <x:v>1063</x:v>
      </x:c>
      <x:c r="C395" s="103" t="s">
        <x:v>310</x:v>
      </x:c>
      <x:c r="D395" s="96">
        <x:v>8680136020862</x:v>
      </x:c>
      <x:c r="E395" s="97" t="s">
        <x:v>798</x:v>
      </x:c>
      <x:c r="F395" s="97"/>
      <x:c r="G395" s="97"/>
      <x:c r="H395" s="108"/>
      <x:c r="I395" s="103">
        <x:v>2</x:v>
      </x:c>
      <x:c r="J395" s="111">
        <x:v>105</x:v>
      </x:c>
      <x:c r="K395" s="99">
        <x:f>J395-J395*$U$3</x:f>
        <x:v>105</x:v>
      </x:c>
      <x:c r="L395" s="100">
        <x:v>105</x:v>
      </x:c>
      <x:c r="M395" s="100">
        <x:f>Table146[[#This Row],[PSF.]]-(Table146[[#This Row],[PSF.]]*$U$3)</x:f>
        <x:v>105</x:v>
      </x:c>
      <x:c r="N395" s="101" t="e">
        <x:v>#REF!</x:v>
      </x:c>
      <x:c r="O395" s="101" t="e">
        <x:v>#REF!</x:v>
      </x:c>
      <x:c r="P395" s="102" t="e">
        <x:f>O395*100/118</x:f>
        <x:v>#REF!</x:v>
      </x:c>
      <x:c r="Q395" s="98" t="e">
        <x:f>P395*H395</x:f>
        <x:v>#REF!</x:v>
      </x:c>
      <x:c r="R395" s="98" t="e">
        <x:f>H395*O395</x:f>
        <x:v>#REF!</x:v>
      </x:c>
    </x:row>
    <x:row r="396" spans="2:18">
      <x:c r="B396" s="96">
        <x:v>1064</x:v>
      </x:c>
      <x:c r="C396" s="96" t="s">
        <x:v>555</x:v>
      </x:c>
      <x:c r="D396" s="96">
        <x:v>8680136022316</x:v>
      </x:c>
      <x:c r="E396" s="97" t="s">
        <x:v>19</x:v>
      </x:c>
      <x:c r="F396" s="97"/>
      <x:c r="G396" s="97"/>
      <x:c r="H396" s="108"/>
      <x:c r="I396" s="103">
        <x:v>12</x:v>
      </x:c>
      <x:c r="J396" s="98">
        <x:v>39</x:v>
      </x:c>
      <x:c r="K396" s="99">
        <x:f>J396-J396*$U$3</x:f>
        <x:v>39</x:v>
      </x:c>
      <x:c r="L396" s="100">
        <x:v>39</x:v>
      </x:c>
      <x:c r="M396" s="100">
        <x:f>Table146[[#This Row],[PSF.]]-(Table146[[#This Row],[PSF.]]*$U$3)</x:f>
        <x:v>39</x:v>
      </x:c>
      <x:c r="N396" s="101" t="e">
        <x:v>#REF!</x:v>
      </x:c>
      <x:c r="O396" s="101" t="e">
        <x:v>#REF!</x:v>
      </x:c>
      <x:c r="P396" s="102" t="e">
        <x:f>O396*100/118</x:f>
        <x:v>#REF!</x:v>
      </x:c>
      <x:c r="Q396" s="98" t="e">
        <x:f>P396*H396</x:f>
        <x:v>#REF!</x:v>
      </x:c>
      <x:c r="R396" s="98" t="e">
        <x:f>H396*O396</x:f>
        <x:v>#REF!</x:v>
      </x:c>
    </x:row>
    <x:row r="397" spans="2:18">
      <x:c r="B397" s="96">
        <x:v>1065</x:v>
      </x:c>
      <x:c r="C397" s="109" t="s">
        <x:v>181</x:v>
      </x:c>
      <x:c r="D397" s="109">
        <x:v>8680136021623</x:v>
      </x:c>
      <x:c r="E397" s="97" t="s">
        <x:v>437</x:v>
      </x:c>
      <x:c r="F397" s="97"/>
      <x:c r="G397" s="97"/>
      <x:c r="H397" s="108"/>
      <x:c r="I397" s="103">
        <x:v>12</x:v>
      </x:c>
      <x:c r="J397" s="98">
        <x:v>39</x:v>
      </x:c>
      <x:c r="K397" s="99">
        <x:f>J397-J397*$U$3</x:f>
        <x:v>39</x:v>
      </x:c>
      <x:c r="L397" s="100">
        <x:v>39</x:v>
      </x:c>
      <x:c r="M397" s="100">
        <x:f>Table146[[#This Row],[PSF.]]-(Table146[[#This Row],[PSF.]]*$U$3)</x:f>
        <x:v>39</x:v>
      </x:c>
      <x:c r="N397" s="101" t="e">
        <x:v>#REF!</x:v>
      </x:c>
      <x:c r="O397" s="101" t="e">
        <x:v>#REF!</x:v>
      </x:c>
      <x:c r="P397" s="102" t="e">
        <x:f>O397*100/118</x:f>
        <x:v>#REF!</x:v>
      </x:c>
      <x:c r="Q397" s="98" t="e">
        <x:f>P397*H397</x:f>
        <x:v>#REF!</x:v>
      </x:c>
      <x:c r="R397" s="98" t="e">
        <x:f>H397*O397</x:f>
        <x:v>#REF!</x:v>
      </x:c>
    </x:row>
    <x:row r="398" spans="2:18">
      <x:c r="B398" s="96">
        <x:v>1066</x:v>
      </x:c>
      <x:c r="C398" s="109" t="s">
        <x:v>102</x:v>
      </x:c>
      <x:c r="D398" s="109">
        <x:v>8680136021104</x:v>
      </x:c>
      <x:c r="E398" s="97" t="s">
        <x:v>456</x:v>
      </x:c>
      <x:c r="F398" s="97"/>
      <x:c r="G398" s="97"/>
      <x:c r="H398" s="108"/>
      <x:c r="I398" s="103">
        <x:v>8</x:v>
      </x:c>
      <x:c r="J398" s="98">
        <x:v>12.5</x:v>
      </x:c>
      <x:c r="K398" s="99">
        <x:f>J398-J398*$U$3</x:f>
        <x:v>12.5</x:v>
      </x:c>
      <x:c r="L398" s="100">
        <x:v>12.5</x:v>
      </x:c>
      <x:c r="M398" s="100">
        <x:f>Table146[[#This Row],[PSF.]]-(Table146[[#This Row],[PSF.]]*$U$3)</x:f>
        <x:v>12.5</x:v>
      </x:c>
      <x:c r="N398" s="101" t="e">
        <x:v>#REF!</x:v>
      </x:c>
      <x:c r="O398" s="101" t="e">
        <x:v>#REF!</x:v>
      </x:c>
      <x:c r="P398" s="102" t="e">
        <x:f>O398*100/118</x:f>
        <x:v>#REF!</x:v>
      </x:c>
      <x:c r="Q398" s="98" t="e">
        <x:f>P398*H398</x:f>
        <x:v>#REF!</x:v>
      </x:c>
      <x:c r="R398" s="98" t="e">
        <x:f>H398*O398</x:f>
        <x:v>#REF!</x:v>
      </x:c>
    </x:row>
    <x:row r="399" spans="2:18">
      <x:c r="B399" s="96">
        <x:v>1067</x:v>
      </x:c>
      <x:c r="C399" s="109" t="s">
        <x:v>770</x:v>
      </x:c>
      <x:c r="D399" s="109">
        <x:v>8680136021111</x:v>
      </x:c>
      <x:c r="E399" s="97" t="s">
        <x:v>62</x:v>
      </x:c>
      <x:c r="F399" s="97"/>
      <x:c r="G399" s="97"/>
      <x:c r="H399" s="108"/>
      <x:c r="I399" s="103">
        <x:v>6</x:v>
      </x:c>
      <x:c r="J399" s="98">
        <x:v>14</x:v>
      </x:c>
      <x:c r="K399" s="99">
        <x:f>J399-J399*$U$3</x:f>
        <x:v>14</x:v>
      </x:c>
      <x:c r="L399" s="100">
        <x:v>14</x:v>
      </x:c>
      <x:c r="M399" s="100">
        <x:f>Table146[[#This Row],[PSF.]]-(Table146[[#This Row],[PSF.]]*$U$3)</x:f>
        <x:v>14</x:v>
      </x:c>
      <x:c r="N399" s="101" t="e">
        <x:v>#REF!</x:v>
      </x:c>
      <x:c r="O399" s="101" t="e">
        <x:v>#REF!</x:v>
      </x:c>
      <x:c r="P399" s="102" t="e">
        <x:f>O399*100/118</x:f>
        <x:v>#REF!</x:v>
      </x:c>
      <x:c r="Q399" s="98" t="e">
        <x:f>P399*H399</x:f>
        <x:v>#REF!</x:v>
      </x:c>
      <x:c r="R399" s="98" t="e">
        <x:f>H399*O399</x:f>
        <x:v>#REF!</x:v>
      </x:c>
    </x:row>
    <x:row r="400" spans="2:18">
      <x:c r="B400" s="96">
        <x:v>1068</x:v>
      </x:c>
      <x:c r="C400" s="109" t="s">
        <x:v>741</x:v>
      </x:c>
      <x:c r="D400" s="109">
        <x:v>8680136021128</x:v>
      </x:c>
      <x:c r="E400" s="97" t="s">
        <x:v>118</x:v>
      </x:c>
      <x:c r="F400" s="97"/>
      <x:c r="G400" s="97"/>
      <x:c r="H400" s="108"/>
      <x:c r="I400" s="103">
        <x:v>6</x:v>
      </x:c>
      <x:c r="J400" s="98">
        <x:v>15.5</x:v>
      </x:c>
      <x:c r="K400" s="99">
        <x:f>J400-J400*$U$3</x:f>
        <x:v>15.5</x:v>
      </x:c>
      <x:c r="L400" s="100">
        <x:v>15.5</x:v>
      </x:c>
      <x:c r="M400" s="100">
        <x:f>Table146[[#This Row],[PSF.]]-(Table146[[#This Row],[PSF.]]*$U$3)</x:f>
        <x:v>15.5</x:v>
      </x:c>
      <x:c r="N400" s="101" t="e">
        <x:v>#REF!</x:v>
      </x:c>
      <x:c r="O400" s="101" t="e">
        <x:v>#REF!</x:v>
      </x:c>
      <x:c r="P400" s="102" t="e">
        <x:f>O400*100/118</x:f>
        <x:v>#REF!</x:v>
      </x:c>
      <x:c r="Q400" s="98" t="e">
        <x:f>P400*H400</x:f>
        <x:v>#REF!</x:v>
      </x:c>
      <x:c r="R400" s="98" t="e">
        <x:f>H400*O400</x:f>
        <x:v>#REF!</x:v>
      </x:c>
    </x:row>
    <x:row r="401" spans="2:18">
      <x:c r="B401" s="96">
        <x:v>1069</x:v>
      </x:c>
      <x:c r="C401" s="103" t="s">
        <x:v>295</x:v>
      </x:c>
      <x:c r="D401" s="96">
        <x:v>8680136022026</x:v>
      </x:c>
      <x:c r="E401" s="97" t="s">
        <x:v>828</x:v>
      </x:c>
      <x:c r="F401" s="97"/>
      <x:c r="G401" s="97"/>
      <x:c r="H401" s="108"/>
      <x:c r="I401" s="103">
        <x:v>24</x:v>
      </x:c>
      <x:c r="J401" s="111">
        <x:v>8.5</x:v>
      </x:c>
      <x:c r="K401" s="99">
        <x:f>J401-J401*$U$3</x:f>
        <x:v>8.5</x:v>
      </x:c>
      <x:c r="L401" s="100">
        <x:v>8.5</x:v>
      </x:c>
      <x:c r="M401" s="100">
        <x:f>Table146[[#This Row],[PSF.]]-(Table146[[#This Row],[PSF.]]*$U$3)</x:f>
        <x:v>8.5</x:v>
      </x:c>
      <x:c r="N401" s="101" t="e">
        <x:v>#REF!</x:v>
      </x:c>
      <x:c r="O401" s="101" t="e">
        <x:v>#REF!</x:v>
      </x:c>
      <x:c r="P401" s="102" t="e">
        <x:f>O401*100/118</x:f>
        <x:v>#REF!</x:v>
      </x:c>
      <x:c r="Q401" s="98" t="e">
        <x:f>P401*H401</x:f>
        <x:v>#REF!</x:v>
      </x:c>
      <x:c r="R401" s="98" t="e">
        <x:f>H401*O401</x:f>
        <x:v>#REF!</x:v>
      </x:c>
    </x:row>
    <x:row r="402" spans="2:18">
      <x:c r="B402" s="96">
        <x:v>1070</x:v>
      </x:c>
      <x:c r="C402" s="103" t="s">
        <x:v>136</x:v>
      </x:c>
      <x:c r="D402" s="96">
        <x:v>8680136022033</x:v>
      </x:c>
      <x:c r="E402" s="97" t="s">
        <x:v>354</x:v>
      </x:c>
      <x:c r="F402" s="97"/>
      <x:c r="G402" s="97"/>
      <x:c r="H402" s="108"/>
      <x:c r="I402" s="103">
        <x:v>24</x:v>
      </x:c>
      <x:c r="J402" s="111">
        <x:v>8.5</x:v>
      </x:c>
      <x:c r="K402" s="99">
        <x:f>J402-J402*$U$3</x:f>
        <x:v>8.5</x:v>
      </x:c>
      <x:c r="L402" s="100">
        <x:v>8.5</x:v>
      </x:c>
      <x:c r="M402" s="100">
        <x:f>Table146[[#This Row],[PSF.]]-(Table146[[#This Row],[PSF.]]*$U$3)</x:f>
        <x:v>8.5</x:v>
      </x:c>
      <x:c r="N402" s="101" t="e">
        <x:v>#REF!</x:v>
      </x:c>
      <x:c r="O402" s="101" t="e">
        <x:v>#REF!</x:v>
      </x:c>
      <x:c r="P402" s="102" t="e">
        <x:f>O402*100/118</x:f>
        <x:v>#REF!</x:v>
      </x:c>
      <x:c r="Q402" s="98" t="e">
        <x:f>P402*H402</x:f>
        <x:v>#REF!</x:v>
      </x:c>
      <x:c r="R402" s="98" t="e">
        <x:f>H402*O402</x:f>
        <x:v>#REF!</x:v>
      </x:c>
    </x:row>
    <x:row r="403" spans="2:18">
      <x:c r="B403" s="96">
        <x:v>1071</x:v>
      </x:c>
      <x:c r="C403" s="96" t="s">
        <x:v>151</x:v>
      </x:c>
      <x:c r="D403" s="96">
        <x:v>8680136021548</x:v>
      </x:c>
      <x:c r="E403" s="97" t="s">
        <x:v>707</x:v>
      </x:c>
      <x:c r="F403" s="97"/>
      <x:c r="G403" s="97"/>
      <x:c r="H403" s="108"/>
      <x:c r="I403" s="103">
        <x:v>18</x:v>
      </x:c>
      <x:c r="J403" s="98">
        <x:v>26</x:v>
      </x:c>
      <x:c r="K403" s="99">
        <x:f>J403-J403*$U$3</x:f>
        <x:v>26</x:v>
      </x:c>
      <x:c r="L403" s="100">
        <x:v>26</x:v>
      </x:c>
      <x:c r="M403" s="100">
        <x:f>Table146[[#This Row],[PSF.]]-(Table146[[#This Row],[PSF.]]*$U$3)</x:f>
        <x:v>26</x:v>
      </x:c>
      <x:c r="N403" s="101" t="e">
        <x:v>#REF!</x:v>
      </x:c>
      <x:c r="O403" s="101" t="e">
        <x:v>#REF!</x:v>
      </x:c>
      <x:c r="P403" s="102" t="e">
        <x:f>O403*100/118</x:f>
        <x:v>#REF!</x:v>
      </x:c>
      <x:c r="Q403" s="98" t="e">
        <x:f>P403*H403</x:f>
        <x:v>#REF!</x:v>
      </x:c>
      <x:c r="R403" s="98" t="e">
        <x:f>H403*O403</x:f>
        <x:v>#REF!</x:v>
      </x:c>
    </x:row>
    <x:row r="404" spans="2:18">
      <x:c r="B404" s="96">
        <x:v>1072</x:v>
      </x:c>
      <x:c r="C404" s="96" t="s">
        <x:v>773</x:v>
      </x:c>
      <x:c r="D404" s="96">
        <x:v>8680136021036</x:v>
      </x:c>
      <x:c r="E404" s="97" t="s">
        <x:v>250</x:v>
      </x:c>
      <x:c r="F404" s="97"/>
      <x:c r="G404" s="97"/>
      <x:c r="H404" s="108"/>
      <x:c r="I404" s="103">
        <x:v>2</x:v>
      </x:c>
      <x:c r="J404" s="98">
        <x:v>86</x:v>
      </x:c>
      <x:c r="K404" s="99">
        <x:f>J404-J404*$U$3</x:f>
        <x:v>86</x:v>
      </x:c>
      <x:c r="L404" s="100">
        <x:v>86</x:v>
      </x:c>
      <x:c r="M404" s="100">
        <x:f>Table146[[#This Row],[PSF.]]-(Table146[[#This Row],[PSF.]]*$U$3)</x:f>
        <x:v>86</x:v>
      </x:c>
      <x:c r="N404" s="101" t="e">
        <x:v>#REF!</x:v>
      </x:c>
      <x:c r="O404" s="101" t="e">
        <x:v>#REF!</x:v>
      </x:c>
      <x:c r="P404" s="102" t="e">
        <x:f>O404*100/118</x:f>
        <x:v>#REF!</x:v>
      </x:c>
      <x:c r="Q404" s="98" t="e">
        <x:f>P404*H404</x:f>
        <x:v>#REF!</x:v>
      </x:c>
      <x:c r="R404" s="98" t="e">
        <x:f>H404*O404</x:f>
        <x:v>#REF!</x:v>
      </x:c>
    </x:row>
    <x:row r="405" spans="2:18">
      <x:c r="B405" s="96">
        <x:v>1073</x:v>
      </x:c>
      <x:c r="C405" s="96" t="s">
        <x:v>797</x:v>
      </x:c>
      <x:c r="D405" s="96">
        <x:v>8680136021562</x:v>
      </x:c>
      <x:c r="E405" s="97" t="s">
        <x:v>711</x:v>
      </x:c>
      <x:c r="F405" s="97"/>
      <x:c r="G405" s="97"/>
      <x:c r="H405" s="108"/>
      <x:c r="I405" s="103">
        <x:v>12</x:v>
      </x:c>
      <x:c r="J405" s="98">
        <x:v>53</x:v>
      </x:c>
      <x:c r="K405" s="99">
        <x:f>J405-J405*$U$3</x:f>
        <x:v>53</x:v>
      </x:c>
      <x:c r="L405" s="100">
        <x:v>53</x:v>
      </x:c>
      <x:c r="M405" s="100">
        <x:f>Table146[[#This Row],[PSF.]]-(Table146[[#This Row],[PSF.]]*$U$3)</x:f>
        <x:v>53</x:v>
      </x:c>
      <x:c r="N405" s="101" t="e">
        <x:v>#REF!</x:v>
      </x:c>
      <x:c r="O405" s="101" t="e">
        <x:v>#REF!</x:v>
      </x:c>
      <x:c r="P405" s="102" t="e">
        <x:f>O405*100/118</x:f>
        <x:v>#REF!</x:v>
      </x:c>
      <x:c r="Q405" s="98" t="e">
        <x:f>P405*H405</x:f>
        <x:v>#REF!</x:v>
      </x:c>
      <x:c r="R405" s="98" t="e">
        <x:f>H405*O405</x:f>
        <x:v>#REF!</x:v>
      </x:c>
    </x:row>
    <x:row r="406" spans="2:18">
      <x:c r="B406" s="96">
        <x:v>1074</x:v>
      </x:c>
      <x:c r="C406" s="103" t="s">
        <x:v>184</x:v>
      </x:c>
      <x:c r="D406" s="96">
        <x:v>8680136020831</x:v>
      </x:c>
      <x:c r="E406" s="97" t="s">
        <x:v>736</x:v>
      </x:c>
      <x:c r="F406" s="97"/>
      <x:c r="G406" s="97"/>
      <x:c r="H406" s="108"/>
      <x:c r="I406" s="103">
        <x:v>4</x:v>
      </x:c>
      <x:c r="J406" s="98">
        <x:v>47.5</x:v>
      </x:c>
      <x:c r="K406" s="99">
        <x:f>J406-J406*$U$3</x:f>
        <x:v>47.5</x:v>
      </x:c>
      <x:c r="L406" s="100">
        <x:v>47.5</x:v>
      </x:c>
      <x:c r="M406" s="100">
        <x:f>Table146[[#This Row],[PSF.]]-(Table146[[#This Row],[PSF.]]*$U$3)</x:f>
        <x:v>47.5</x:v>
      </x:c>
      <x:c r="N406" s="101" t="e">
        <x:v>#REF!</x:v>
      </x:c>
      <x:c r="O406" s="101" t="e">
        <x:v>#REF!</x:v>
      </x:c>
      <x:c r="P406" s="102" t="e">
        <x:f>O406*100/118</x:f>
        <x:v>#REF!</x:v>
      </x:c>
      <x:c r="Q406" s="98" t="e">
        <x:f>P406*H406</x:f>
        <x:v>#REF!</x:v>
      </x:c>
      <x:c r="R406" s="98" t="e">
        <x:f>H406*O406</x:f>
        <x:v>#REF!</x:v>
      </x:c>
    </x:row>
    <x:row r="407" spans="2:18">
      <x:c r="B407" s="96">
        <x:v>1075</x:v>
      </x:c>
      <x:c r="C407" s="96" t="s">
        <x:v>140</x:v>
      </x:c>
      <x:c r="D407" s="96">
        <x:v>8680136021135</x:v>
      </x:c>
      <x:c r="E407" s="97" t="s">
        <x:v>23</x:v>
      </x:c>
      <x:c r="F407" s="97"/>
      <x:c r="G407" s="97"/>
      <x:c r="H407" s="108"/>
      <x:c r="I407" s="103">
        <x:v>24</x:v>
      </x:c>
      <x:c r="J407" s="98">
        <x:v>34</x:v>
      </x:c>
      <x:c r="K407" s="99">
        <x:f>J407-J407*$U$3</x:f>
        <x:v>34</x:v>
      </x:c>
      <x:c r="L407" s="100">
        <x:v>34</x:v>
      </x:c>
      <x:c r="M407" s="100">
        <x:f>Table146[[#This Row],[PSF.]]-(Table146[[#This Row],[PSF.]]*$U$3)</x:f>
        <x:v>34</x:v>
      </x:c>
      <x:c r="N407" s="101" t="e">
        <x:v>#REF!</x:v>
      </x:c>
      <x:c r="O407" s="101" t="e">
        <x:v>#REF!</x:v>
      </x:c>
      <x:c r="P407" s="102" t="e">
        <x:f>O407*100/118</x:f>
        <x:v>#REF!</x:v>
      </x:c>
      <x:c r="Q407" s="98" t="e">
        <x:f>P407*H407</x:f>
        <x:v>#REF!</x:v>
      </x:c>
      <x:c r="R407" s="98" t="e">
        <x:f>H407*O407</x:f>
        <x:v>#REF!</x:v>
      </x:c>
    </x:row>
    <x:row r="408" spans="2:18">
      <x:c r="B408" s="96">
        <x:v>1076</x:v>
      </x:c>
      <x:c r="C408" s="96" t="s">
        <x:v>428</x:v>
      </x:c>
      <x:c r="D408" s="96">
        <x:v>8680136021142</x:v>
      </x:c>
      <x:c r="E408" s="97" t="s">
        <x:v>331</x:v>
      </x:c>
      <x:c r="F408" s="97"/>
      <x:c r="G408" s="97"/>
      <x:c r="H408" s="108"/>
      <x:c r="I408" s="103">
        <x:v>24</x:v>
      </x:c>
      <x:c r="J408" s="98">
        <x:v>43</x:v>
      </x:c>
      <x:c r="K408" s="99">
        <x:f>J408-J408*$U$3</x:f>
        <x:v>43</x:v>
      </x:c>
      <x:c r="L408" s="100">
        <x:v>43</x:v>
      </x:c>
      <x:c r="M408" s="100">
        <x:f>Table146[[#This Row],[PSF.]]-(Table146[[#This Row],[PSF.]]*$U$3)</x:f>
        <x:v>43</x:v>
      </x:c>
      <x:c r="N408" s="101" t="e">
        <x:v>#REF!</x:v>
      </x:c>
      <x:c r="O408" s="101" t="e">
        <x:v>#REF!</x:v>
      </x:c>
      <x:c r="P408" s="102" t="e">
        <x:f>O408*100/118</x:f>
        <x:v>#REF!</x:v>
      </x:c>
      <x:c r="Q408" s="98" t="e">
        <x:f>P408*H408</x:f>
        <x:v>#REF!</x:v>
      </x:c>
      <x:c r="R408" s="98" t="e">
        <x:f>H408*O408</x:f>
        <x:v>#REF!</x:v>
      </x:c>
    </x:row>
    <x:row r="409" spans="2:18">
      <x:c r="B409" s="96">
        <x:v>1077</x:v>
      </x:c>
      <x:c r="C409" s="96" t="s">
        <x:v>352</x:v>
      </x:c>
      <x:c r="D409" s="96">
        <x:v>8680136021258</x:v>
      </x:c>
      <x:c r="E409" s="97" t="s">
        <x:v>231</x:v>
      </x:c>
      <x:c r="F409" s="97"/>
      <x:c r="G409" s="97"/>
      <x:c r="H409" s="108"/>
      <x:c r="I409" s="103">
        <x:v>12</x:v>
      </x:c>
      <x:c r="J409" s="98">
        <x:v>65</x:v>
      </x:c>
      <x:c r="K409" s="99">
        <x:f>J409-J409*$U$3</x:f>
        <x:v>65</x:v>
      </x:c>
      <x:c r="L409" s="100">
        <x:v>65</x:v>
      </x:c>
      <x:c r="M409" s="100">
        <x:f>Table146[[#This Row],[PSF.]]-(Table146[[#This Row],[PSF.]]*$U$3)</x:f>
        <x:v>65</x:v>
      </x:c>
      <x:c r="N409" s="101" t="e">
        <x:v>#REF!</x:v>
      </x:c>
      <x:c r="O409" s="101" t="e">
        <x:v>#REF!</x:v>
      </x:c>
      <x:c r="P409" s="102" t="e">
        <x:f>O409*100/118</x:f>
        <x:v>#REF!</x:v>
      </x:c>
      <x:c r="Q409" s="98" t="e">
        <x:f>P409*H409</x:f>
        <x:v>#REF!</x:v>
      </x:c>
      <x:c r="R409" s="98" t="e">
        <x:f>H409*O409</x:f>
        <x:v>#REF!</x:v>
      </x:c>
    </x:row>
    <x:row r="410" spans="2:18">
      <x:c r="B410" s="96">
        <x:v>1078</x:v>
      </x:c>
      <x:c r="C410" s="103" t="s">
        <x:v>71</x:v>
      </x:c>
      <x:c r="D410" s="96">
        <x:v>8680136020596</x:v>
      </x:c>
      <x:c r="E410" s="97" t="s">
        <x:v>582</x:v>
      </x:c>
      <x:c r="F410" s="97"/>
      <x:c r="G410" s="97"/>
      <x:c r="H410" s="108"/>
      <x:c r="I410" s="103">
        <x:v>12</x:v>
      </x:c>
      <x:c r="J410" s="107">
        <x:v>42.5</x:v>
      </x:c>
      <x:c r="K410" s="99">
        <x:f>J410-J410*$U$3</x:f>
        <x:v>42.5</x:v>
      </x:c>
      <x:c r="L410" s="100">
        <x:v>42.5</x:v>
      </x:c>
      <x:c r="M410" s="100">
        <x:f>Table146[[#This Row],[PSF.]]-(Table146[[#This Row],[PSF.]]*$U$3)</x:f>
        <x:v>42.5</x:v>
      </x:c>
      <x:c r="N410" s="101" t="e">
        <x:v>#REF!</x:v>
      </x:c>
      <x:c r="O410" s="101" t="e">
        <x:v>#REF!</x:v>
      </x:c>
      <x:c r="P410" s="102" t="e">
        <x:f>O410*100/118</x:f>
        <x:v>#REF!</x:v>
      </x:c>
      <x:c r="Q410" s="98" t="e">
        <x:f>P410*H410</x:f>
        <x:v>#REF!</x:v>
      </x:c>
      <x:c r="R410" s="98" t="e">
        <x:f>H410*O410</x:f>
        <x:v>#REF!</x:v>
      </x:c>
    </x:row>
    <x:row r="411" spans="1:18">
      <x:c r="A411" s="24"/>
      <x:c r="B411" s="96">
        <x:v>1086</x:v>
      </x:c>
      <x:c r="C411" s="96" t="s">
        <x:v>144</x:v>
      </x:c>
      <x:c r="D411" s="96">
        <x:v>8680136020893</x:v>
      </x:c>
      <x:c r="E411" s="97" t="s">
        <x:v>174</x:v>
      </x:c>
      <x:c r="F411" s="97"/>
      <x:c r="G411" s="97"/>
      <x:c r="H411" s="108"/>
      <x:c r="I411" s="103">
        <x:v>48</x:v>
      </x:c>
      <x:c r="J411" s="98">
        <x:v>23.5</x:v>
      </x:c>
      <x:c r="K411" s="99">
        <x:f>J411-J411*$U$3</x:f>
        <x:v>23.5</x:v>
      </x:c>
      <x:c r="L411" s="100">
        <x:v>23.5</x:v>
      </x:c>
      <x:c r="M411" s="100">
        <x:f>Table146[[#This Row],[PSF.]]-(Table146[[#This Row],[PSF.]]*$U$3)</x:f>
        <x:v>23.5</x:v>
      </x:c>
      <x:c r="N411" s="101" t="e">
        <x:v>#REF!</x:v>
      </x:c>
      <x:c r="O411" s="101" t="e">
        <x:v>#REF!</x:v>
      </x:c>
      <x:c r="P411" s="102" t="e">
        <x:f>O411*100/118</x:f>
        <x:v>#REF!</x:v>
      </x:c>
      <x:c r="Q411" s="98" t="e">
        <x:f>P411*H411</x:f>
        <x:v>#REF!</x:v>
      </x:c>
      <x:c r="R411" s="98" t="e">
        <x:f>H411*O411</x:f>
        <x:v>#REF!</x:v>
      </x:c>
    </x:row>
    <x:row r="412" spans="2:18">
      <x:c r="B412" s="96">
        <x:v>1087</x:v>
      </x:c>
      <x:c r="C412" s="119" t="s">
        <x:v>47</x:v>
      </x:c>
      <x:c r="D412" s="96">
        <x:v>8680136021449</x:v>
      </x:c>
      <x:c r="E412" s="97" t="s">
        <x:v>816</x:v>
      </x:c>
      <x:c r="F412" s="97"/>
      <x:c r="G412" s="97"/>
      <x:c r="H412" s="108"/>
      <x:c r="I412" s="103">
        <x:v>30</x:v>
      </x:c>
      <x:c r="J412" s="98">
        <x:v>32</x:v>
      </x:c>
      <x:c r="K412" s="99">
        <x:f>J412-J412*$U$3</x:f>
        <x:v>32</x:v>
      </x:c>
      <x:c r="L412" s="100">
        <x:v>32</x:v>
      </x:c>
      <x:c r="M412" s="100">
        <x:f>Table146[[#This Row],[PSF.]]-(Table146[[#This Row],[PSF.]]*$U$3)</x:f>
        <x:v>32</x:v>
      </x:c>
      <x:c r="N412" s="101" t="e">
        <x:v>#REF!</x:v>
      </x:c>
      <x:c r="O412" s="101" t="e">
        <x:v>#REF!</x:v>
      </x:c>
      <x:c r="P412" s="102" t="e">
        <x:f>O412*100/118</x:f>
        <x:v>#REF!</x:v>
      </x:c>
      <x:c r="Q412" s="98" t="e">
        <x:f>P412*H412</x:f>
        <x:v>#REF!</x:v>
      </x:c>
      <x:c r="R412" s="98" t="e">
        <x:f>H412*O412</x:f>
        <x:v>#REF!</x:v>
      </x:c>
    </x:row>
    <x:row r="413" spans="2:18">
      <x:c r="B413" s="96">
        <x:v>1088</x:v>
      </x:c>
      <x:c r="C413" s="112" t="s">
        <x:v>25</x:v>
      </x:c>
      <x:c r="D413" s="109">
        <x:v>8680136020824</x:v>
      </x:c>
      <x:c r="E413" s="97" t="s">
        <x:v>88</x:v>
      </x:c>
      <x:c r="F413" s="97"/>
      <x:c r="G413" s="97"/>
      <x:c r="H413" s="108"/>
      <x:c r="I413" s="103">
        <x:v>4</x:v>
      </x:c>
      <x:c r="J413" s="98">
        <x:v>48</x:v>
      </x:c>
      <x:c r="K413" s="99">
        <x:f>J413-J413*$U$3</x:f>
        <x:v>48</x:v>
      </x:c>
      <x:c r="L413" s="100">
        <x:v>48</x:v>
      </x:c>
      <x:c r="M413" s="100">
        <x:f>Table146[[#This Row],[PSF.]]-(Table146[[#This Row],[PSF.]]*$U$3)</x:f>
        <x:v>48</x:v>
      </x:c>
      <x:c r="N413" s="101" t="e">
        <x:v>#REF!</x:v>
      </x:c>
      <x:c r="O413" s="101" t="e">
        <x:v>#REF!</x:v>
      </x:c>
      <x:c r="P413" s="102" t="e">
        <x:f>O413*100/118</x:f>
        <x:v>#REF!</x:v>
      </x:c>
      <x:c r="Q413" s="98" t="e">
        <x:f>P413*H413</x:f>
        <x:v>#REF!</x:v>
      </x:c>
      <x:c r="R413" s="98" t="e">
        <x:f>H413*O413</x:f>
        <x:v>#REF!</x:v>
      </x:c>
    </x:row>
    <x:row r="414" spans="5:18">
      <x:c r="E414" s="28"/>
      <x:c r="F414" s="28"/>
      <x:c r="G414" s="28"/>
      <x:c r="H414" s="26">
        <x:f>SUBTOTAL(109,H7:H413)</x:f>
        <x:v>0</x:v>
      </x:c>
      <x:c r="I414" s="2"/>
      <x:c r="O414" s="27" t="s">
        <x:v>372</x:v>
      </x:c>
      <x:c r="P414" s="20" t="s">
        <x:v>33</x:v>
      </x:c>
      <x:c r="Q414" s="56">
        <x:f>SUBTOTAL(109,Table146[KDV siz Tutar])</x:f>
        <x:v>0</x:v>
      </x:c>
      <x:c r="R414" s="13" t="e">
        <x:f>SUBTOTAL(109,R7:R413)</x:f>
        <x:v>#REF!</x:v>
      </x:c>
    </x:row>
    <x:row r="415" spans="3:18" ht="30.75" customHeight="1">
      <x:c r="C415" s="50" t="s">
        <x:v>639</x:v>
      </x:c>
      <x:c r="D415" s="49"/>
      <x:c r="E415" s="28"/>
      <x:c r="F415" s="28"/>
      <x:c r="G415" s="28"/>
      <x:c r="H415" s="4"/>
      <x:c r="P415" s="20" t="s">
        <x:v>198</x:v>
      </x:c>
      <x:c r="Q415" s="57">
        <x:f>Q414*0.18</x:f>
        <x:v>0</x:v>
      </x:c>
      <x:c r="R415" s="29"/>
    </x:row>
    <x:row r="416" spans="8:17">
      <x:c r="H416" s="4"/>
      <x:c r="P416" s="20" t="s">
        <x:v>372</x:v>
      </x:c>
      <x:c r="Q416" s="56">
        <x:f>Q415+Q414</x:f>
        <x:v>0</x:v>
      </x:c>
    </x:row>
    <x:row r="417" spans="8:8">
      <x:c r="H417" s="4"/>
    </x:row>
    <x:row r="418" spans="8:9">
      <x:c r="H418" s="4"/>
      <x:c r="I418" s="2"/>
    </x:row>
    <x:row r="419" spans="8:9">
      <x:c r="H419" s="4"/>
      <x:c r="I419" s="2"/>
    </x:row>
  </x:sheetData>
  <x:mergeCells count="2">
    <x:mergeCell ref="B4:H5"/>
    <x:mergeCell ref="B6:H6"/>
  </x:mergeCells>
  <x:conditionalFormatting sqref="D164:D164">
    <x:cfRule type="cellIs" dxfId="11" priority="1" operator="equal">
      <x:formula>0</x:formula>
    </x:cfRule>
  </x:conditionalFormatting>
  <x:pageMargins left="0" right="0" top="0" bottom="0" header="0" footer="0"/>
  <x:pageSetup paperSize="9" scale="100" firstPageNumber="1" fitToWidth="1" fitToHeight="1" orientation="portrait" usePrinterDefaults="1" blackAndWhite="0" draft="0" useFirstPageNumber="0" horizontalDpi="600" verticalDpi="600" copies="1"/>
  <x:drawing r:id="rId1"/>
  <x:tableParts count="1">
    <x:tablePart r:id="rId2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Sayfa1</vt:lpstr>
    </vt:vector>
  </ep:TitlesOfParts>
  <ep:AppVersion>0900.0100.60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coskun.altun</cp:lastModifiedBy>
  <cp:revision>18</cp:revision>
  <cp:lastPrinted>2015-09-05T07:04:39.000</cp:lastPrinted>
  <dcterms:created xsi:type="dcterms:W3CDTF">2015-07-24T16:40:39.000</dcterms:created>
  <dcterms:modified xsi:type="dcterms:W3CDTF">2015-10-23T16:44:48.000</dcterms:modified>
</cp:coreProperties>
</file>