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Dropbox\PC\Desktop\Vainas\UPB\Semestre 7 - 20231\Python\Mío\Entregables\Entregables\Proyecto_Final\"/>
    </mc:Choice>
  </mc:AlternateContent>
  <xr:revisionPtr revIDLastSave="0" documentId="13_ncr:1_{8402DBDA-0DD1-4049-8B0E-BEBB38B03747}" xr6:coauthVersionLast="47" xr6:coauthVersionMax="47" xr10:uidLastSave="{00000000-0000-0000-0000-000000000000}"/>
  <bookViews>
    <workbookView xWindow="-120" yWindow="-120" windowWidth="20730" windowHeight="11760" activeTab="1" xr2:uid="{EBA0C595-F91D-4069-80EC-7FFE21B59DE9}"/>
  </bookViews>
  <sheets>
    <sheet name="Cotización" sheetId="3" r:id="rId1"/>
    <sheet name="Cotizaciones" sheetId="1" r:id="rId2"/>
  </sheets>
  <definedNames>
    <definedName name="Banda" localSheetId="1">Cotizaciones!#REF!</definedName>
    <definedName name="Banda_Transportadora">Cotizaciones!#REF!</definedName>
  </definedNames>
  <calcPr calcId="191029"/>
  <pivotCaches>
    <pivotCache cacheId="0" r:id="rId3"/>
    <pivotCache cacheId="1" r:id="rId4"/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16" i="1"/>
  <c r="L9" i="1" l="1"/>
  <c r="H9" i="1"/>
  <c r="D9" i="1"/>
</calcChain>
</file>

<file path=xl/sharedStrings.xml><?xml version="1.0" encoding="utf-8"?>
<sst xmlns="http://schemas.openxmlformats.org/spreadsheetml/2006/main" count="68" uniqueCount="37">
  <si>
    <t>Producto</t>
  </si>
  <si>
    <t>Precio</t>
  </si>
  <si>
    <t>https://articulo.mercadolibre.com.co/MCO-534477586-banda-transportadora-con-extensiones-robotica-chasis-_JM</t>
  </si>
  <si>
    <t>Motorreductor</t>
  </si>
  <si>
    <t>https://articulo.mercadolibre.com.co/MCO-830102572-motorreductor-3-9v-motor-dc-con-caja-reductora-_JM</t>
  </si>
  <si>
    <t>Servomotor x3</t>
  </si>
  <si>
    <t xml:space="preserve">   Banda transportadora con extensiones robótica chasis</t>
  </si>
  <si>
    <t xml:space="preserve">https://articulo.mercadolibre.com.co/MCO-452021161-mini-micro-servomotor-sg90-9g-tower-pro-arduino-robotica-_JM
</t>
  </si>
  <si>
    <t>Enlace</t>
  </si>
  <si>
    <t>Total</t>
  </si>
  <si>
    <t xml:space="preserve">https://www.vistronica.com/display/pantalla-lcd-tft-touch-35-inch-320x480-px-para-raspberry-pi-detail.html </t>
  </si>
  <si>
    <t>https://articulo.mercadolibre.com.co/MCO-1340509308-pantalla-lcd-tft-touch-35-320x480px-raspberry-pi-_JM#position=1&amp;search_layout=stack&amp;type=item&amp;tracking_id=ddc25455-99ed-469f-89c5-f1e8fac4b9f2&amp;gid=1&amp;pid=2</t>
  </si>
  <si>
    <t>Total general</t>
  </si>
  <si>
    <t>Suma de Precio</t>
  </si>
  <si>
    <t>PANTALLA LCD TF     (Opción 1)</t>
  </si>
  <si>
    <t>PANTALLA LCD TF     (Opcion 2)</t>
  </si>
  <si>
    <t>Arducam</t>
  </si>
  <si>
    <t>Tarjeta 
Raspberry 
Pi Pico W</t>
  </si>
  <si>
    <t>https://www.amazon.com/-/es/Arducam-c%C3%A1mara-Raspberry-m%C3%B3dulo-HM01B0/dp/B093KBQB1C</t>
  </si>
  <si>
    <t>https://www.didacticaselectronicas.com/index.php/sistemas-de-desarrollo/raspberry/tarjetas-raspberry/tarjeta-raspberry-pico-w-tarjetas-de-desarrollo-sistemas-de-desarrollo-minipc-mini-computadores-raspberry-pi-pico-w-wireless-detail</t>
  </si>
  <si>
    <t>Unidades</t>
  </si>
  <si>
    <t>Precio/u</t>
  </si>
  <si>
    <r>
      <t>Cubos Didácticos Letras Números Madera 3cm</t>
    </r>
    <r>
      <rPr>
        <sz val="8"/>
        <rFont val="Calibri"/>
        <family val="2"/>
        <scheme val="minor"/>
      </rPr>
      <t>3</t>
    </r>
  </si>
  <si>
    <t xml:space="preserve">Canasta trash </t>
  </si>
  <si>
    <t>Bolsa Tela (Materia prima: TELA) METRO</t>
  </si>
  <si>
    <t>Adpatador AC-DC 12 V</t>
  </si>
  <si>
    <t xml:space="preserve">Lija Tela de banda para cinta </t>
  </si>
  <si>
    <t>Motor Motorreductor 3V-12V</t>
  </si>
  <si>
    <t>Madera(Trilplex)METRO CUADRADO</t>
  </si>
  <si>
    <t>Precio Total</t>
  </si>
  <si>
    <t>Circuito Potencia por Vega Narvaez</t>
  </si>
  <si>
    <t>Banda Trasportadora y Control de Servos por Garavito Monsalve</t>
  </si>
  <si>
    <t>Control LCD y Data Show por Perez Zabala</t>
  </si>
  <si>
    <t>Camera(clasifiación) por Argumedo Jaramillo De la Ossa</t>
  </si>
  <si>
    <t>Etiquetas de fila</t>
  </si>
  <si>
    <t>Cubos Didácticos Letras Números Madera 3cm3</t>
  </si>
  <si>
    <t>Suma de 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</si>
</sst>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$-240A]\ #,##0"/>
    <numFmt numFmtId="165" formatCode="[$$-240A]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7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6" xfId="0" applyNumberFormat="1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164" fontId="0" fillId="0" borderId="6" xfId="0" applyNumberFormat="1" applyBorder="1" applyAlignment="1">
      <alignment horizontal="center" vertical="center" wrapText="1"/>
    </xf>
    <xf numFmtId="164" fontId="5" fillId="0" borderId="7" xfId="2" applyNumberFormat="1" applyFont="1" applyBorder="1" applyAlignment="1" applyProtection="1">
      <alignment horizontal="center" vertical="center" wrapText="1"/>
    </xf>
    <xf numFmtId="164" fontId="7" fillId="0" borderId="1" xfId="0" applyNumberFormat="1" applyFont="1" applyBorder="1" applyAlignment="1" applyProtection="1">
      <alignment horizontal="center" vertical="center" wrapText="1"/>
      <protection locked="0"/>
    </xf>
    <xf numFmtId="164" fontId="7" fillId="0" borderId="4" xfId="2" applyNumberFormat="1" applyFont="1" applyBorder="1" applyAlignment="1" applyProtection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9">
    <cellStyle name="Hipervínculo" xfId="1" builtinId="8"/>
    <cellStyle name="Moneda" xfId="2" builtinId="4"/>
    <cellStyle name="Moneda 2" xfId="4" xr:uid="{7C92397C-E8F7-4BF4-BF0C-54EC4A77ADAD}"/>
    <cellStyle name="Normal" xfId="0" builtinId="0"/>
    <cellStyle name="Normal 2" xfId="6" xr:uid="{E3A899EA-B814-4B39-8BCD-BB4304B815BA}"/>
    <cellStyle name="Normal 2 2" xfId="7" xr:uid="{371647C9-ED3A-4A67-8332-39B4E03C16BB}"/>
    <cellStyle name="Normal 3" xfId="8" xr:uid="{B2BFAFE7-55B9-42C7-9B33-3153B190248B}"/>
    <cellStyle name="Normal 4" xfId="3" xr:uid="{BFF667D3-F7D7-4A69-BFE2-C3969E0E8397}"/>
    <cellStyle name="Porcentaje 2" xfId="5" xr:uid="{1C5F0BB0-749C-4206-BFB1-0EB1578AD947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>
        <top style="thin">
          <color indexed="64"/>
        </top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240A]\ 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240A]\ #,##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$-240A]\ #,##0"/>
    </dxf>
    <dxf>
      <numFmt numFmtId="165" formatCode="[$$-240A]\ #,##0.00"/>
    </dxf>
    <dxf>
      <numFmt numFmtId="164" formatCode="[$$-240A]\ #,##0"/>
    </dxf>
    <dxf>
      <numFmt numFmtId="164" formatCode="[$$-240A]\ #,##0"/>
    </dxf>
    <dxf>
      <numFmt numFmtId="164" formatCode="[$$-240A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17318</xdr:colOff>
      <xdr:row>14</xdr:row>
      <xdr:rowOff>173181</xdr:rowOff>
    </xdr:from>
    <xdr:to>
      <xdr:col>10</xdr:col>
      <xdr:colOff>848590</xdr:colOff>
      <xdr:row>19</xdr:row>
      <xdr:rowOff>398318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7E6F5E0-8242-73A4-D504-9A7F2DD1BAA6}"/>
            </a:ext>
          </a:extLst>
        </xdr:cNvPr>
        <xdr:cNvSpPr txBox="1"/>
      </xdr:nvSpPr>
      <xdr:spPr>
        <a:xfrm>
          <a:off x="12590318" y="7187045"/>
          <a:ext cx="7360227" cy="2147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="1"/>
            <a:t>Nota:</a:t>
          </a:r>
        </a:p>
        <a:p>
          <a:r>
            <a:rPr lang="es-ES" sz="1800" b="1"/>
            <a:t>Cotizaciones con el mismo elemento;  C. Potencia y Banda</a:t>
          </a:r>
          <a:r>
            <a:rPr lang="es-ES" sz="1800" b="1" baseline="0"/>
            <a:t> </a:t>
          </a:r>
          <a:r>
            <a:rPr lang="es-ES" sz="1800" b="1"/>
            <a:t>Transportadora.</a:t>
          </a:r>
        </a:p>
        <a:p>
          <a:r>
            <a:rPr lang="es-ES" sz="1800" b="1"/>
            <a:t>En Control LCD no se ha escogido el producto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ús Gabriel Santana Mestra" refreshedDate="45015.87723460648" createdVersion="8" refreshedVersion="8" minRefreshableVersion="3" recordCount="3" xr:uid="{658D0097-15D8-48FC-9062-60983D20F23D}">
  <cacheSource type="worksheet">
    <worksheetSource ref="C5:E8" sheet="Cotizaciones"/>
  </cacheSource>
  <cacheFields count="3">
    <cacheField name="Producto" numFmtId="0">
      <sharedItems count="3">
        <s v="   Banda transportadora con extensiones robótica chasis"/>
        <s v="Motorreductor"/>
        <s v="Servomotor x3"/>
      </sharedItems>
    </cacheField>
    <cacheField name="Precio" numFmtId="164">
      <sharedItems containsSemiMixedTypes="0" containsString="0" containsNumber="1" containsInteger="1" minValue="10000" maxValue="110000"/>
    </cacheField>
    <cacheField name="Enla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ús Gabriel Santana Mestra" refreshedDate="45017.529833449073" createdVersion="8" refreshedVersion="8" minRefreshableVersion="3" recordCount="3" xr:uid="{EA6D3F10-CC82-4C33-B941-52F1D21A3EA6}">
  <cacheSource type="worksheet">
    <worksheetSource name="Cotización_Camara10"/>
  </cacheSource>
  <cacheFields count="3">
    <cacheField name="Producto" numFmtId="0">
      <sharedItems containsBlank="1" count="3">
        <s v="Arducam"/>
        <s v="Tarjeta _x000a_Raspberry _x000a_Pi Pico W"/>
        <m/>
      </sharedItems>
    </cacheField>
    <cacheField name="Precio" numFmtId="164">
      <sharedItems containsString="0" containsBlank="1" containsNumber="1" containsInteger="1" minValue="44000" maxValue="62400"/>
    </cacheField>
    <cacheField name="Enla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ús Gabriel Santana Mestra" refreshedDate="45025.929572222223" createdVersion="8" refreshedVersion="8" minRefreshableVersion="3" recordCount="7" xr:uid="{618B7E07-C0CB-4B92-A93F-F9AC54E47AE0}">
  <cacheSource type="worksheet">
    <worksheetSource name="Circuito_Potencia"/>
  </cacheSource>
  <cacheFields count="4">
    <cacheField name="Producto" numFmtId="0">
      <sharedItems count="7">
        <s v="Cubos Didácticos Letras Números Madera 3cm3"/>
        <s v="Canasta trash "/>
        <s v="Bolsa Tela (Materia prima: TELA) METRO"/>
        <s v="Adpatador AC-DC 12 V"/>
        <s v="Lija Tela de banda para cinta "/>
        <s v="Motor Motorreductor 3V-12V"/>
        <s v="Madera(Trilplex)METRO CUADRADO"/>
      </sharedItems>
    </cacheField>
    <cacheField name="Unidades" numFmtId="3">
      <sharedItems containsSemiMixedTypes="0" containsString="0" containsNumber="1" containsInteger="1" minValue="1" maxValue="2" count="2">
        <n v="1"/>
        <n v="2"/>
      </sharedItems>
    </cacheField>
    <cacheField name="Precio/u" numFmtId="164">
      <sharedItems containsSemiMixedTypes="0" containsString="0" containsNumber="1" containsInteger="1" minValue="5000" maxValue="21250" count="7">
        <n v="21250"/>
        <n v="5000"/>
        <n v="8250"/>
        <n v="20000"/>
        <n v="14850"/>
        <n v="9000"/>
        <n v="19765"/>
      </sharedItems>
    </cacheField>
    <cacheField name="Precio Total" numFmtId="164">
      <sharedItems containsSemiMixedTypes="0" containsString="0" containsNumber="1" containsInteger="1" minValue="5000" maxValue="2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sús Gabriel Santana Mestra" refreshedDate="45025.946610416664" createdVersion="8" refreshedVersion="8" minRefreshableVersion="3" recordCount="3" xr:uid="{F7D17600-D208-46EC-97B6-841D993EBD80}">
  <cacheSource type="worksheet">
    <worksheetSource name="Cotización_Data_Logging" sheet="Cotizaciones"/>
  </cacheSource>
  <cacheFields count="3">
    <cacheField name="Producto" numFmtId="0">
      <sharedItems containsBlank="1" count="4">
        <s v="PANTALLA LCD TF     (Opción 1)"/>
        <s v="PANTALLA LCD TF     (Opcion 2)"/>
        <m/>
        <s v="PANTALLA LCD TF" u="1"/>
      </sharedItems>
    </cacheField>
    <cacheField name="Precio" numFmtId="164">
      <sharedItems containsString="0" containsBlank="1" containsNumber="1" minValue="96251.96" maxValue="128000"/>
    </cacheField>
    <cacheField name="Enla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10000"/>
    <s v="https://articulo.mercadolibre.com.co/MCO-534477586-banda-transportadora-con-extensiones-robotica-chasis-_JM"/>
  </r>
  <r>
    <x v="1"/>
    <n v="10000"/>
    <s v="https://articulo.mercadolibre.com.co/MCO-830102572-motorreductor-3-9v-motor-dc-con-caja-reductora-_JM"/>
  </r>
  <r>
    <x v="2"/>
    <n v="11900"/>
    <s v="https://articulo.mercadolibre.com.co/MCO-452021161-mini-micro-servomotor-sg90-9g-tower-pro-arduino-robotica-_JM_x000a_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62400"/>
    <s v="https://www.amazon.com/-/es/Arducam-c%C3%A1mara-Raspberry-m%C3%B3dulo-HM01B0/dp/B093KBQB1C"/>
  </r>
  <r>
    <x v="1"/>
    <n v="44000"/>
    <s v="https://www.didacticaselectronicas.com/index.php/sistemas-de-desarrollo/raspberry/tarjetas-raspberry/tarjeta-raspberry-pico-w-tarjetas-de-desarrollo-sistemas-de-desarrollo-minipc-mini-computadores-raspberry-pi-pico-w-wireless-detail"/>
  </r>
  <r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n v="21250"/>
  </r>
  <r>
    <x v="1"/>
    <x v="0"/>
    <x v="1"/>
    <n v="5000"/>
  </r>
  <r>
    <x v="2"/>
    <x v="1"/>
    <x v="2"/>
    <n v="16500"/>
  </r>
  <r>
    <x v="3"/>
    <x v="0"/>
    <x v="3"/>
    <n v="20000"/>
  </r>
  <r>
    <x v="4"/>
    <x v="0"/>
    <x v="4"/>
    <n v="14850"/>
  </r>
  <r>
    <x v="5"/>
    <x v="1"/>
    <x v="5"/>
    <n v="18000"/>
  </r>
  <r>
    <x v="6"/>
    <x v="0"/>
    <x v="6"/>
    <n v="1976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96251.96"/>
    <s v="https://www.vistronica.com/display/pantalla-lcd-tft-touch-35-inch-320x480-px-para-raspberry-pi-detail.html "/>
  </r>
  <r>
    <x v="1"/>
    <n v="128000"/>
    <s v="https://articulo.mercadolibre.com.co/MCO-1340509308-pantalla-lcd-tft-touch-35-320x480px-raspberry-pi-_JM#position=1&amp;search_layout=stack&amp;type=item&amp;tracking_id=ddc25455-99ed-469f-89c5-f1e8fac4b9f2&amp;gid=1&amp;pid=2"/>
  </r>
  <r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D7FEF-3860-4641-822E-978347CC6D1D}" name="Tabla dinámica2" cacheId="6" applyNumberFormats="0" applyBorderFormats="0" applyFontFormats="0" applyPatternFormats="0" applyAlignmentFormats="0" applyWidthHeightFormats="1" dataCaption="Valores" missingCaption="N.A." updatedVersion="8" minRefreshableVersion="3" useAutoFormatting="1" itemPrintTitles="1" createdVersion="8" indent="0" compact="0" compactData="0" multipleFieldFilters="0">
  <location ref="A10:B13" firstHeaderRow="1" firstDataRow="1" firstDataCol="1"/>
  <pivotFields count="3">
    <pivotField axis="axisRow" compact="0" outline="0" showAll="0" sortType="descending">
      <items count="5">
        <item m="1" x="3"/>
        <item h="1"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0"/>
  </rowFields>
  <rowItems count="3">
    <i>
      <x v="3"/>
    </i>
    <i>
      <x v="2"/>
    </i>
    <i t="grand">
      <x/>
    </i>
  </rowItems>
  <colItems count="1">
    <i/>
  </colItems>
  <dataFields count="1">
    <dataField name="Suma de Precio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6BB06-695D-44C1-8609-7DFA9C2AADCA}" name="Tabla 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" firstHeaderRow="1" firstDataRow="1" firstDataCol="1"/>
  <pivotFields count="3">
    <pivotField axis="axisRow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4" outline="0" showAll="0"/>
    <pivotField compact="0" outline="0" showAll="0"/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Precio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8D30-7244-4DF8-9693-59ED62DF3B4A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32" firstHeaderRow="1" firstDataRow="1" firstDataCol="1"/>
  <pivotFields count="4">
    <pivotField axis="axisRow" showAll="0">
      <items count="8">
        <item x="3"/>
        <item x="2"/>
        <item x="1"/>
        <item x="0"/>
        <item x="4"/>
        <item x="6"/>
        <item x="5"/>
        <item t="default"/>
      </items>
    </pivotField>
    <pivotField numFmtId="3" showAll="0">
      <items count="3">
        <item x="0"/>
        <item x="1"/>
        <item t="default"/>
      </items>
    </pivotField>
    <pivotField numFmtId="164" showAll="0">
      <items count="8">
        <item x="1"/>
        <item x="2"/>
        <item x="5"/>
        <item x="4"/>
        <item x="6"/>
        <item x="3"/>
        <item x="0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Precio Total" fld="3" baseField="0" baseItem="0" numFmtId="164"/>
  </dataFields>
  <formats count="2">
    <format dxfId="44">
      <pivotArea dataOnly="0" labelOnly="1" outline="0" axis="axisValues" fieldPosition="0"/>
    </format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B5666-BBF6-41F4-A7A8-B862FD73DF2A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o">
  <location ref="A17:B20" firstHeaderRow="1" firstDataRow="1" firstDataCol="1"/>
  <pivotFields count="3">
    <pivotField axis="axisRow" showAll="0">
      <items count="4">
        <item x="0"/>
        <item x="1"/>
        <item h="1" x="2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Precio" fld="1" baseField="0" baseItem="0"/>
  </dataFields>
  <formats count="3">
    <format dxfId="47">
      <pivotArea collapsedLevelsAreSubtotals="1" fieldPosition="0">
        <references count="1">
          <reference field="0" count="1">
            <x v="0"/>
          </reference>
        </references>
      </pivotArea>
    </format>
    <format dxfId="46">
      <pivotArea collapsedLevelsAreSubtotals="1" fieldPosition="0">
        <references count="1">
          <reference field="0" count="1">
            <x v="1"/>
          </reference>
        </references>
      </pivotArea>
    </format>
    <format dxfId="4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011B5-4DE7-417D-B516-2BD69039B2D1}" name="Cotización_Mecánica" displayName="Cotización_Mecánica" ref="C5:E9" totalsRowCount="1" headerRowDxfId="42" dataDxfId="41" totalsRowDxfId="40" totalsRowBorderDxfId="39">
  <autoFilter ref="C5:E8" xr:uid="{84E011B5-4DE7-417D-B516-2BD69039B2D1}">
    <filterColumn colId="0" hiddenButton="1"/>
    <filterColumn colId="1" hiddenButton="1"/>
    <filterColumn colId="2" hiddenButton="1"/>
  </autoFilter>
  <tableColumns count="3">
    <tableColumn id="1" xr3:uid="{7689841C-1FF6-479D-9D28-0A8F6E6BB3AD}" name="Producto" totalsRowLabel="Total" dataDxfId="38" totalsRowDxfId="37"/>
    <tableColumn id="2" xr3:uid="{9377EF69-E094-42A8-9B10-B02027D30949}" name="Precio" totalsRowFunction="custom" dataDxfId="36" totalsRowDxfId="35">
      <totalsRowFormula>SUM(Cotización_Mecánica[Precio])</totalsRowFormula>
    </tableColumn>
    <tableColumn id="3" xr3:uid="{23E372F9-351D-4937-AA64-85D03EFC813F}" name="Enlace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2C8F5-7F0E-42A1-BD24-A6F765A34430}" name="Cotización_Data_Logging" displayName="Cotización_Data_Logging" ref="G5:I9" totalsRowCount="1" headerRowDxfId="33" dataDxfId="32" totalsRowDxfId="31" totalsRowBorderDxfId="30">
  <autoFilter ref="G5:I8" xr:uid="{C372C8F5-7F0E-42A1-BD24-A6F765A34430}">
    <filterColumn colId="0" hiddenButton="1"/>
    <filterColumn colId="1" hiddenButton="1"/>
    <filterColumn colId="2" hiddenButton="1"/>
  </autoFilter>
  <tableColumns count="3">
    <tableColumn id="1" xr3:uid="{0D5E1435-209B-4C0D-BEB8-D26F8A0DD50F}" name="Producto" totalsRowLabel="Total" dataDxfId="29" totalsRowDxfId="28"/>
    <tableColumn id="2" xr3:uid="{EE316520-A478-4E41-A754-B309D40C25C6}" name="Precio" totalsRowFunction="custom" dataDxfId="27" totalsRowDxfId="26">
      <totalsRowFormula>SUM(Cotización_Data_Logging[Precio])</totalsRowFormula>
    </tableColumn>
    <tableColumn id="3" xr3:uid="{FC0107C7-1BDD-40C9-95BF-059048722698}" name="Enlace" dataDxfId="25" totalsRow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67A9C7-7C16-4BE0-932E-32ED5C487A79}" name="Cotización_Camara" displayName="Cotización_Camara" ref="K5:M9" totalsRowCount="1" headerRowDxfId="23" dataDxfId="22" totalsRowDxfId="21" totalsRowBorderDxfId="20">
  <autoFilter ref="K5:M8" xr:uid="{7467A9C7-7C16-4BE0-932E-32ED5C487A79}">
    <filterColumn colId="0" hiddenButton="1"/>
    <filterColumn colId="1" hiddenButton="1"/>
    <filterColumn colId="2" hiddenButton="1"/>
  </autoFilter>
  <tableColumns count="3">
    <tableColumn id="1" xr3:uid="{57ED69B0-E72A-401B-BB1D-EB57AFA400F6}" name="Producto" totalsRowLabel="Total" dataDxfId="19" totalsRowDxfId="18"/>
    <tableColumn id="2" xr3:uid="{7A37B897-9E19-40D9-8321-042FE603768F}" name="Precio" totalsRowFunction="custom" dataDxfId="17" totalsRowDxfId="16">
      <totalsRowFormula>SUM(Cotización_Camara[Precio])</totalsRowFormula>
    </tableColumn>
    <tableColumn id="3" xr3:uid="{B1EE7C8F-F3B7-4D2A-A6D4-F241FCCD2CDF}" name="Enlace" dataDxfId="15" totalsRow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1E176FF-F00A-4517-BF56-E4C947C44058}" name="Circuito_Potencia" displayName="Circuito_Potencia" ref="C15:F23" totalsRowCount="1" headerRowDxfId="13" dataDxfId="11" totalsRowDxfId="9" headerRowBorderDxfId="12" tableBorderDxfId="10" totalsRowBorderDxfId="8">
  <autoFilter ref="C15:F22" xr:uid="{31E176FF-F00A-4517-BF56-E4C947C44058}">
    <filterColumn colId="0" hiddenButton="1"/>
    <filterColumn colId="1" hiddenButton="1"/>
    <filterColumn colId="2" hiddenButton="1"/>
    <filterColumn colId="3" hiddenButton="1"/>
  </autoFilter>
  <tableColumns count="4">
    <tableColumn id="1" xr3:uid="{4A473C45-7D0F-467E-971A-B2A3A3589BA4}" name="Producto" totalsRowLabel="Total" dataDxfId="7" totalsRowDxfId="6"/>
    <tableColumn id="5" xr3:uid="{EEC731D5-8005-4EE9-B3A5-D4C828DFEB3E}" name="Unidades" dataDxfId="5" totalsRowDxfId="4"/>
    <tableColumn id="6" xr3:uid="{33755AA5-206C-47D2-872F-1EB024CFE759}" name="Precio/u" dataDxfId="3" totalsRowDxfId="2"/>
    <tableColumn id="7" xr3:uid="{4EFFF329-D29F-49DE-B635-5134517D1CB8}" name="Precio Total" totalsRowFunction="sum" dataDxfId="1" totalsRowDxfId="0" dataCellStyle="Moneda">
      <calculatedColumnFormula>IF(AND(D16&lt;&gt;"",E16&lt;&gt;""),D16*E16,"")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table" Target="../tables/table4.xml"/><Relationship Id="rId3" Type="http://schemas.openxmlformats.org/officeDocument/2006/relationships/hyperlink" Target="https://articulo.mercadolibre.com.co/MCO-452021161-mini-micro-servomotor-sg90-9g-tower-pro-arduino-robotica-_JM" TargetMode="External"/><Relationship Id="rId7" Type="http://schemas.openxmlformats.org/officeDocument/2006/relationships/hyperlink" Target="https://www.didacticaselectronicas.com/index.php/sistemas-de-desarrollo/raspberry/tarjetas-raspberry/tarjeta-raspberry-pico-w-tarjetas-de-desarrollo-sistemas-de-desarrollo-minipc-mini-computadores-raspberry-pi-pico-w-wireless-detail" TargetMode="External"/><Relationship Id="rId12" Type="http://schemas.openxmlformats.org/officeDocument/2006/relationships/table" Target="../tables/table3.xml"/><Relationship Id="rId2" Type="http://schemas.openxmlformats.org/officeDocument/2006/relationships/hyperlink" Target="https://articulo.mercadolibre.com.co/MCO-830102572-motorreductor-3-9v-motor-dc-con-caja-reductora-_JM" TargetMode="External"/><Relationship Id="rId1" Type="http://schemas.openxmlformats.org/officeDocument/2006/relationships/hyperlink" Target="https://articulo.mercadolibre.com.co/MCO-534477586-banda-transportadora-con-extensiones-robotica-chasis-_JM" TargetMode="External"/><Relationship Id="rId6" Type="http://schemas.openxmlformats.org/officeDocument/2006/relationships/hyperlink" Target="https://www.amazon.com/-/es/Arducam-c%C3%A1mara-Raspberry-m%C3%B3dulo-HM01B0/dp/B093KBQB1C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articulo.mercadolibre.com.co/MCO-1340509308-pantalla-lcd-tft-touch-35-320x480px-raspberry-pi-_J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vistronica.com/display/pantalla-lcd-tft-touch-35-inch-320x480-px-para-raspberry-pi-detail.html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C804-9B2E-4607-B480-77E119609803}">
  <dimension ref="A2:B32"/>
  <sheetViews>
    <sheetView workbookViewId="0">
      <selection activeCell="D21" sqref="D21"/>
    </sheetView>
  </sheetViews>
  <sheetFormatPr baseColWidth="10" defaultRowHeight="15" x14ac:dyDescent="0.25"/>
  <cols>
    <col min="1" max="1" width="28" bestFit="1" customWidth="1"/>
    <col min="2" max="2" width="14.5703125" bestFit="1" customWidth="1"/>
    <col min="3" max="4" width="19.5703125" bestFit="1" customWidth="1"/>
    <col min="5" max="8" width="8" bestFit="1" customWidth="1"/>
    <col min="9" max="9" width="12.5703125" bestFit="1" customWidth="1"/>
    <col min="10" max="10" width="6.85546875" bestFit="1" customWidth="1"/>
    <col min="11" max="11" width="12.5703125" bestFit="1" customWidth="1"/>
  </cols>
  <sheetData>
    <row r="2" spans="1:2" x14ac:dyDescent="0.25">
      <c r="A2" s="4" t="s">
        <v>0</v>
      </c>
      <c r="B2" t="s">
        <v>13</v>
      </c>
    </row>
    <row r="3" spans="1:2" x14ac:dyDescent="0.25">
      <c r="A3" t="s">
        <v>6</v>
      </c>
      <c r="B3" s="5">
        <v>110000</v>
      </c>
    </row>
    <row r="4" spans="1:2" x14ac:dyDescent="0.25">
      <c r="A4" t="s">
        <v>5</v>
      </c>
      <c r="B4" s="5">
        <v>11900</v>
      </c>
    </row>
    <row r="5" spans="1:2" x14ac:dyDescent="0.25">
      <c r="A5" t="s">
        <v>3</v>
      </c>
      <c r="B5" s="5">
        <v>10000</v>
      </c>
    </row>
    <row r="6" spans="1:2" x14ac:dyDescent="0.25">
      <c r="A6" t="s">
        <v>12</v>
      </c>
      <c r="B6" s="5">
        <v>131900</v>
      </c>
    </row>
    <row r="7" spans="1:2" x14ac:dyDescent="0.25">
      <c r="B7" s="5"/>
    </row>
    <row r="8" spans="1:2" x14ac:dyDescent="0.25">
      <c r="B8" s="5"/>
    </row>
    <row r="9" spans="1:2" x14ac:dyDescent="0.25">
      <c r="B9" s="5"/>
    </row>
    <row r="10" spans="1:2" x14ac:dyDescent="0.25">
      <c r="A10" s="4" t="s">
        <v>0</v>
      </c>
      <c r="B10" t="s">
        <v>13</v>
      </c>
    </row>
    <row r="11" spans="1:2" x14ac:dyDescent="0.25">
      <c r="A11" t="s">
        <v>15</v>
      </c>
      <c r="B11" s="5">
        <v>128000</v>
      </c>
    </row>
    <row r="12" spans="1:2" x14ac:dyDescent="0.25">
      <c r="A12" t="s">
        <v>14</v>
      </c>
      <c r="B12" s="5">
        <v>96251.96</v>
      </c>
    </row>
    <row r="13" spans="1:2" x14ac:dyDescent="0.25">
      <c r="A13" t="s">
        <v>12</v>
      </c>
      <c r="B13" s="5">
        <v>224251.96000000002</v>
      </c>
    </row>
    <row r="17" spans="1:2" x14ac:dyDescent="0.25">
      <c r="A17" s="4" t="s">
        <v>0</v>
      </c>
      <c r="B17" t="s">
        <v>13</v>
      </c>
    </row>
    <row r="18" spans="1:2" x14ac:dyDescent="0.25">
      <c r="A18" s="6" t="s">
        <v>16</v>
      </c>
      <c r="B18" s="5">
        <v>62400</v>
      </c>
    </row>
    <row r="19" spans="1:2" x14ac:dyDescent="0.25">
      <c r="A19" s="6" t="s">
        <v>17</v>
      </c>
      <c r="B19" s="5">
        <v>44000</v>
      </c>
    </row>
    <row r="20" spans="1:2" x14ac:dyDescent="0.25">
      <c r="A20" s="6" t="s">
        <v>12</v>
      </c>
      <c r="B20" s="5">
        <v>106400</v>
      </c>
    </row>
    <row r="21" spans="1:2" x14ac:dyDescent="0.25">
      <c r="A21" s="6"/>
      <c r="B21" s="5"/>
    </row>
    <row r="22" spans="1:2" x14ac:dyDescent="0.25">
      <c r="A22" s="6"/>
      <c r="B22" s="5"/>
    </row>
    <row r="24" spans="1:2" x14ac:dyDescent="0.25">
      <c r="A24" s="4" t="s">
        <v>34</v>
      </c>
      <c r="B24" s="18" t="s">
        <v>36</v>
      </c>
    </row>
    <row r="25" spans="1:2" x14ac:dyDescent="0.25">
      <c r="A25" s="6" t="s">
        <v>25</v>
      </c>
      <c r="B25" s="5">
        <v>20000</v>
      </c>
    </row>
    <row r="26" spans="1:2" x14ac:dyDescent="0.25">
      <c r="A26" s="6" t="s">
        <v>24</v>
      </c>
      <c r="B26" s="5">
        <v>16500</v>
      </c>
    </row>
    <row r="27" spans="1:2" x14ac:dyDescent="0.25">
      <c r="A27" s="6" t="s">
        <v>23</v>
      </c>
      <c r="B27" s="5">
        <v>5000</v>
      </c>
    </row>
    <row r="28" spans="1:2" x14ac:dyDescent="0.25">
      <c r="A28" s="6" t="s">
        <v>35</v>
      </c>
      <c r="B28" s="5">
        <v>21250</v>
      </c>
    </row>
    <row r="29" spans="1:2" x14ac:dyDescent="0.25">
      <c r="A29" s="6" t="s">
        <v>26</v>
      </c>
      <c r="B29" s="5">
        <v>14850</v>
      </c>
    </row>
    <row r="30" spans="1:2" x14ac:dyDescent="0.25">
      <c r="A30" s="6" t="s">
        <v>28</v>
      </c>
      <c r="B30" s="5">
        <v>19765</v>
      </c>
    </row>
    <row r="31" spans="1:2" x14ac:dyDescent="0.25">
      <c r="A31" s="6" t="s">
        <v>27</v>
      </c>
      <c r="B31" s="5">
        <v>18000</v>
      </c>
    </row>
    <row r="32" spans="1:2" x14ac:dyDescent="0.25">
      <c r="A32" s="6" t="s">
        <v>12</v>
      </c>
      <c r="B32" s="5">
        <v>115365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6D0E-A5F0-41FE-8AD3-B66F9BF828CE}">
  <dimension ref="A1:N23"/>
  <sheetViews>
    <sheetView tabSelected="1" topLeftCell="D8" zoomScale="55" zoomScaleNormal="55" workbookViewId="0">
      <selection activeCell="I24" sqref="I24"/>
    </sheetView>
  </sheetViews>
  <sheetFormatPr baseColWidth="10" defaultRowHeight="15" x14ac:dyDescent="0.25"/>
  <cols>
    <col min="2" max="2" width="19" customWidth="1"/>
    <col min="3" max="3" width="48" customWidth="1"/>
    <col min="4" max="8" width="27.5703125" customWidth="1"/>
    <col min="9" max="9" width="47.28515625" bestFit="1" customWidth="1"/>
    <col min="10" max="10" width="23" bestFit="1" customWidth="1"/>
    <col min="11" max="11" width="26" bestFit="1" customWidth="1"/>
    <col min="12" max="12" width="22" bestFit="1" customWidth="1"/>
    <col min="13" max="20" width="27.5703125" customWidth="1"/>
  </cols>
  <sheetData>
    <row r="1" spans="1:14" x14ac:dyDescent="0.25">
      <c r="A1" s="19"/>
      <c r="B1" s="19"/>
      <c r="C1" s="7"/>
      <c r="D1" s="7"/>
      <c r="E1" s="7"/>
      <c r="F1" s="26"/>
      <c r="G1" s="7"/>
      <c r="H1" s="7"/>
      <c r="I1" s="7"/>
      <c r="J1" s="26"/>
      <c r="K1" s="7"/>
      <c r="L1" s="7"/>
      <c r="M1" s="7"/>
      <c r="N1" s="19"/>
    </row>
    <row r="2" spans="1:14" x14ac:dyDescent="0.25">
      <c r="A2" s="19"/>
      <c r="B2" s="19"/>
      <c r="C2" s="8"/>
      <c r="D2" s="8"/>
      <c r="E2" s="8"/>
      <c r="F2" s="26"/>
      <c r="G2" s="8"/>
      <c r="H2" s="8"/>
      <c r="I2" s="8"/>
      <c r="J2" s="26"/>
      <c r="K2" s="7"/>
      <c r="L2" s="7"/>
      <c r="M2" s="7"/>
      <c r="N2" s="19"/>
    </row>
    <row r="3" spans="1:14" ht="46.5" customHeight="1" x14ac:dyDescent="0.25">
      <c r="A3" s="19"/>
      <c r="B3" s="19"/>
      <c r="C3" s="30" t="s">
        <v>31</v>
      </c>
      <c r="D3" s="31"/>
      <c r="E3" s="32"/>
      <c r="F3" s="26"/>
      <c r="G3" s="20" t="s">
        <v>32</v>
      </c>
      <c r="H3" s="21"/>
      <c r="I3" s="22"/>
      <c r="J3" s="26"/>
      <c r="K3" s="20" t="s">
        <v>33</v>
      </c>
      <c r="L3" s="21"/>
      <c r="M3" s="22"/>
      <c r="N3" s="19"/>
    </row>
    <row r="4" spans="1:14" ht="15" customHeight="1" x14ac:dyDescent="0.25">
      <c r="A4" s="19"/>
      <c r="B4" s="19"/>
      <c r="C4" s="33"/>
      <c r="D4" s="34"/>
      <c r="E4" s="35"/>
      <c r="F4" s="26"/>
      <c r="G4" s="27"/>
      <c r="H4" s="28"/>
      <c r="I4" s="29"/>
      <c r="J4" s="26"/>
      <c r="K4" s="27"/>
      <c r="L4" s="28"/>
      <c r="M4" s="29"/>
      <c r="N4" s="19"/>
    </row>
    <row r="5" spans="1:14" x14ac:dyDescent="0.25">
      <c r="A5" s="19"/>
      <c r="B5" s="19"/>
      <c r="C5" s="9" t="s">
        <v>0</v>
      </c>
      <c r="D5" s="9" t="s">
        <v>1</v>
      </c>
      <c r="E5" s="9" t="s">
        <v>8</v>
      </c>
      <c r="F5" s="26"/>
      <c r="G5" s="9" t="s">
        <v>0</v>
      </c>
      <c r="H5" s="9" t="s">
        <v>1</v>
      </c>
      <c r="I5" s="9" t="s">
        <v>8</v>
      </c>
      <c r="J5" s="26"/>
      <c r="K5" s="9" t="s">
        <v>0</v>
      </c>
      <c r="L5" s="9" t="s">
        <v>1</v>
      </c>
      <c r="M5" s="9" t="s">
        <v>8</v>
      </c>
      <c r="N5" s="19"/>
    </row>
    <row r="6" spans="1:14" ht="112.5" customHeight="1" x14ac:dyDescent="0.25">
      <c r="A6" s="19"/>
      <c r="B6" s="19"/>
      <c r="C6" s="1" t="s">
        <v>6</v>
      </c>
      <c r="D6" s="3">
        <v>110000</v>
      </c>
      <c r="E6" s="2" t="s">
        <v>2</v>
      </c>
      <c r="F6" s="26"/>
      <c r="G6" s="1" t="s">
        <v>14</v>
      </c>
      <c r="H6" s="3">
        <v>96251.96</v>
      </c>
      <c r="I6" s="2" t="s">
        <v>10</v>
      </c>
      <c r="J6" s="26"/>
      <c r="K6" s="1" t="s">
        <v>16</v>
      </c>
      <c r="L6" s="3">
        <v>62400</v>
      </c>
      <c r="M6" s="2" t="s">
        <v>18</v>
      </c>
      <c r="N6" s="19"/>
    </row>
    <row r="7" spans="1:14" ht="112.5" customHeight="1" x14ac:dyDescent="0.25">
      <c r="A7" s="19"/>
      <c r="B7" s="19"/>
      <c r="C7" s="1" t="s">
        <v>3</v>
      </c>
      <c r="D7" s="3">
        <v>10000</v>
      </c>
      <c r="E7" s="2" t="s">
        <v>4</v>
      </c>
      <c r="F7" s="26"/>
      <c r="G7" s="1" t="s">
        <v>15</v>
      </c>
      <c r="H7" s="3">
        <v>128000</v>
      </c>
      <c r="I7" s="2" t="s">
        <v>11</v>
      </c>
      <c r="J7" s="26"/>
      <c r="K7" s="1" t="s">
        <v>17</v>
      </c>
      <c r="L7" s="3">
        <v>44000</v>
      </c>
      <c r="M7" s="2" t="s">
        <v>19</v>
      </c>
      <c r="N7" s="19"/>
    </row>
    <row r="8" spans="1:14" ht="112.5" customHeight="1" x14ac:dyDescent="0.25">
      <c r="A8" s="19"/>
      <c r="B8" s="19"/>
      <c r="C8" s="1" t="s">
        <v>5</v>
      </c>
      <c r="D8" s="3">
        <v>11900</v>
      </c>
      <c r="E8" s="2" t="s">
        <v>7</v>
      </c>
      <c r="F8" s="26"/>
      <c r="G8" s="1"/>
      <c r="H8" s="3"/>
      <c r="I8" s="2"/>
      <c r="J8" s="26"/>
      <c r="K8" s="1"/>
      <c r="L8" s="3"/>
      <c r="M8" s="2"/>
      <c r="N8" s="19"/>
    </row>
    <row r="9" spans="1:14" ht="15" customHeight="1" x14ac:dyDescent="0.25">
      <c r="A9" s="19"/>
      <c r="B9" s="19"/>
      <c r="C9" s="9" t="s">
        <v>9</v>
      </c>
      <c r="D9" s="3">
        <f>SUM(Cotización_Mecánica[Precio])</f>
        <v>131900</v>
      </c>
      <c r="E9" s="9"/>
      <c r="F9" s="26"/>
      <c r="G9" s="9" t="s">
        <v>9</v>
      </c>
      <c r="H9" s="3">
        <f>SUM(Cotización_Data_Logging[Precio])</f>
        <v>224251.96000000002</v>
      </c>
      <c r="I9" s="9"/>
      <c r="J9" s="26"/>
      <c r="K9" s="9" t="s">
        <v>9</v>
      </c>
      <c r="L9" s="3">
        <f>SUM(Cotización_Camara[Precio])</f>
        <v>106400</v>
      </c>
      <c r="M9" s="9"/>
      <c r="N9" s="19"/>
    </row>
    <row r="13" spans="1:14" ht="23.25" customHeight="1" x14ac:dyDescent="0.25">
      <c r="C13" s="20" t="s">
        <v>30</v>
      </c>
      <c r="D13" s="21"/>
      <c r="E13" s="21"/>
      <c r="F13" s="22"/>
    </row>
    <row r="14" spans="1:14" ht="23.25" customHeight="1" x14ac:dyDescent="0.25">
      <c r="C14" s="23"/>
      <c r="D14" s="24"/>
      <c r="E14" s="24"/>
      <c r="F14" s="25"/>
    </row>
    <row r="15" spans="1:14" x14ac:dyDescent="0.25">
      <c r="C15" s="10" t="s">
        <v>0</v>
      </c>
      <c r="D15" s="12" t="s">
        <v>20</v>
      </c>
      <c r="E15" s="14" t="s">
        <v>21</v>
      </c>
      <c r="F15" s="15" t="s">
        <v>29</v>
      </c>
    </row>
    <row r="16" spans="1:14" ht="34.5" customHeight="1" x14ac:dyDescent="0.25">
      <c r="C16" s="13" t="s">
        <v>22</v>
      </c>
      <c r="D16" s="11">
        <v>1</v>
      </c>
      <c r="E16" s="16">
        <v>21250</v>
      </c>
      <c r="F16" s="17">
        <f t="shared" ref="F16:F22" si="0">IF(AND(D16&lt;&gt;"",E16&lt;&gt;""),D16*E16,"")</f>
        <v>21250</v>
      </c>
    </row>
    <row r="17" spans="3:6" ht="34.5" customHeight="1" x14ac:dyDescent="0.25">
      <c r="C17" s="13" t="s">
        <v>23</v>
      </c>
      <c r="D17" s="11">
        <v>1</v>
      </c>
      <c r="E17" s="16">
        <v>5000</v>
      </c>
      <c r="F17" s="17">
        <f t="shared" si="0"/>
        <v>5000</v>
      </c>
    </row>
    <row r="18" spans="3:6" ht="34.5" customHeight="1" x14ac:dyDescent="0.25">
      <c r="C18" s="13" t="s">
        <v>24</v>
      </c>
      <c r="D18" s="11">
        <v>2</v>
      </c>
      <c r="E18" s="16">
        <v>8250</v>
      </c>
      <c r="F18" s="17">
        <f t="shared" si="0"/>
        <v>16500</v>
      </c>
    </row>
    <row r="19" spans="3:6" ht="34.5" customHeight="1" x14ac:dyDescent="0.25">
      <c r="C19" s="13" t="s">
        <v>25</v>
      </c>
      <c r="D19" s="11">
        <v>1</v>
      </c>
      <c r="E19" s="16">
        <v>20000</v>
      </c>
      <c r="F19" s="17">
        <f t="shared" si="0"/>
        <v>20000</v>
      </c>
    </row>
    <row r="20" spans="3:6" ht="34.5" customHeight="1" x14ac:dyDescent="0.25">
      <c r="C20" s="13" t="s">
        <v>26</v>
      </c>
      <c r="D20" s="11">
        <v>1</v>
      </c>
      <c r="E20" s="16">
        <v>14850</v>
      </c>
      <c r="F20" s="17">
        <f t="shared" si="0"/>
        <v>14850</v>
      </c>
    </row>
    <row r="21" spans="3:6" ht="34.5" customHeight="1" x14ac:dyDescent="0.25">
      <c r="C21" s="13" t="s">
        <v>27</v>
      </c>
      <c r="D21" s="11">
        <v>2</v>
      </c>
      <c r="E21" s="16">
        <v>9000</v>
      </c>
      <c r="F21" s="17">
        <f t="shared" si="0"/>
        <v>18000</v>
      </c>
    </row>
    <row r="22" spans="3:6" ht="34.5" customHeight="1" x14ac:dyDescent="0.25">
      <c r="C22" s="13" t="s">
        <v>28</v>
      </c>
      <c r="D22" s="11">
        <v>1</v>
      </c>
      <c r="E22" s="16">
        <v>19765</v>
      </c>
      <c r="F22" s="17">
        <f t="shared" si="0"/>
        <v>19765</v>
      </c>
    </row>
    <row r="23" spans="3:6" ht="15.75" customHeight="1" x14ac:dyDescent="0.25">
      <c r="C23" s="13" t="s">
        <v>9</v>
      </c>
      <c r="D23" s="11"/>
      <c r="E23" s="16"/>
      <c r="F23" s="17">
        <f>SUBTOTAL(109,Circuito_Potencia[Precio Total])</f>
        <v>115365</v>
      </c>
    </row>
  </sheetData>
  <mergeCells count="8">
    <mergeCell ref="C13:F14"/>
    <mergeCell ref="N1:N9"/>
    <mergeCell ref="A1:B9"/>
    <mergeCell ref="F1:F9"/>
    <mergeCell ref="K3:M4"/>
    <mergeCell ref="J1:J9"/>
    <mergeCell ref="C3:E4"/>
    <mergeCell ref="G3:I4"/>
  </mergeCells>
  <phoneticPr fontId="3" type="noConversion"/>
  <hyperlinks>
    <hyperlink ref="E6" r:id="rId1" xr:uid="{A9002DB8-3ABD-4B44-A5BD-441FD9E9784E}"/>
    <hyperlink ref="E7" r:id="rId2" xr:uid="{FDF33233-ECC0-436F-8CB7-4E0288BE0E96}"/>
    <hyperlink ref="E8" r:id="rId3" xr:uid="{ECB188D0-8E06-47B5-A9CB-81CD100012F2}"/>
    <hyperlink ref="I6" r:id="rId4" xr:uid="{151FF626-6B6C-4521-A5AE-BD140AB72946}"/>
    <hyperlink ref="I7" r:id="rId5" location="position=1&amp;search_layout=stack&amp;type=item&amp;tracking_id=ddc25455-99ed-469f-89c5-f1e8fac4b9f2&amp;gid=1&amp;pid=2" xr:uid="{75EA45E2-8D92-456E-B212-7011AC641241}"/>
    <hyperlink ref="M6" r:id="rId6" xr:uid="{A4CA19E5-1715-4C14-A188-FDC806A4CC0B}"/>
    <hyperlink ref="M7" r:id="rId7" xr:uid="{5DDD025E-E23A-4619-BB8F-1CBE50BF23E8}"/>
  </hyperlinks>
  <pageMargins left="0.7" right="0.7" top="0.75" bottom="0.75" header="0.3" footer="0.3"/>
  <pageSetup paperSize="9" orientation="portrait" r:id="rId8"/>
  <drawing r:id="rId9"/>
  <tableParts count="4"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m W B V q H W p l y m A A A A 9 g A A A B I A H A B D b 2 5 m a W c v U G F j a 2 F n Z S 5 4 b W w g o h g A K K A U A A A A A A A A A A A A A A A A A A A A A A A A A A A A h Y + x D o I w G I R f h X S n L d U Y Q n 7 K Y N w k M S E x r k 2 p 0 A j F 0 G J 5 N w c f y V c Q o 6 i b 4 9 1 9 l 9 z d r z f I x r Y J L q q 3 u j M p i j B F g T K y K 7 W p U j S 4 Y x i j j M N O y J O o V D D B x i a j 1 S m q n T s n h H j v s V / g r q 8 I o z Q i h 3 x b y F q 1 I t T G O m G k Q p 9 W + b + F O O x f Y z j D U b T E 8 Y p h C m Q 2 I d f m C 7 B p 7 z P 9 M W E 9 N G 7 o F V c 2 3 B R A Z g n k / Y E / A F B L A w Q U A A I A C A D m Z Y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m W B V i i K R 7 g O A A A A E Q A A A B M A H A B G b 3 J t d W x h c y 9 T Z W N 0 a W 9 u M S 5 t I K I Y A C i g F A A A A A A A A A A A A A A A A A A A A A A A A A A A A C t O T S 7 J z M 9 T C I b Q h t Y A U E s B A i 0 A F A A C A A g A 5 m W B V q H W p l y m A A A A 9 g A A A B I A A A A A A A A A A A A A A A A A A A A A A E N v b m Z p Z y 9 Q Y W N r Y W d l L n h t b F B L A Q I t A B Q A A g A I A O Z l g V Y P y u m r p A A A A O k A A A A T A A A A A A A A A A A A A A A A A P I A A A B b Q 2 9 u d G V u d F 9 U e X B l c 1 0 u e G 1 s U E s B A i 0 A F A A C A A g A 5 m W B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G J K X A v g F O t T Y A t 3 Q Z V + A A A A A A A g A A A A A A E G Y A A A A B A A A g A A A A l m A 4 j S O E d 1 E M Z s m X u h y y T 7 U a z u h o S q N X A r X 0 h s 7 R v O o A A A A A D o A A A A A C A A A g A A A A A b k g / w f S Y I t R H C l I y 6 I c 4 X X k K o T n 1 l w g 9 w k x F j g Z h M N Q A A A A / 0 b H V o X 8 2 P z F 4 V Y b 4 h 1 U 5 t T Y l A s V Z Y m Y 9 d X Q M x A y g 8 p 3 9 3 s k g c J i f u 8 e w F O j E 1 u / o / q S U O Q I / a 5 y z f h 9 b x m R + P 5 u o f H v k t 1 W o n p J n S l S 9 W B A A A A A 0 J m T I A i 6 0 4 r 3 d e p Q J C f r a f 4 l O 1 M X K h 0 4 p e P + v 5 h 0 o 5 x j n 0 9 k q n R K n H F T k p 7 P 4 j K h k b L J 1 2 d p Z 7 T U 1 b 4 w c c 2 z r w = = < / D a t a M a s h u p > 
</file>

<file path=customXml/itemProps1.xml><?xml version="1.0" encoding="utf-8"?>
<ds:datastoreItem xmlns:ds="http://schemas.openxmlformats.org/officeDocument/2006/customXml" ds:itemID="{2B92F12E-52A7-4928-B780-24CBAD65F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Cotización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Gabriel Santana Mestra</dc:creator>
  <cp:lastModifiedBy>Jesús Gabriel Santana Mestra</cp:lastModifiedBy>
  <dcterms:created xsi:type="dcterms:W3CDTF">2023-03-30T00:25:45Z</dcterms:created>
  <dcterms:modified xsi:type="dcterms:W3CDTF">2023-04-10T03:48:41Z</dcterms:modified>
</cp:coreProperties>
</file>