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Classes\COURSERA\Excel Skills for Business\Excel Fundamentals for Data Analysis\3 - Defined Names for Working More effectively with Data\"/>
    </mc:Choice>
  </mc:AlternateContent>
  <xr:revisionPtr revIDLastSave="0" documentId="13_ncr:1_{B229B00C-A4CA-4FDE-BD4F-AA5806F7619A}" xr6:coauthVersionLast="46" xr6:coauthVersionMax="46" xr10:uidLastSave="{00000000-0000-0000-0000-000000000000}"/>
  <bookViews>
    <workbookView xWindow="-120" yWindow="-120" windowWidth="29040" windowHeight="15840" activeTab="1" xr2:uid="{EC2FC403-3BD3-48C3-93CE-3A4A505B5772}"/>
  </bookViews>
  <sheets>
    <sheet name="Supplier Invoice Statement" sheetId="2" r:id="rId1"/>
    <sheet name="MC Invoice Report Before" sheetId="6" r:id="rId2"/>
    <sheet name="Recon Analysis Before" sheetId="7" r:id="rId3"/>
    <sheet name="MC Invoice Report After" sheetId="1" r:id="rId4"/>
    <sheet name="Recon Analysis After" sheetId="4" r:id="rId5"/>
    <sheet name="NSW Holidays 2020" sheetId="5" r:id="rId6"/>
  </sheets>
  <externalReferences>
    <externalReference r:id="rId7"/>
  </externalReferences>
  <definedNames>
    <definedName name="_xlnm._FilterDatabase" localSheetId="0" hidden="1">'Supplier Invoice Statement'!$A$1:$O$37</definedName>
    <definedName name="Amount_Paid">'MC Invoice Report After'!$J$5:$J$88</definedName>
    <definedName name="Bank_Details">'MC Invoice Report After'!$G$5:$G$88</definedName>
    <definedName name="Due_Date">'MC Invoice Report After'!$E$5:$E$88</definedName>
    <definedName name="flat_rate">2</definedName>
    <definedName name="Invoice_Date">'MC Invoice Report After'!$D$5:$D$88</definedName>
    <definedName name="Invoice_Day">'MC Invoice Report After'!$L$5:$L$88</definedName>
    <definedName name="Invoice_Month">'MC Invoice Report After'!$K$5:$K$88</definedName>
    <definedName name="Late_Charge">'MC Invoice Report After'!$N$5:$N$88</definedName>
    <definedName name="Location">'MC Invoice Report After'!$I$5:$I$88</definedName>
    <definedName name="Locations">OFFSET('Recon Analysis After'!$A$8,0,0,COUNTA('Recon Analysis After'!$A$8:$A$18))</definedName>
    <definedName name="Over_Due_By">'MC Invoice Report After'!$M$5:$M$88</definedName>
    <definedName name="Payment_Date">'MC Invoice Report After'!$F$5:$F$88</definedName>
    <definedName name="Payment_No.">'MC Invoice Report After'!$C$5:$C$88</definedName>
    <definedName name="Payment_Ref">'MC Invoice Report After'!$A$5:$A$88</definedName>
    <definedName name="Penalty_Rate">'MC Invoice Report After'!$N$2</definedName>
    <definedName name="PO_Number">'MC Invoice Report After'!$H$5:$H$88</definedName>
    <definedName name="Supplier_Code">'MC Invoice Report After'!$B$5:$B$88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7" l="1"/>
  <c r="B2" i="6"/>
  <c r="C5" i="6"/>
  <c r="E5" i="6"/>
  <c r="M5" i="6" s="1"/>
  <c r="K5" i="6"/>
  <c r="L5" i="6"/>
  <c r="E6" i="6"/>
  <c r="M6" i="6" s="1"/>
  <c r="K6" i="6"/>
  <c r="L6" i="6"/>
  <c r="E7" i="6"/>
  <c r="M7" i="6" s="1"/>
  <c r="K7" i="6"/>
  <c r="L7" i="6"/>
  <c r="E8" i="6"/>
  <c r="M8" i="6" s="1"/>
  <c r="K8" i="6"/>
  <c r="L8" i="6"/>
  <c r="E9" i="6"/>
  <c r="M9" i="6" s="1"/>
  <c r="K9" i="6"/>
  <c r="L9" i="6"/>
  <c r="E10" i="6"/>
  <c r="M10" i="6" s="1"/>
  <c r="K10" i="6"/>
  <c r="L10" i="6"/>
  <c r="E11" i="6"/>
  <c r="M11" i="6" s="1"/>
  <c r="K11" i="6"/>
  <c r="L11" i="6"/>
  <c r="E12" i="6"/>
  <c r="M12" i="6" s="1"/>
  <c r="K12" i="6"/>
  <c r="L12" i="6"/>
  <c r="E13" i="6"/>
  <c r="M13" i="6" s="1"/>
  <c r="K13" i="6"/>
  <c r="L13" i="6"/>
  <c r="E14" i="6"/>
  <c r="M14" i="6" s="1"/>
  <c r="K14" i="6"/>
  <c r="L14" i="6"/>
  <c r="E15" i="6"/>
  <c r="M15" i="6" s="1"/>
  <c r="K15" i="6"/>
  <c r="L15" i="6"/>
  <c r="E16" i="6"/>
  <c r="M16" i="6" s="1"/>
  <c r="K16" i="6"/>
  <c r="L16" i="6"/>
  <c r="E17" i="6"/>
  <c r="M17" i="6" s="1"/>
  <c r="K17" i="6"/>
  <c r="L17" i="6"/>
  <c r="E18" i="6"/>
  <c r="M18" i="6" s="1"/>
  <c r="K18" i="6"/>
  <c r="L18" i="6"/>
  <c r="E19" i="6"/>
  <c r="M19" i="6" s="1"/>
  <c r="K19" i="6"/>
  <c r="L19" i="6"/>
  <c r="E20" i="6"/>
  <c r="M20" i="6" s="1"/>
  <c r="K20" i="6"/>
  <c r="L20" i="6"/>
  <c r="E21" i="6"/>
  <c r="M21" i="6" s="1"/>
  <c r="K21" i="6"/>
  <c r="L21" i="6"/>
  <c r="E22" i="6"/>
  <c r="M22" i="6" s="1"/>
  <c r="K22" i="6"/>
  <c r="L22" i="6"/>
  <c r="E23" i="6"/>
  <c r="M23" i="6" s="1"/>
  <c r="K23" i="6"/>
  <c r="L23" i="6"/>
  <c r="E24" i="6"/>
  <c r="M24" i="6" s="1"/>
  <c r="K24" i="6"/>
  <c r="L24" i="6"/>
  <c r="E25" i="6"/>
  <c r="M25" i="6" s="1"/>
  <c r="K25" i="6"/>
  <c r="L25" i="6"/>
  <c r="E26" i="6"/>
  <c r="M26" i="6" s="1"/>
  <c r="K26" i="6"/>
  <c r="L26" i="6"/>
  <c r="E27" i="6"/>
  <c r="M27" i="6" s="1"/>
  <c r="K27" i="6"/>
  <c r="L27" i="6"/>
  <c r="E28" i="6"/>
  <c r="M28" i="6" s="1"/>
  <c r="K28" i="6"/>
  <c r="L28" i="6"/>
  <c r="E29" i="6"/>
  <c r="M29" i="6" s="1"/>
  <c r="K29" i="6"/>
  <c r="L29" i="6"/>
  <c r="E30" i="6"/>
  <c r="M30" i="6" s="1"/>
  <c r="K30" i="6"/>
  <c r="L30" i="6"/>
  <c r="E31" i="6"/>
  <c r="M31" i="6" s="1"/>
  <c r="K31" i="6"/>
  <c r="L31" i="6"/>
  <c r="E32" i="6"/>
  <c r="M32" i="6" s="1"/>
  <c r="K32" i="6"/>
  <c r="L32" i="6"/>
  <c r="E33" i="6"/>
  <c r="M33" i="6" s="1"/>
  <c r="K33" i="6"/>
  <c r="L33" i="6"/>
  <c r="E34" i="6"/>
  <c r="M34" i="6" s="1"/>
  <c r="K34" i="6"/>
  <c r="L34" i="6"/>
  <c r="E35" i="6"/>
  <c r="M35" i="6" s="1"/>
  <c r="K35" i="6"/>
  <c r="L35" i="6"/>
  <c r="E36" i="6"/>
  <c r="M36" i="6" s="1"/>
  <c r="K36" i="6"/>
  <c r="L36" i="6"/>
  <c r="E37" i="6"/>
  <c r="M37" i="6" s="1"/>
  <c r="K37" i="6"/>
  <c r="L37" i="6"/>
  <c r="E38" i="6"/>
  <c r="M38" i="6" s="1"/>
  <c r="K38" i="6"/>
  <c r="L38" i="6"/>
  <c r="E39" i="6"/>
  <c r="M39" i="6" s="1"/>
  <c r="K39" i="6"/>
  <c r="L39" i="6"/>
  <c r="E40" i="6"/>
  <c r="M40" i="6" s="1"/>
  <c r="K40" i="6"/>
  <c r="L40" i="6"/>
  <c r="E41" i="6"/>
  <c r="M41" i="6" s="1"/>
  <c r="K41" i="6"/>
  <c r="L41" i="6"/>
  <c r="E42" i="6"/>
  <c r="M42" i="6" s="1"/>
  <c r="K42" i="6"/>
  <c r="L42" i="6"/>
  <c r="E43" i="6"/>
  <c r="M43" i="6" s="1"/>
  <c r="K43" i="6"/>
  <c r="L43" i="6"/>
  <c r="E44" i="6"/>
  <c r="M44" i="6" s="1"/>
  <c r="K44" i="6"/>
  <c r="L44" i="6"/>
  <c r="E45" i="6"/>
  <c r="M45" i="6" s="1"/>
  <c r="K45" i="6"/>
  <c r="L45" i="6"/>
  <c r="E46" i="6"/>
  <c r="M46" i="6" s="1"/>
  <c r="K46" i="6"/>
  <c r="L46" i="6"/>
  <c r="E47" i="6"/>
  <c r="M47" i="6" s="1"/>
  <c r="K47" i="6"/>
  <c r="L47" i="6"/>
  <c r="E48" i="6"/>
  <c r="M48" i="6" s="1"/>
  <c r="K48" i="6"/>
  <c r="L48" i="6"/>
  <c r="E49" i="6"/>
  <c r="M49" i="6" s="1"/>
  <c r="K49" i="6"/>
  <c r="L49" i="6"/>
  <c r="E50" i="6"/>
  <c r="M50" i="6" s="1"/>
  <c r="K50" i="6"/>
  <c r="L50" i="6"/>
  <c r="E51" i="6"/>
  <c r="M51" i="6" s="1"/>
  <c r="K51" i="6"/>
  <c r="L51" i="6"/>
  <c r="E52" i="6"/>
  <c r="M52" i="6" s="1"/>
  <c r="K52" i="6"/>
  <c r="L52" i="6"/>
  <c r="E53" i="6"/>
  <c r="M53" i="6" s="1"/>
  <c r="K53" i="6"/>
  <c r="L53" i="6"/>
  <c r="E54" i="6"/>
  <c r="M54" i="6" s="1"/>
  <c r="K54" i="6"/>
  <c r="L54" i="6"/>
  <c r="E55" i="6"/>
  <c r="M55" i="6" s="1"/>
  <c r="K55" i="6"/>
  <c r="L55" i="6"/>
  <c r="E56" i="6"/>
  <c r="M56" i="6" s="1"/>
  <c r="K56" i="6"/>
  <c r="L56" i="6"/>
  <c r="E57" i="6"/>
  <c r="M57" i="6" s="1"/>
  <c r="K57" i="6"/>
  <c r="L57" i="6"/>
  <c r="E58" i="6"/>
  <c r="M58" i="6" s="1"/>
  <c r="K58" i="6"/>
  <c r="L58" i="6"/>
  <c r="E59" i="6"/>
  <c r="M59" i="6" s="1"/>
  <c r="K59" i="6"/>
  <c r="L59" i="6"/>
  <c r="E60" i="6"/>
  <c r="M60" i="6" s="1"/>
  <c r="K60" i="6"/>
  <c r="L60" i="6"/>
  <c r="E61" i="6"/>
  <c r="M61" i="6" s="1"/>
  <c r="K61" i="6"/>
  <c r="L61" i="6"/>
  <c r="E62" i="6"/>
  <c r="M62" i="6" s="1"/>
  <c r="K62" i="6"/>
  <c r="L62" i="6"/>
  <c r="E63" i="6"/>
  <c r="M63" i="6" s="1"/>
  <c r="K63" i="6"/>
  <c r="L63" i="6"/>
  <c r="E64" i="6"/>
  <c r="M64" i="6" s="1"/>
  <c r="K64" i="6"/>
  <c r="L64" i="6"/>
  <c r="E65" i="6"/>
  <c r="M65" i="6" s="1"/>
  <c r="K65" i="6"/>
  <c r="L65" i="6"/>
  <c r="E66" i="6"/>
  <c r="M66" i="6" s="1"/>
  <c r="K66" i="6"/>
  <c r="L66" i="6"/>
  <c r="E67" i="6"/>
  <c r="M67" i="6" s="1"/>
  <c r="K67" i="6"/>
  <c r="L67" i="6"/>
  <c r="E68" i="6"/>
  <c r="M68" i="6" s="1"/>
  <c r="K68" i="6"/>
  <c r="L68" i="6"/>
  <c r="E69" i="6"/>
  <c r="M69" i="6" s="1"/>
  <c r="K69" i="6"/>
  <c r="L69" i="6"/>
  <c r="E70" i="6"/>
  <c r="M70" i="6" s="1"/>
  <c r="K70" i="6"/>
  <c r="L70" i="6"/>
  <c r="E71" i="6"/>
  <c r="M71" i="6" s="1"/>
  <c r="K71" i="6"/>
  <c r="L71" i="6"/>
  <c r="E72" i="6"/>
  <c r="M72" i="6" s="1"/>
  <c r="K72" i="6"/>
  <c r="L72" i="6"/>
  <c r="E73" i="6"/>
  <c r="M73" i="6" s="1"/>
  <c r="K73" i="6"/>
  <c r="L73" i="6"/>
  <c r="E74" i="6"/>
  <c r="M74" i="6" s="1"/>
  <c r="K74" i="6"/>
  <c r="L74" i="6"/>
  <c r="E75" i="6"/>
  <c r="M75" i="6" s="1"/>
  <c r="K75" i="6"/>
  <c r="L75" i="6"/>
  <c r="E76" i="6"/>
  <c r="M76" i="6" s="1"/>
  <c r="K76" i="6"/>
  <c r="L76" i="6"/>
  <c r="E77" i="6"/>
  <c r="M77" i="6" s="1"/>
  <c r="K77" i="6"/>
  <c r="L77" i="6"/>
  <c r="E78" i="6"/>
  <c r="M78" i="6" s="1"/>
  <c r="K78" i="6"/>
  <c r="L78" i="6"/>
  <c r="E79" i="6"/>
  <c r="M79" i="6" s="1"/>
  <c r="K79" i="6"/>
  <c r="L79" i="6"/>
  <c r="E80" i="6"/>
  <c r="M80" i="6" s="1"/>
  <c r="K80" i="6"/>
  <c r="L80" i="6"/>
  <c r="E81" i="6"/>
  <c r="M81" i="6" s="1"/>
  <c r="K81" i="6"/>
  <c r="L81" i="6"/>
  <c r="E82" i="6"/>
  <c r="M82" i="6" s="1"/>
  <c r="K82" i="6"/>
  <c r="L82" i="6"/>
  <c r="E83" i="6"/>
  <c r="M83" i="6" s="1"/>
  <c r="K83" i="6"/>
  <c r="L83" i="6"/>
  <c r="E84" i="6"/>
  <c r="M84" i="6" s="1"/>
  <c r="K84" i="6"/>
  <c r="L84" i="6"/>
  <c r="E85" i="6"/>
  <c r="M85" i="6" s="1"/>
  <c r="K85" i="6"/>
  <c r="L85" i="6"/>
  <c r="E86" i="6"/>
  <c r="M86" i="6" s="1"/>
  <c r="K86" i="6"/>
  <c r="L86" i="6"/>
  <c r="E87" i="6"/>
  <c r="M87" i="6" s="1"/>
  <c r="K87" i="6"/>
  <c r="L87" i="6"/>
  <c r="E88" i="6"/>
  <c r="M88" i="6" s="1"/>
  <c r="K88" i="6"/>
  <c r="L88" i="6"/>
  <c r="F8" i="4"/>
  <c r="C8" i="4" l="1"/>
  <c r="C9" i="4"/>
  <c r="B9" i="4"/>
  <c r="B8" i="4"/>
  <c r="B4" i="4"/>
  <c r="B3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V1" i="2" l="1"/>
  <c r="B5" i="4" l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<sst xmlns="http://schemas.openxmlformats.org/spreadsheetml/2006/main" count="1237" uniqueCount="432">
  <si>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</si>
  <si>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</si>
  <si>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</si>
  <si>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</si>
  <si>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</si>
  <si>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</si>
  <si>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</si>
  <si>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</si>
  <si>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</si>
  <si>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</si>
  <si>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</si>
  <si>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</si>
  <si>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</si>
  <si>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</si>
  <si>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</si>
  <si>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</si>
  <si>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</si>
  <si>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</si>
  <si>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</si>
  <si>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</si>
  <si>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</si>
  <si>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</si>
  <si>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</si>
  <si>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</si>
  <si>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</si>
  <si>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</si>
  <si>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</si>
  <si>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</si>
  <si>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</si>
  <si>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</si>
  <si>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</si>
  <si>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</si>
  <si>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</si>
  <si>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</si>
  <si>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</si>
  <si>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</si>
  <si>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</si>
  <si>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</si>
  <si>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</si>
  <si>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</si>
  <si>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</si>
  <si>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</si>
  <si>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</si>
  <si>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</si>
  <si>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</si>
  <si>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</si>
  <si>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</si>
  <si>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</si>
  <si>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</si>
  <si>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</si>
  <si>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</si>
  <si>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</si>
  <si>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</si>
  <si>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</si>
  <si>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</si>
  <si>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</si>
  <si>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</si>
  <si>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</si>
  <si>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</si>
  <si>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</si>
  <si>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</si>
  <si>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</si>
  <si>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</si>
  <si>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</si>
  <si>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</si>
  <si>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</si>
  <si>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</si>
  <si>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</si>
  <si>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</si>
  <si>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</si>
  <si>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</si>
  <si>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</si>
  <si>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</si>
  <si>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</si>
  <si>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</si>
  <si>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</si>
  <si>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</si>
  <si>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</si>
  <si>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</si>
  <si>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</si>
  <si>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</si>
  <si>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</si>
  <si>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</si>
  <si>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</si>
  <si>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</si>
  <si>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</si>
  <si>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</si>
  <si>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</si>
  <si>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</si>
  <si>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</si>
  <si>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</si>
  <si>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</si>
  <si>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</si>
  <si>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</si>
  <si>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</si>
  <si>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</si>
  <si>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</si>
  <si>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</si>
  <si>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</si>
  <si>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</si>
  <si>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</si>
  <si>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</si>
  <si>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</si>
  <si>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</si>
  <si>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</si>
  <si>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</si>
  <si>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</si>
  <si>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</si>
  <si>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</si>
  <si>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</si>
  <si>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</si>
  <si>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</si>
  <si>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</si>
  <si>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</si>
  <si>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</si>
  <si>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</si>
  <si>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</si>
  <si>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</si>
  <si>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</si>
  <si>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</si>
  <si>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</si>
  <si>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</si>
  <si>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</si>
  <si>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</si>
  <si>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</si>
  <si>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</si>
  <si>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</si>
  <si>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</si>
  <si>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</si>
  <si>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</si>
  <si>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</si>
  <si>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</si>
  <si>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</si>
  <si>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</si>
  <si>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</si>
  <si>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</si>
  <si>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</si>
  <si>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</si>
  <si>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</si>
  <si>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</si>
  <si>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</si>
  <si>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</si>
  <si>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</si>
  <si>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</si>
  <si>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</si>
  <si>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</si>
  <si>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</si>
  <si>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</si>
  <si>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</si>
  <si>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</si>
  <si>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</si>
  <si>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</si>
  <si>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</si>
  <si>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</si>
  <si>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</si>
  <si>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</si>
  <si>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</si>
  <si>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</si>
  <si>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</si>
  <si>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</si>
  <si>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</si>
  <si>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</si>
  <si>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</si>
  <si>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</si>
  <si>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</si>
  <si>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</si>
  <si>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</si>
  <si>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</si>
  <si>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</si>
  <si>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</si>
  <si>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</si>
  <si>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</si>
  <si>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</si>
  <si>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</si>
  <si>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</si>
  <si>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</si>
  <si>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</si>
  <si>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</si>
  <si>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</si>
  <si>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</si>
  <si>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</si>
  <si>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</si>
  <si>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</si>
  <si>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</si>
  <si>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</si>
  <si>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</si>
  <si>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</si>
  <si>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</si>
  <si>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</si>
  <si>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</si>
  <si>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</si>
  <si>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</si>
  <si>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</si>
  <si>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</si>
  <si>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</si>
  <si>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</si>
  <si>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</si>
  <si>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</si>
  <si>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</si>
  <si>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</si>
  <si>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</si>
  <si>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</si>
  <si>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</si>
  <si>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</si>
  <si>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</si>
  <si>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</si>
  <si>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</si>
  <si>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</si>
  <si>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</si>
  <si>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</si>
  <si>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</si>
  <si>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</si>
  <si>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</si>
  <si>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</si>
  <si>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</si>
  <si>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</si>
  <si>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</si>
  <si>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</si>
  <si>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</si>
  <si>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</si>
  <si>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</si>
  <si>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</si>
  <si>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</si>
  <si>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</si>
  <si>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</si>
  <si>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</si>
  <si>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</si>
  <si>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</si>
  <si>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</si>
  <si>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</si>
  <si>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</si>
  <si>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</si>
  <si>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</si>
  <si>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</si>
  <si>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</si>
  <si>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</si>
  <si>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</si>
  <si>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</si>
  <si>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</si>
  <si>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</si>
  <si>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</si>
  <si>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</si>
  <si>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</si>
  <si>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</si>
  <si>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</si>
  <si>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</si>
  <si>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</si>
  <si>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</si>
  <si>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</si>
  <si>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</si>
  <si>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</si>
  <si>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</si>
  <si>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</si>
  <si>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</si>
  <si>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</si>
  <si>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</si>
  <si>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</si>
  <si>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</si>
  <si>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</si>
  <si>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</si>
  <si>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</si>
  <si>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</si>
  <si>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</si>
  <si>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</si>
  <si>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</si>
  <si>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</si>
  <si>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</si>
  <si>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</si>
  <si>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</si>
  <si>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</si>
  <si>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</si>
  <si>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</si>
  <si>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</si>
  <si>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</si>
  <si>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</si>
  <si>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</si>
  <si>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</si>
  <si>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</si>
  <si>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</si>
  <si>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</si>
  <si>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</si>
  <si>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</si>
  <si>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</si>
  <si>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</si>
  <si>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</si>
  <si>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</si>
  <si>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</si>
  <si>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</si>
  <si>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</si>
  <si>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</si>
  <si>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</si>
  <si>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</si>
  <si>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</si>
  <si>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</si>
  <si>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</si>
  <si>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</si>
  <si>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</si>
  <si>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</si>
  <si>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</si>
  <si>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</si>
  <si>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</si>
  <si>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</si>
  <si>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</si>
  <si>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</si>
  <si>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</si>
  <si>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</si>
  <si>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</si>
  <si>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</si>
  <si>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</si>
  <si>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</si>
  <si>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</si>
  <si>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</si>
  <si>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</si>
  <si>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</si>
  <si>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</si>
  <si>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</si>
  <si>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</si>
  <si>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</si>
  <si>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</si>
  <si>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</si>
  <si>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</si>
  <si>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</si>
  <si>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</si>
  <si>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</si>
  <si>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</si>
  <si>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</si>
  <si>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</si>
  <si>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</si>
  <si>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</si>
  <si>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</si>
  <si>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</si>
  <si>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</si>
  <si>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</si>
  <si>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</si>
  <si>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</si>
  <si>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</si>
  <si>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</si>
  <si>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</si>
  <si>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</si>
  <si>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</si>
  <si>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</si>
  <si>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</si>
  <si>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</si>
  <si>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</si>
  <si>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</si>
  <si>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</si>
  <si>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</si>
  <si>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</si>
  <si>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</si>
  <si>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</si>
  <si>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</si>
  <si>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</si>
  <si>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</si>
  <si>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</si>
  <si>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</si>
  <si>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</si>
  <si>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</si>
  <si>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</si>
  <si>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</si>
  <si>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</si>
  <si>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</si>
  <si>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</si>
  <si>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</si>
  <si>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</si>
  <si>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</si>
  <si>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</si>
  <si>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</si>
  <si>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</si>
  <si>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</si>
  <si>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</si>
  <si>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</si>
  <si>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</si>
  <si>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</si>
  <si>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</si>
  <si>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</si>
  <si>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</si>
  <si>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</si>
  <si>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</si>
  <si>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</si>
  <si>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</si>
  <si>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</si>
  <si>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</si>
  <si>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</si>
  <si>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</si>
  <si>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</si>
  <si>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</si>
  <si>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</si>
  <si>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</si>
  <si>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</si>
  <si>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</si>
  <si>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</si>
  <si>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</si>
  <si>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</si>
  <si>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</si>
  <si>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</si>
  <si>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</si>
  <si>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</si>
  <si>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</si>
  <si>
    <t>Perth</t>
  </si>
  <si>
    <t>Amount_Paid</t>
  </si>
  <si>
    <t>='MC Invoice Report After'!$J$5:$J$88</t>
  </si>
  <si>
    <t>Bank_Details</t>
  </si>
  <si>
    <t>='MC Invoice Report After'!$G$5:$G$88</t>
  </si>
  <si>
    <t>Due_Date</t>
  </si>
  <si>
    <t>='MC Invoice Report After'!$E$5:$E$88</t>
  </si>
  <si>
    <t>flat_rate</t>
  </si>
  <si>
    <t>=2</t>
  </si>
  <si>
    <t>Invoice_Date</t>
  </si>
  <si>
    <t>='MC Invoice Report After'!$D$5:$D$88</t>
  </si>
  <si>
    <t>Invoice_Day</t>
  </si>
  <si>
    <t>='MC Invoice Report After'!$L$5:$L$88</t>
  </si>
  <si>
    <t>Invoice_Month</t>
  </si>
  <si>
    <t>='MC Invoice Report After'!$K$5:$K$88</t>
  </si>
  <si>
    <t>Late_Charge</t>
  </si>
  <si>
    <t>='MC Invoice Report After'!$N$5:$N$88</t>
  </si>
  <si>
    <t>='MC Invoice Report After'!$I$5:$I$88</t>
  </si>
  <si>
    <t>=OFFSET('Recon Analysis'!$A$8,0,0,COUNTA('Recon Analysis'!$A$8:$A$18))</t>
  </si>
  <si>
    <t>Over_Due_By</t>
  </si>
  <si>
    <t>='MC Invoice Report After'!$M$5:$M$88</t>
  </si>
  <si>
    <t>Payment_Date</t>
  </si>
  <si>
    <t>='MC Invoice Report After'!$F$5:$F$88</t>
  </si>
  <si>
    <t>Payment_No.</t>
  </si>
  <si>
    <t>='MC Invoice Report After'!$C$5:$C$88</t>
  </si>
  <si>
    <t>Payment_Ref</t>
  </si>
  <si>
    <t>='MC Invoice Report After'!$A$5:$A$88</t>
  </si>
  <si>
    <t>Penalty_Rate</t>
  </si>
  <si>
    <t>='MC Invoice Report After'!$N$2</t>
  </si>
  <si>
    <t>PO_Number</t>
  </si>
  <si>
    <t>='MC Invoice Report After'!$H$5:$H$88</t>
  </si>
  <si>
    <t>Supplier_Code</t>
  </si>
  <si>
    <t>='MC Invoice Report After'!$B$5:$B$88</t>
  </si>
  <si>
    <t>DC Report Total Paid: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</si>
</sst>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  <numFmt numFmtId="169" formatCode="yyyy\-mm\-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rgb="FF000000"/>
      <name val="Arial"/>
    </font>
    <font>
      <sz val="18"/>
      <color rgb="FF44546A"/>
      <name val="Calibri"/>
    </font>
    <font>
      <b/>
      <sz val="15"/>
      <color rgb="FF44546A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0"/>
  </cellStyleXfs>
  <cellXfs count="55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67" fontId="7" fillId="5" borderId="0" xfId="0" applyNumberFormat="1" applyFont="1" applyFill="1" applyBorder="1"/>
    <xf numFmtId="0" fontId="7" fillId="5" borderId="0" xfId="0" applyNumberFormat="1" applyFont="1" applyFill="1" applyBorder="1"/>
    <xf numFmtId="0" fontId="7" fillId="5" borderId="0" xfId="0" applyFont="1" applyFill="1" applyBorder="1"/>
    <xf numFmtId="14" fontId="7" fillId="5" borderId="0" xfId="0" applyNumberFormat="1" applyFont="1" applyFill="1" applyBorder="1"/>
    <xf numFmtId="164" fontId="7" fillId="5" borderId="0" xfId="0" applyNumberFormat="1" applyFont="1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167" fontId="0" fillId="5" borderId="0" xfId="0" applyNumberFormat="1" applyFill="1"/>
    <xf numFmtId="167" fontId="0" fillId="5" borderId="0" xfId="8" applyNumberFormat="1" applyFont="1" applyFill="1"/>
    <xf numFmtId="0" fontId="9" fillId="0" borderId="0" xfId="12"/>
    <xf numFmtId="0" fontId="10" fillId="0" borderId="0" xfId="12" applyFont="1"/>
    <xf numFmtId="169" fontId="10" fillId="0" borderId="0" xfId="12" applyNumberFormat="1" applyFont="1"/>
    <xf numFmtId="167" fontId="11" fillId="0" borderId="0" xfId="12" applyNumberFormat="1" applyFont="1"/>
    <xf numFmtId="14" fontId="10" fillId="0" borderId="0" xfId="12" applyNumberFormat="1" applyFont="1"/>
    <xf numFmtId="164" fontId="10" fillId="0" borderId="0" xfId="12" applyNumberFormat="1" applyFont="1"/>
    <xf numFmtId="167" fontId="10" fillId="0" borderId="0" xfId="12" applyNumberFormat="1" applyFont="1"/>
    <xf numFmtId="0" fontId="10" fillId="0" borderId="0" xfId="12" applyFont="1" applyAlignment="1">
      <alignment horizontal="center"/>
    </xf>
    <xf numFmtId="0" fontId="12" fillId="0" borderId="0" xfId="12" applyFont="1" applyAlignment="1">
      <alignment horizontal="center"/>
    </xf>
    <xf numFmtId="10" fontId="13" fillId="6" borderId="5" xfId="12" applyNumberFormat="1" applyFont="1" applyFill="1" applyBorder="1"/>
    <xf numFmtId="169" fontId="10" fillId="6" borderId="6" xfId="12" applyNumberFormat="1" applyFont="1" applyFill="1" applyBorder="1"/>
    <xf numFmtId="169" fontId="10" fillId="6" borderId="5" xfId="12" applyNumberFormat="1" applyFont="1" applyFill="1" applyBorder="1" applyAlignment="1">
      <alignment horizontal="right"/>
    </xf>
    <xf numFmtId="0" fontId="14" fillId="0" borderId="0" xfId="12" applyFont="1"/>
    <xf numFmtId="0" fontId="12" fillId="0" borderId="0" xfId="12" applyFont="1" applyAlignment="1">
      <alignment horizontal="right"/>
    </xf>
    <xf numFmtId="0" fontId="12" fillId="0" borderId="0" xfId="12" applyFont="1"/>
    <xf numFmtId="0" fontId="15" fillId="0" borderId="2" xfId="12" applyFont="1" applyBorder="1"/>
  </cellXfs>
  <cellStyles count="13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" xfId="12" xr:uid="{3DDEBA57-B86A-42C0-B767-6AD055468388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2">
    <dxf>
      <fill>
        <patternFill>
          <bgColor theme="8" tint="0.79998168889431442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%203/131%20-%20Cell%20referencing%20and%20na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Invoice Statement"/>
      <sheetName val="NSW Holidays 2020"/>
    </sheetNames>
    <sheetDataSet>
      <sheetData sheetId="0"/>
      <sheetData sheetId="1">
        <row r="4">
          <cell r="A4">
            <v>43831</v>
          </cell>
        </row>
        <row r="5">
          <cell r="A5">
            <v>43857</v>
          </cell>
        </row>
        <row r="6">
          <cell r="A6">
            <v>43931</v>
          </cell>
        </row>
        <row r="7">
          <cell r="A7">
            <v>43932</v>
          </cell>
        </row>
        <row r="8">
          <cell r="A8">
            <v>43933</v>
          </cell>
        </row>
        <row r="9">
          <cell r="A9">
            <v>43934</v>
          </cell>
        </row>
        <row r="10">
          <cell r="A10">
            <v>43946</v>
          </cell>
        </row>
        <row r="11">
          <cell r="A11">
            <v>43990</v>
          </cell>
        </row>
        <row r="12">
          <cell r="A12">
            <v>44109</v>
          </cell>
        </row>
        <row r="13">
          <cell r="A13">
            <v>44190</v>
          </cell>
        </row>
        <row r="14">
          <cell r="A14">
            <v>44191</v>
          </cell>
        </row>
        <row r="15">
          <cell r="A15">
            <v>44193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opLeftCell="N1" zoomScale="85" zoomScaleNormal="85" workbookViewId="0">
      <selection activeCell="C15" sqref="C15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8" customWidth="1"/>
    <col min="4" max="4" width="13.140625" style="8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3" customWidth="1"/>
    <col min="18" max="18" width="11.85546875" style="8" customWidth="1"/>
    <col min="19" max="19" width="11.85546875" style="23" customWidth="1"/>
    <col min="22" max="22" width="15.7109375" customWidth="1"/>
  </cols>
  <sheetData>
    <row r="1" spans="1:22" s="7" customFormat="1" ht="22.9" customHeight="1" x14ac:dyDescent="0.25">
      <c r="A1" s="15" t="s">
        <v>3</v>
      </c>
      <c r="B1" s="15" t="s">
        <v>5</v>
      </c>
      <c r="C1" s="21" t="s">
        <v>353</v>
      </c>
      <c r="D1" s="21" t="s">
        <v>352</v>
      </c>
      <c r="E1" s="15" t="s">
        <v>354</v>
      </c>
      <c r="F1" s="15" t="s">
        <v>342</v>
      </c>
      <c r="G1" s="15" t="s">
        <v>4</v>
      </c>
      <c r="H1" s="15" t="s">
        <v>11</v>
      </c>
      <c r="I1" s="15" t="s">
        <v>6</v>
      </c>
      <c r="J1" s="15" t="s">
        <v>9</v>
      </c>
      <c r="K1" s="15" t="s">
        <v>336</v>
      </c>
      <c r="L1" s="15" t="s">
        <v>8</v>
      </c>
      <c r="M1" s="15" t="s">
        <v>19</v>
      </c>
      <c r="N1" s="15" t="s">
        <v>21</v>
      </c>
      <c r="O1" s="15" t="s">
        <v>7</v>
      </c>
      <c r="P1" s="15" t="s">
        <v>10</v>
      </c>
      <c r="Q1" s="16" t="s">
        <v>20</v>
      </c>
      <c r="R1" s="21" t="s">
        <v>0</v>
      </c>
      <c r="S1" s="21" t="s">
        <v>356</v>
      </c>
      <c r="U1" s="17" t="s">
        <v>357</v>
      </c>
      <c r="V1" s="18">
        <f>SUM(Q2:Q85)</f>
        <v>48282.62999999999</v>
      </c>
    </row>
    <row r="2" spans="1:22" x14ac:dyDescent="0.25">
      <c r="A2" s="2">
        <v>24673</v>
      </c>
      <c r="B2" s="2">
        <v>1</v>
      </c>
      <c r="C2" s="22" t="s">
        <v>66</v>
      </c>
      <c r="D2" s="22" t="s">
        <v>358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19">
        <f>DATE(2020,MONTH(1&amp;M2),RIGHT(D2,2))</f>
        <v>43892</v>
      </c>
      <c r="S2" s="19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2" t="s">
        <v>22</v>
      </c>
      <c r="D3" s="22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19">
        <f t="shared" ref="R3:R66" si="7">DATE(2020,MONTH(1&amp;M3),RIGHT(D3,2))</f>
        <v>43922</v>
      </c>
      <c r="S3" s="19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2" t="s">
        <v>28</v>
      </c>
      <c r="D4" s="22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19">
        <f t="shared" si="7"/>
        <v>43906</v>
      </c>
      <c r="S4" s="19">
        <f t="shared" si="8"/>
        <v>43926</v>
      </c>
    </row>
    <row r="5" spans="1:22" x14ac:dyDescent="0.25">
      <c r="A5" s="2">
        <v>24676</v>
      </c>
      <c r="B5" s="2">
        <v>1</v>
      </c>
      <c r="C5" s="22" t="s">
        <v>22</v>
      </c>
      <c r="D5" s="22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19">
        <f t="shared" si="7"/>
        <v>43915</v>
      </c>
      <c r="S5" s="19">
        <f t="shared" si="8"/>
        <v>43941</v>
      </c>
    </row>
    <row r="6" spans="1:22" x14ac:dyDescent="0.25">
      <c r="A6" s="2">
        <v>24677</v>
      </c>
      <c r="B6" s="2">
        <v>1</v>
      </c>
      <c r="C6" s="22" t="s">
        <v>30</v>
      </c>
      <c r="D6" s="22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19">
        <f t="shared" si="7"/>
        <v>43907</v>
      </c>
      <c r="S6" s="19">
        <f t="shared" si="8"/>
        <v>43931</v>
      </c>
    </row>
    <row r="7" spans="1:22" x14ac:dyDescent="0.25">
      <c r="A7" s="2">
        <v>24679</v>
      </c>
      <c r="B7" s="2">
        <v>1</v>
      </c>
      <c r="C7" s="22" t="s">
        <v>83</v>
      </c>
      <c r="D7" s="22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19">
        <f t="shared" si="7"/>
        <v>43930</v>
      </c>
      <c r="S7" s="19">
        <f t="shared" si="8"/>
        <v>43951</v>
      </c>
    </row>
    <row r="8" spans="1:22" x14ac:dyDescent="0.25">
      <c r="A8" s="2">
        <v>24679</v>
      </c>
      <c r="B8" s="2">
        <v>2</v>
      </c>
      <c r="C8" s="22" t="s">
        <v>83</v>
      </c>
      <c r="D8" s="22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19">
        <f t="shared" si="7"/>
        <v>43913</v>
      </c>
      <c r="S8" s="19">
        <f t="shared" si="8"/>
        <v>43951</v>
      </c>
    </row>
    <row r="9" spans="1:22" x14ac:dyDescent="0.25">
      <c r="A9" s="2">
        <v>24680</v>
      </c>
      <c r="B9" s="2">
        <v>1</v>
      </c>
      <c r="C9" s="22" t="s">
        <v>68</v>
      </c>
      <c r="D9" s="22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19">
        <f t="shared" si="7"/>
        <v>43917</v>
      </c>
      <c r="S9" s="19">
        <f t="shared" si="8"/>
        <v>43935</v>
      </c>
    </row>
    <row r="10" spans="1:22" x14ac:dyDescent="0.25">
      <c r="A10" s="2">
        <v>24683</v>
      </c>
      <c r="B10" s="2">
        <v>1</v>
      </c>
      <c r="C10" s="22" t="s">
        <v>89</v>
      </c>
      <c r="D10" s="22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19">
        <f t="shared" si="7"/>
        <v>43912</v>
      </c>
      <c r="S10" s="19">
        <f t="shared" si="8"/>
        <v>43948</v>
      </c>
    </row>
    <row r="11" spans="1:22" x14ac:dyDescent="0.25">
      <c r="A11" s="2">
        <v>24685</v>
      </c>
      <c r="B11" s="2">
        <v>1</v>
      </c>
      <c r="C11" s="22" t="s">
        <v>51</v>
      </c>
      <c r="D11" s="22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19">
        <f t="shared" si="7"/>
        <v>43899</v>
      </c>
      <c r="S11" s="19">
        <f t="shared" si="8"/>
        <v>43932</v>
      </c>
    </row>
    <row r="12" spans="1:22" x14ac:dyDescent="0.25">
      <c r="A12" s="2">
        <v>24690</v>
      </c>
      <c r="B12" s="2">
        <v>1</v>
      </c>
      <c r="C12" s="22" t="s">
        <v>64</v>
      </c>
      <c r="D12" s="22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19">
        <f t="shared" si="7"/>
        <v>43925</v>
      </c>
      <c r="S12" s="19">
        <f t="shared" si="8"/>
        <v>43944</v>
      </c>
    </row>
    <row r="13" spans="1:22" x14ac:dyDescent="0.25">
      <c r="A13" s="2">
        <v>24693</v>
      </c>
      <c r="B13" s="2">
        <v>1</v>
      </c>
      <c r="C13" s="22" t="s">
        <v>33</v>
      </c>
      <c r="D13" s="22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19">
        <f t="shared" si="7"/>
        <v>43885</v>
      </c>
      <c r="S13" s="19">
        <f t="shared" si="8"/>
        <v>43927</v>
      </c>
    </row>
    <row r="14" spans="1:22" x14ac:dyDescent="0.25">
      <c r="A14" s="2">
        <v>24697</v>
      </c>
      <c r="B14" s="2">
        <v>1</v>
      </c>
      <c r="C14" s="22" t="s">
        <v>42</v>
      </c>
      <c r="D14" s="22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19">
        <f t="shared" si="7"/>
        <v>43919</v>
      </c>
      <c r="S14" s="19">
        <f t="shared" si="8"/>
        <v>43945</v>
      </c>
    </row>
    <row r="15" spans="1:22" x14ac:dyDescent="0.25">
      <c r="A15" s="2">
        <v>24698</v>
      </c>
      <c r="B15" s="2">
        <v>1</v>
      </c>
      <c r="C15" s="22" t="s">
        <v>54</v>
      </c>
      <c r="D15" s="22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19">
        <f t="shared" si="7"/>
        <v>43930</v>
      </c>
      <c r="S15" s="19">
        <f t="shared" si="8"/>
        <v>43949</v>
      </c>
    </row>
    <row r="16" spans="1:22" x14ac:dyDescent="0.25">
      <c r="A16" s="2">
        <v>24699</v>
      </c>
      <c r="B16" s="2">
        <v>1</v>
      </c>
      <c r="C16" s="22" t="s">
        <v>50</v>
      </c>
      <c r="D16" s="22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19">
        <f t="shared" si="7"/>
        <v>43899</v>
      </c>
      <c r="S16" s="19">
        <f t="shared" si="8"/>
        <v>43942</v>
      </c>
    </row>
    <row r="17" spans="1:19" x14ac:dyDescent="0.25">
      <c r="A17" s="2">
        <v>24704</v>
      </c>
      <c r="B17" s="2">
        <v>1</v>
      </c>
      <c r="C17" s="22" t="s">
        <v>83</v>
      </c>
      <c r="D17" s="22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19">
        <f t="shared" si="7"/>
        <v>43909</v>
      </c>
      <c r="S17" s="19">
        <f t="shared" si="8"/>
        <v>43951</v>
      </c>
    </row>
    <row r="18" spans="1:19" x14ac:dyDescent="0.25">
      <c r="A18" s="2">
        <v>24707</v>
      </c>
      <c r="B18" s="2">
        <v>1</v>
      </c>
      <c r="C18" s="22" t="s">
        <v>34</v>
      </c>
      <c r="D18" s="22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19">
        <f t="shared" si="7"/>
        <v>43890</v>
      </c>
      <c r="S18" s="19">
        <f t="shared" si="8"/>
        <v>43928</v>
      </c>
    </row>
    <row r="19" spans="1:19" x14ac:dyDescent="0.25">
      <c r="A19" s="2">
        <v>24712</v>
      </c>
      <c r="B19" s="2">
        <v>1</v>
      </c>
      <c r="C19" s="22" t="s">
        <v>83</v>
      </c>
      <c r="D19" s="22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19">
        <f t="shared" si="7"/>
        <v>43912</v>
      </c>
      <c r="S19" s="19">
        <f t="shared" si="8"/>
        <v>43951</v>
      </c>
    </row>
    <row r="20" spans="1:19" x14ac:dyDescent="0.25">
      <c r="A20" s="2">
        <v>24717</v>
      </c>
      <c r="B20" s="2">
        <v>1</v>
      </c>
      <c r="C20" s="22" t="s">
        <v>28</v>
      </c>
      <c r="D20" s="22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19">
        <f t="shared" si="7"/>
        <v>43904</v>
      </c>
      <c r="S20" s="19">
        <f t="shared" si="8"/>
        <v>43926</v>
      </c>
    </row>
    <row r="21" spans="1:19" x14ac:dyDescent="0.25">
      <c r="A21" s="2">
        <v>24722</v>
      </c>
      <c r="B21" s="2">
        <v>1</v>
      </c>
      <c r="C21" s="22" t="s">
        <v>35</v>
      </c>
      <c r="D21" s="22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19">
        <f t="shared" si="7"/>
        <v>43917</v>
      </c>
      <c r="S21" s="19">
        <f t="shared" si="8"/>
        <v>43922</v>
      </c>
    </row>
    <row r="22" spans="1:19" x14ac:dyDescent="0.25">
      <c r="A22" s="2">
        <v>24727</v>
      </c>
      <c r="B22" s="2">
        <v>1</v>
      </c>
      <c r="C22" s="22" t="s">
        <v>83</v>
      </c>
      <c r="D22" s="22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19">
        <f t="shared" si="7"/>
        <v>43929</v>
      </c>
      <c r="S22" s="19">
        <f t="shared" si="8"/>
        <v>43951</v>
      </c>
    </row>
    <row r="23" spans="1:19" x14ac:dyDescent="0.25">
      <c r="A23" s="2">
        <v>24730</v>
      </c>
      <c r="B23" s="2">
        <v>1</v>
      </c>
      <c r="C23" s="22" t="s">
        <v>53</v>
      </c>
      <c r="D23" s="22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19">
        <f t="shared" si="7"/>
        <v>43888</v>
      </c>
      <c r="S23" s="19">
        <f t="shared" si="8"/>
        <v>43929</v>
      </c>
    </row>
    <row r="24" spans="1:19" x14ac:dyDescent="0.25">
      <c r="A24" s="2">
        <v>24732</v>
      </c>
      <c r="B24" s="2">
        <v>1</v>
      </c>
      <c r="C24" s="22" t="s">
        <v>34</v>
      </c>
      <c r="D24" s="22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19">
        <f t="shared" si="7"/>
        <v>43886</v>
      </c>
      <c r="S24" s="19">
        <f t="shared" si="8"/>
        <v>43928</v>
      </c>
    </row>
    <row r="25" spans="1:19" x14ac:dyDescent="0.25">
      <c r="A25" s="2">
        <v>24735</v>
      </c>
      <c r="B25" s="2">
        <v>2</v>
      </c>
      <c r="C25" s="22" t="s">
        <v>54</v>
      </c>
      <c r="D25" s="22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19">
        <f t="shared" si="7"/>
        <v>43945</v>
      </c>
      <c r="S25" s="19">
        <f t="shared" si="8"/>
        <v>43949</v>
      </c>
    </row>
    <row r="26" spans="1:19" x14ac:dyDescent="0.25">
      <c r="A26" s="2">
        <v>24739</v>
      </c>
      <c r="B26" s="2">
        <v>1</v>
      </c>
      <c r="C26" s="22" t="s">
        <v>42</v>
      </c>
      <c r="D26" s="22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19">
        <f t="shared" si="7"/>
        <v>43926</v>
      </c>
      <c r="S26" s="19">
        <f t="shared" si="8"/>
        <v>43945</v>
      </c>
    </row>
    <row r="27" spans="1:19" x14ac:dyDescent="0.25">
      <c r="A27" s="2">
        <v>24740</v>
      </c>
      <c r="B27" s="2">
        <v>1</v>
      </c>
      <c r="C27" s="22" t="s">
        <v>49</v>
      </c>
      <c r="D27" s="22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19">
        <f t="shared" si="7"/>
        <v>43923</v>
      </c>
      <c r="S27" s="19">
        <f t="shared" si="8"/>
        <v>43930</v>
      </c>
    </row>
    <row r="28" spans="1:19" x14ac:dyDescent="0.25">
      <c r="A28" s="2">
        <v>24743</v>
      </c>
      <c r="B28" s="2">
        <v>1</v>
      </c>
      <c r="C28" s="22" t="s">
        <v>32</v>
      </c>
      <c r="D28" s="22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19">
        <f t="shared" si="7"/>
        <v>43911</v>
      </c>
      <c r="S28" s="19">
        <f t="shared" si="8"/>
        <v>43925</v>
      </c>
    </row>
    <row r="29" spans="1:19" x14ac:dyDescent="0.25">
      <c r="A29" s="2">
        <v>24746</v>
      </c>
      <c r="B29" s="2">
        <v>1</v>
      </c>
      <c r="C29" s="22" t="s">
        <v>33</v>
      </c>
      <c r="D29" s="22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19">
        <f t="shared" si="7"/>
        <v>43892</v>
      </c>
      <c r="S29" s="19">
        <f t="shared" si="8"/>
        <v>43927</v>
      </c>
    </row>
    <row r="30" spans="1:19" x14ac:dyDescent="0.25">
      <c r="A30" s="2">
        <v>24750</v>
      </c>
      <c r="B30" s="2">
        <v>1</v>
      </c>
      <c r="C30" s="22" t="s">
        <v>30</v>
      </c>
      <c r="D30" s="22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19">
        <f t="shared" si="7"/>
        <v>43886</v>
      </c>
      <c r="S30" s="19">
        <f t="shared" si="8"/>
        <v>43931</v>
      </c>
    </row>
    <row r="31" spans="1:19" x14ac:dyDescent="0.25">
      <c r="A31" s="2">
        <v>24753</v>
      </c>
      <c r="B31" s="2">
        <v>1</v>
      </c>
      <c r="C31" s="22" t="s">
        <v>51</v>
      </c>
      <c r="D31" s="22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19">
        <f t="shared" si="7"/>
        <v>43899</v>
      </c>
      <c r="S31" s="19">
        <f t="shared" si="8"/>
        <v>43932</v>
      </c>
    </row>
    <row r="32" spans="1:19" x14ac:dyDescent="0.25">
      <c r="A32" s="2">
        <v>24754</v>
      </c>
      <c r="B32" s="2">
        <v>1</v>
      </c>
      <c r="C32" s="22" t="s">
        <v>54</v>
      </c>
      <c r="D32" s="22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19">
        <f t="shared" si="7"/>
        <v>43915</v>
      </c>
      <c r="S32" s="19">
        <f t="shared" si="8"/>
        <v>43949</v>
      </c>
    </row>
    <row r="33" spans="1:19" x14ac:dyDescent="0.25">
      <c r="A33" s="2">
        <v>24756</v>
      </c>
      <c r="B33" s="2">
        <v>1</v>
      </c>
      <c r="C33" s="22" t="s">
        <v>48</v>
      </c>
      <c r="D33" s="22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19">
        <f t="shared" si="7"/>
        <v>43912</v>
      </c>
      <c r="S33" s="19">
        <f t="shared" si="8"/>
        <v>43937</v>
      </c>
    </row>
    <row r="34" spans="1:19" x14ac:dyDescent="0.25">
      <c r="A34" s="2">
        <v>24757</v>
      </c>
      <c r="B34" s="2">
        <v>1</v>
      </c>
      <c r="C34" s="22" t="s">
        <v>22</v>
      </c>
      <c r="D34" s="22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19">
        <f t="shared" si="7"/>
        <v>43936</v>
      </c>
      <c r="S34" s="19">
        <f t="shared" si="8"/>
        <v>43941</v>
      </c>
    </row>
    <row r="35" spans="1:19" x14ac:dyDescent="0.25">
      <c r="A35" s="2">
        <v>24758</v>
      </c>
      <c r="B35" s="2">
        <v>1</v>
      </c>
      <c r="C35" s="22" t="s">
        <v>46</v>
      </c>
      <c r="D35" s="22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19">
        <f t="shared" si="7"/>
        <v>43893</v>
      </c>
      <c r="S35" s="19">
        <f t="shared" si="8"/>
        <v>43923</v>
      </c>
    </row>
    <row r="36" spans="1:19" x14ac:dyDescent="0.25">
      <c r="A36" s="2">
        <v>24759</v>
      </c>
      <c r="B36" s="2">
        <v>1</v>
      </c>
      <c r="C36" s="22" t="s">
        <v>24</v>
      </c>
      <c r="D36" s="22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19">
        <f t="shared" si="7"/>
        <v>43892</v>
      </c>
      <c r="S36" s="19">
        <f t="shared" si="8"/>
        <v>43934</v>
      </c>
    </row>
    <row r="37" spans="1:19" x14ac:dyDescent="0.25">
      <c r="A37" s="2">
        <v>24760</v>
      </c>
      <c r="B37" s="2">
        <v>1</v>
      </c>
      <c r="C37" s="22" t="s">
        <v>64</v>
      </c>
      <c r="D37" s="22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19">
        <f t="shared" si="7"/>
        <v>43923</v>
      </c>
      <c r="S37" s="19">
        <f t="shared" si="8"/>
        <v>43944</v>
      </c>
    </row>
    <row r="38" spans="1:19" x14ac:dyDescent="0.25">
      <c r="A38" s="2">
        <v>24761</v>
      </c>
      <c r="B38" s="2">
        <v>1</v>
      </c>
      <c r="C38" s="22" t="s">
        <v>54</v>
      </c>
      <c r="D38" s="22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19">
        <f t="shared" si="7"/>
        <v>43941</v>
      </c>
      <c r="S38" s="19">
        <f t="shared" si="8"/>
        <v>43949</v>
      </c>
    </row>
    <row r="39" spans="1:19" x14ac:dyDescent="0.25">
      <c r="A39" s="2">
        <v>24764</v>
      </c>
      <c r="B39" s="2">
        <v>1</v>
      </c>
      <c r="C39" s="22" t="s">
        <v>45</v>
      </c>
      <c r="D39" s="22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19">
        <f t="shared" si="7"/>
        <v>43911</v>
      </c>
      <c r="S39" s="19">
        <f t="shared" si="8"/>
        <v>43933</v>
      </c>
    </row>
    <row r="40" spans="1:19" x14ac:dyDescent="0.25">
      <c r="A40" s="2">
        <v>24767</v>
      </c>
      <c r="B40" s="2">
        <v>1</v>
      </c>
      <c r="C40" s="22" t="s">
        <v>40</v>
      </c>
      <c r="D40" s="22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19">
        <f t="shared" si="7"/>
        <v>43880</v>
      </c>
      <c r="S40" s="19">
        <f t="shared" si="8"/>
        <v>43924</v>
      </c>
    </row>
    <row r="41" spans="1:19" x14ac:dyDescent="0.25">
      <c r="A41" s="2">
        <v>24771</v>
      </c>
      <c r="B41" s="2">
        <v>1</v>
      </c>
      <c r="C41" s="22" t="s">
        <v>68</v>
      </c>
      <c r="D41" s="22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19">
        <f t="shared" si="7"/>
        <v>43919</v>
      </c>
      <c r="S41" s="19">
        <f t="shared" si="8"/>
        <v>43935</v>
      </c>
    </row>
    <row r="42" spans="1:19" x14ac:dyDescent="0.25">
      <c r="A42" s="2">
        <v>24775</v>
      </c>
      <c r="B42" s="2">
        <v>1</v>
      </c>
      <c r="C42" s="22" t="s">
        <v>48</v>
      </c>
      <c r="D42" s="22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19">
        <f t="shared" si="7"/>
        <v>43895</v>
      </c>
      <c r="S42" s="19">
        <f t="shared" si="8"/>
        <v>43937</v>
      </c>
    </row>
    <row r="43" spans="1:19" x14ac:dyDescent="0.25">
      <c r="A43" s="2">
        <v>24779</v>
      </c>
      <c r="B43" s="2">
        <v>1</v>
      </c>
      <c r="C43" s="22" t="s">
        <v>53</v>
      </c>
      <c r="D43" s="22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19">
        <f t="shared" si="7"/>
        <v>43907</v>
      </c>
      <c r="S43" s="19">
        <f t="shared" si="8"/>
        <v>43929</v>
      </c>
    </row>
    <row r="44" spans="1:19" x14ac:dyDescent="0.25">
      <c r="A44" s="2">
        <v>24784</v>
      </c>
      <c r="B44" s="2">
        <v>1</v>
      </c>
      <c r="C44" s="22" t="s">
        <v>89</v>
      </c>
      <c r="D44" s="22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19">
        <f t="shared" si="7"/>
        <v>43908</v>
      </c>
      <c r="S44" s="19">
        <f t="shared" si="8"/>
        <v>43948</v>
      </c>
    </row>
    <row r="45" spans="1:19" x14ac:dyDescent="0.25">
      <c r="A45" s="2">
        <v>24788</v>
      </c>
      <c r="B45" s="2">
        <v>1</v>
      </c>
      <c r="C45" s="22" t="s">
        <v>54</v>
      </c>
      <c r="D45" s="22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19">
        <f t="shared" si="7"/>
        <v>43906</v>
      </c>
      <c r="S45" s="19">
        <f t="shared" si="8"/>
        <v>43949</v>
      </c>
    </row>
    <row r="46" spans="1:19" x14ac:dyDescent="0.25">
      <c r="A46" s="2">
        <v>24792</v>
      </c>
      <c r="B46" s="2">
        <v>1</v>
      </c>
      <c r="C46" s="22" t="s">
        <v>40</v>
      </c>
      <c r="D46" s="22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19">
        <f t="shared" si="7"/>
        <v>43901</v>
      </c>
      <c r="S46" s="19">
        <f t="shared" si="8"/>
        <v>43924</v>
      </c>
    </row>
    <row r="47" spans="1:19" x14ac:dyDescent="0.25">
      <c r="A47" s="2">
        <v>24793</v>
      </c>
      <c r="B47" s="2">
        <v>1</v>
      </c>
      <c r="C47" s="22" t="s">
        <v>32</v>
      </c>
      <c r="D47" s="22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19">
        <f t="shared" si="7"/>
        <v>43895</v>
      </c>
      <c r="S47" s="19">
        <f t="shared" si="8"/>
        <v>43925</v>
      </c>
    </row>
    <row r="48" spans="1:19" x14ac:dyDescent="0.25">
      <c r="A48" s="2">
        <v>24795</v>
      </c>
      <c r="B48" s="2">
        <v>1</v>
      </c>
      <c r="C48" s="22" t="s">
        <v>34</v>
      </c>
      <c r="D48" s="22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19">
        <f t="shared" si="7"/>
        <v>43888</v>
      </c>
      <c r="S48" s="19">
        <f t="shared" si="8"/>
        <v>43928</v>
      </c>
    </row>
    <row r="49" spans="1:19" x14ac:dyDescent="0.25">
      <c r="A49" s="2">
        <v>24798</v>
      </c>
      <c r="B49" s="2">
        <v>1</v>
      </c>
      <c r="C49" s="22" t="s">
        <v>30</v>
      </c>
      <c r="D49" s="22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19">
        <f t="shared" si="7"/>
        <v>43921</v>
      </c>
      <c r="S49" s="19">
        <f t="shared" si="8"/>
        <v>43931</v>
      </c>
    </row>
    <row r="50" spans="1:19" x14ac:dyDescent="0.25">
      <c r="A50" s="2">
        <v>24801</v>
      </c>
      <c r="B50" s="2">
        <v>1</v>
      </c>
      <c r="C50" s="22" t="s">
        <v>45</v>
      </c>
      <c r="D50" s="22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19">
        <f t="shared" si="7"/>
        <v>43917</v>
      </c>
      <c r="S50" s="19">
        <f t="shared" si="8"/>
        <v>43933</v>
      </c>
    </row>
    <row r="51" spans="1:19" x14ac:dyDescent="0.25">
      <c r="A51" s="2">
        <v>24803</v>
      </c>
      <c r="B51" s="2">
        <v>1</v>
      </c>
      <c r="C51" s="22" t="s">
        <v>28</v>
      </c>
      <c r="D51" s="22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19">
        <f t="shared" si="7"/>
        <v>43908</v>
      </c>
      <c r="S51" s="19">
        <f t="shared" si="8"/>
        <v>43926</v>
      </c>
    </row>
    <row r="52" spans="1:19" x14ac:dyDescent="0.25">
      <c r="A52" s="2">
        <v>24808</v>
      </c>
      <c r="B52" s="2">
        <v>1</v>
      </c>
      <c r="C52" s="22" t="s">
        <v>22</v>
      </c>
      <c r="D52" s="22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19">
        <f t="shared" si="7"/>
        <v>43929</v>
      </c>
      <c r="S52" s="19">
        <f t="shared" si="8"/>
        <v>43941</v>
      </c>
    </row>
    <row r="53" spans="1:19" x14ac:dyDescent="0.25">
      <c r="A53" s="2">
        <v>24813</v>
      </c>
      <c r="B53" s="2">
        <v>1</v>
      </c>
      <c r="C53" s="22" t="s">
        <v>53</v>
      </c>
      <c r="D53" s="22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19">
        <f t="shared" si="7"/>
        <v>43921</v>
      </c>
      <c r="S53" s="19">
        <f t="shared" si="8"/>
        <v>43929</v>
      </c>
    </row>
    <row r="54" spans="1:19" x14ac:dyDescent="0.25">
      <c r="A54" s="2">
        <v>24815</v>
      </c>
      <c r="B54" s="2">
        <v>1</v>
      </c>
      <c r="C54" s="22" t="s">
        <v>89</v>
      </c>
      <c r="D54" s="22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19">
        <f t="shared" si="7"/>
        <v>43935</v>
      </c>
      <c r="S54" s="19">
        <f t="shared" si="8"/>
        <v>43948</v>
      </c>
    </row>
    <row r="55" spans="1:19" x14ac:dyDescent="0.25">
      <c r="A55" s="2">
        <v>24819</v>
      </c>
      <c r="B55" s="2">
        <v>1</v>
      </c>
      <c r="C55" s="22" t="s">
        <v>34</v>
      </c>
      <c r="D55" s="22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19">
        <f t="shared" si="7"/>
        <v>43914</v>
      </c>
      <c r="S55" s="19">
        <f t="shared" si="8"/>
        <v>43928</v>
      </c>
    </row>
    <row r="56" spans="1:19" x14ac:dyDescent="0.25">
      <c r="A56" s="2">
        <v>24822</v>
      </c>
      <c r="B56" s="2">
        <v>1</v>
      </c>
      <c r="C56" s="22" t="s">
        <v>44</v>
      </c>
      <c r="D56" s="22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19">
        <f t="shared" si="7"/>
        <v>43913</v>
      </c>
      <c r="S56" s="19">
        <f t="shared" si="8"/>
        <v>43939</v>
      </c>
    </row>
    <row r="57" spans="1:19" x14ac:dyDescent="0.25">
      <c r="A57" s="2">
        <v>24824</v>
      </c>
      <c r="B57" s="2">
        <v>1</v>
      </c>
      <c r="C57" s="22" t="s">
        <v>68</v>
      </c>
      <c r="D57" s="22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19">
        <f t="shared" si="7"/>
        <v>43908</v>
      </c>
      <c r="S57" s="19">
        <f t="shared" si="8"/>
        <v>43935</v>
      </c>
    </row>
    <row r="58" spans="1:19" x14ac:dyDescent="0.25">
      <c r="A58" s="2">
        <v>24825</v>
      </c>
      <c r="B58" s="2">
        <v>1</v>
      </c>
      <c r="C58" s="22" t="s">
        <v>33</v>
      </c>
      <c r="D58" s="22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19">
        <f t="shared" si="7"/>
        <v>43912</v>
      </c>
      <c r="S58" s="19">
        <f t="shared" si="8"/>
        <v>43927</v>
      </c>
    </row>
    <row r="59" spans="1:19" x14ac:dyDescent="0.25">
      <c r="A59" s="2">
        <v>24830</v>
      </c>
      <c r="B59" s="2">
        <v>1</v>
      </c>
      <c r="C59" s="22" t="s">
        <v>83</v>
      </c>
      <c r="D59" s="22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19">
        <f t="shared" si="7"/>
        <v>43927</v>
      </c>
      <c r="S59" s="19">
        <f t="shared" si="8"/>
        <v>43951</v>
      </c>
    </row>
    <row r="60" spans="1:19" x14ac:dyDescent="0.25">
      <c r="A60" s="2">
        <v>24831</v>
      </c>
      <c r="B60" s="2">
        <v>1</v>
      </c>
      <c r="C60" s="22" t="s">
        <v>32</v>
      </c>
      <c r="D60" s="22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19">
        <f t="shared" si="7"/>
        <v>43896</v>
      </c>
      <c r="S60" s="19">
        <f t="shared" si="8"/>
        <v>43925</v>
      </c>
    </row>
    <row r="61" spans="1:19" x14ac:dyDescent="0.25">
      <c r="A61" s="2">
        <v>24833</v>
      </c>
      <c r="B61" s="2">
        <v>1</v>
      </c>
      <c r="C61" s="22" t="s">
        <v>28</v>
      </c>
      <c r="D61" s="22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19">
        <f t="shared" si="7"/>
        <v>43881</v>
      </c>
      <c r="S61" s="19">
        <f t="shared" si="8"/>
        <v>43926</v>
      </c>
    </row>
    <row r="62" spans="1:19" x14ac:dyDescent="0.25">
      <c r="A62" s="2">
        <v>24837</v>
      </c>
      <c r="B62" s="2">
        <v>1</v>
      </c>
      <c r="C62" s="22" t="s">
        <v>53</v>
      </c>
      <c r="D62" s="22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19">
        <f t="shared" si="7"/>
        <v>43916</v>
      </c>
      <c r="S62" s="19">
        <f t="shared" si="8"/>
        <v>43929</v>
      </c>
    </row>
    <row r="63" spans="1:19" x14ac:dyDescent="0.25">
      <c r="A63" s="2">
        <v>24838</v>
      </c>
      <c r="B63" s="2">
        <v>1</v>
      </c>
      <c r="C63" s="22" t="s">
        <v>89</v>
      </c>
      <c r="D63" s="22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19">
        <f t="shared" si="7"/>
        <v>43932</v>
      </c>
      <c r="S63" s="19">
        <f t="shared" si="8"/>
        <v>43948</v>
      </c>
    </row>
    <row r="64" spans="1:19" x14ac:dyDescent="0.25">
      <c r="A64" s="2">
        <v>24842</v>
      </c>
      <c r="B64" s="2">
        <v>1</v>
      </c>
      <c r="C64" s="22" t="s">
        <v>45</v>
      </c>
      <c r="D64" s="22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19">
        <f t="shared" si="7"/>
        <v>43914</v>
      </c>
      <c r="S64" s="19">
        <f t="shared" si="8"/>
        <v>43933</v>
      </c>
    </row>
    <row r="65" spans="1:19" x14ac:dyDescent="0.25">
      <c r="A65" s="2">
        <v>24847</v>
      </c>
      <c r="B65" s="2">
        <v>1</v>
      </c>
      <c r="C65" s="22" t="s">
        <v>56</v>
      </c>
      <c r="D65" s="22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19">
        <f t="shared" si="7"/>
        <v>43905</v>
      </c>
      <c r="S65" s="19">
        <f t="shared" si="8"/>
        <v>43943</v>
      </c>
    </row>
    <row r="66" spans="1:19" x14ac:dyDescent="0.25">
      <c r="A66" s="2">
        <v>24851</v>
      </c>
      <c r="B66" s="2">
        <v>1</v>
      </c>
      <c r="C66" s="22" t="s">
        <v>44</v>
      </c>
      <c r="D66" s="22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19">
        <f t="shared" si="7"/>
        <v>43918</v>
      </c>
      <c r="S66" s="19">
        <f t="shared" si="8"/>
        <v>43939</v>
      </c>
    </row>
    <row r="67" spans="1:19" x14ac:dyDescent="0.25">
      <c r="A67" s="2">
        <v>24854</v>
      </c>
      <c r="B67" s="2">
        <v>1</v>
      </c>
      <c r="C67" s="22" t="s">
        <v>48</v>
      </c>
      <c r="D67" s="22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19">
        <f t="shared" ref="R67:R85" si="16">DATE(2020,MONTH(1&amp;M67),RIGHT(D67,2))</f>
        <v>43904</v>
      </c>
      <c r="S67" s="19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2" t="s">
        <v>37</v>
      </c>
      <c r="D68" s="22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19">
        <f t="shared" si="16"/>
        <v>43933</v>
      </c>
      <c r="S68" s="19">
        <f t="shared" si="17"/>
        <v>43940</v>
      </c>
    </row>
    <row r="69" spans="1:19" x14ac:dyDescent="0.25">
      <c r="A69" s="2">
        <v>24861</v>
      </c>
      <c r="B69" s="2">
        <v>1</v>
      </c>
      <c r="C69" s="22" t="s">
        <v>53</v>
      </c>
      <c r="D69" s="22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19">
        <f t="shared" si="16"/>
        <v>43887</v>
      </c>
      <c r="S69" s="19">
        <f t="shared" si="17"/>
        <v>43929</v>
      </c>
    </row>
    <row r="70" spans="1:19" x14ac:dyDescent="0.25">
      <c r="A70" s="2">
        <v>24863</v>
      </c>
      <c r="B70" s="2">
        <v>1</v>
      </c>
      <c r="C70" s="22" t="s">
        <v>50</v>
      </c>
      <c r="D70" s="22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19">
        <f t="shared" si="16"/>
        <v>43905</v>
      </c>
      <c r="S70" s="19">
        <f t="shared" si="17"/>
        <v>43942</v>
      </c>
    </row>
    <row r="71" spans="1:19" x14ac:dyDescent="0.25">
      <c r="A71" s="2">
        <v>24866</v>
      </c>
      <c r="B71" s="2">
        <v>1</v>
      </c>
      <c r="C71" s="22" t="s">
        <v>30</v>
      </c>
      <c r="D71" s="22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19">
        <f t="shared" si="16"/>
        <v>43900</v>
      </c>
      <c r="S71" s="19">
        <f t="shared" si="17"/>
        <v>43931</v>
      </c>
    </row>
    <row r="72" spans="1:19" x14ac:dyDescent="0.25">
      <c r="A72" s="2">
        <v>24870</v>
      </c>
      <c r="B72" s="2">
        <v>1</v>
      </c>
      <c r="C72" s="22" t="s">
        <v>83</v>
      </c>
      <c r="D72" s="22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19">
        <f t="shared" si="16"/>
        <v>43923</v>
      </c>
      <c r="S72" s="19">
        <f t="shared" si="17"/>
        <v>43951</v>
      </c>
    </row>
    <row r="73" spans="1:19" x14ac:dyDescent="0.25">
      <c r="A73" s="2">
        <v>24873</v>
      </c>
      <c r="B73" s="2">
        <v>1</v>
      </c>
      <c r="C73" s="22" t="s">
        <v>64</v>
      </c>
      <c r="D73" s="22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19">
        <f t="shared" si="16"/>
        <v>43914</v>
      </c>
      <c r="S73" s="19">
        <f t="shared" si="17"/>
        <v>43944</v>
      </c>
    </row>
    <row r="74" spans="1:19" x14ac:dyDescent="0.25">
      <c r="A74" s="2">
        <v>24875</v>
      </c>
      <c r="B74" s="2">
        <v>1</v>
      </c>
      <c r="C74" s="22" t="s">
        <v>83</v>
      </c>
      <c r="D74" s="22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19">
        <f t="shared" si="16"/>
        <v>43912</v>
      </c>
      <c r="S74" s="19">
        <f t="shared" si="17"/>
        <v>43951</v>
      </c>
    </row>
    <row r="75" spans="1:19" x14ac:dyDescent="0.25">
      <c r="A75" s="2">
        <v>24876</v>
      </c>
      <c r="B75" s="2">
        <v>1</v>
      </c>
      <c r="C75" s="22" t="s">
        <v>32</v>
      </c>
      <c r="D75" s="22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19">
        <f t="shared" si="16"/>
        <v>43919</v>
      </c>
      <c r="S75" s="19">
        <f t="shared" si="17"/>
        <v>43925</v>
      </c>
    </row>
    <row r="76" spans="1:19" x14ac:dyDescent="0.25">
      <c r="A76" s="2">
        <v>24877</v>
      </c>
      <c r="B76" s="2">
        <v>1</v>
      </c>
      <c r="C76" s="22" t="s">
        <v>51</v>
      </c>
      <c r="D76" s="22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19">
        <f t="shared" si="16"/>
        <v>43890</v>
      </c>
      <c r="S76" s="19">
        <f t="shared" si="17"/>
        <v>43932</v>
      </c>
    </row>
    <row r="77" spans="1:19" x14ac:dyDescent="0.25">
      <c r="A77" s="2">
        <v>24878</v>
      </c>
      <c r="B77" s="2">
        <v>1</v>
      </c>
      <c r="C77" s="22" t="s">
        <v>56</v>
      </c>
      <c r="D77" s="22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19">
        <f t="shared" si="16"/>
        <v>43934</v>
      </c>
      <c r="S77" s="19">
        <f t="shared" si="17"/>
        <v>43943</v>
      </c>
    </row>
    <row r="78" spans="1:19" x14ac:dyDescent="0.25">
      <c r="A78" s="2">
        <v>24880</v>
      </c>
      <c r="B78" s="2">
        <v>1</v>
      </c>
      <c r="C78" s="22" t="s">
        <v>56</v>
      </c>
      <c r="D78" s="22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19">
        <f t="shared" si="16"/>
        <v>43901</v>
      </c>
      <c r="S78" s="19">
        <f t="shared" si="17"/>
        <v>43943</v>
      </c>
    </row>
    <row r="79" spans="1:19" x14ac:dyDescent="0.25">
      <c r="A79" s="2">
        <v>24882</v>
      </c>
      <c r="B79" s="2">
        <v>1</v>
      </c>
      <c r="C79" s="22" t="s">
        <v>68</v>
      </c>
      <c r="D79" s="22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19">
        <f t="shared" si="16"/>
        <v>43933</v>
      </c>
      <c r="S79" s="19">
        <f t="shared" si="17"/>
        <v>43935</v>
      </c>
    </row>
    <row r="80" spans="1:19" x14ac:dyDescent="0.25">
      <c r="A80" s="2">
        <v>24885</v>
      </c>
      <c r="B80" s="2">
        <v>1</v>
      </c>
      <c r="C80" s="22" t="s">
        <v>236</v>
      </c>
      <c r="D80" s="22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19">
        <f t="shared" si="16"/>
        <v>43942</v>
      </c>
      <c r="S80" s="19">
        <f t="shared" si="17"/>
        <v>43950</v>
      </c>
    </row>
    <row r="81" spans="1:19" x14ac:dyDescent="0.25">
      <c r="A81" s="2">
        <v>24887</v>
      </c>
      <c r="B81" s="2">
        <v>1</v>
      </c>
      <c r="C81" s="22" t="s">
        <v>28</v>
      </c>
      <c r="D81" s="22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19">
        <f t="shared" si="16"/>
        <v>43897</v>
      </c>
      <c r="S81" s="19">
        <f t="shared" si="17"/>
        <v>43926</v>
      </c>
    </row>
    <row r="82" spans="1:19" x14ac:dyDescent="0.25">
      <c r="A82" s="2">
        <v>24891</v>
      </c>
      <c r="B82" s="2">
        <v>1</v>
      </c>
      <c r="C82" s="22" t="s">
        <v>37</v>
      </c>
      <c r="D82" s="22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19">
        <f t="shared" si="16"/>
        <v>43898</v>
      </c>
      <c r="S82" s="19">
        <f t="shared" si="17"/>
        <v>43940</v>
      </c>
    </row>
    <row r="83" spans="1:19" x14ac:dyDescent="0.25">
      <c r="A83" s="2">
        <v>24893</v>
      </c>
      <c r="B83" s="2">
        <v>1</v>
      </c>
      <c r="C83" s="22" t="s">
        <v>45</v>
      </c>
      <c r="D83" s="22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19">
        <f t="shared" si="16"/>
        <v>43919</v>
      </c>
      <c r="S83" s="19">
        <f t="shared" si="17"/>
        <v>43933</v>
      </c>
    </row>
    <row r="84" spans="1:19" x14ac:dyDescent="0.25">
      <c r="A84" s="2">
        <v>24898</v>
      </c>
      <c r="B84" s="2">
        <v>1</v>
      </c>
      <c r="C84" s="22" t="s">
        <v>22</v>
      </c>
      <c r="D84" s="22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19">
        <f t="shared" si="16"/>
        <v>43898</v>
      </c>
      <c r="S84" s="19">
        <f t="shared" si="17"/>
        <v>43941</v>
      </c>
    </row>
    <row r="85" spans="1:19" x14ac:dyDescent="0.25">
      <c r="A85" s="2">
        <v>24902</v>
      </c>
      <c r="B85" s="2">
        <v>1</v>
      </c>
      <c r="C85" s="22" t="s">
        <v>45</v>
      </c>
      <c r="D85" s="22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19">
        <f t="shared" si="16"/>
        <v>43915</v>
      </c>
      <c r="S85" s="19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92DD-E466-4CA2-9D00-65E16BF1290B}">
  <sheetPr>
    <tabColor rgb="FFC00000"/>
  </sheetPr>
  <dimension ref="A1:Z1000"/>
  <sheetViews>
    <sheetView tabSelected="1" workbookViewId="0">
      <selection activeCell="E27" sqref="E27"/>
    </sheetView>
  </sheetViews>
  <sheetFormatPr defaultColWidth="14.42578125" defaultRowHeight="15" customHeight="1" x14ac:dyDescent="0.2"/>
  <cols>
    <col min="1" max="3" width="13" style="39" customWidth="1"/>
    <col min="4" max="5" width="13.85546875" style="39" customWidth="1"/>
    <col min="6" max="6" width="14" style="39" customWidth="1"/>
    <col min="7" max="7" width="17.28515625" style="39" customWidth="1"/>
    <col min="8" max="8" width="12" style="39" customWidth="1"/>
    <col min="9" max="10" width="13.140625" style="39" customWidth="1"/>
    <col min="11" max="11" width="14.42578125" style="39" customWidth="1"/>
    <col min="12" max="12" width="11.140625" style="39" customWidth="1"/>
    <col min="13" max="13" width="12.7109375" style="39" customWidth="1"/>
    <col min="14" max="14" width="12" style="39" customWidth="1"/>
    <col min="15" max="26" width="8.7109375" style="39" customWidth="1"/>
    <col min="27" max="16384" width="14.42578125" style="39"/>
  </cols>
  <sheetData>
    <row r="1" spans="1:26" ht="23.25" x14ac:dyDescent="0.35">
      <c r="A1" s="51" t="s">
        <v>339</v>
      </c>
      <c r="D1" s="41"/>
      <c r="E1" s="41"/>
      <c r="F1" s="41"/>
      <c r="K1" s="40"/>
      <c r="L1" s="40"/>
      <c r="M1" s="40"/>
    </row>
    <row r="2" spans="1:26" x14ac:dyDescent="0.25">
      <c r="A2" s="40" t="s">
        <v>360</v>
      </c>
      <c r="B2" s="43">
        <f ca="1">TODAY()</f>
        <v>44238</v>
      </c>
      <c r="D2" s="40"/>
      <c r="F2" s="41"/>
      <c r="J2" s="49" t="s">
        <v>351</v>
      </c>
      <c r="K2" s="50"/>
      <c r="L2" s="40"/>
      <c r="M2" s="49" t="s">
        <v>344</v>
      </c>
      <c r="N2" s="48">
        <v>3.5999999999999999E-3</v>
      </c>
    </row>
    <row r="3" spans="1:26" x14ac:dyDescent="0.25">
      <c r="D3" s="41"/>
      <c r="E3" s="41"/>
      <c r="F3" s="41"/>
      <c r="K3" s="41"/>
      <c r="L3" s="40"/>
      <c r="M3" s="41"/>
    </row>
    <row r="4" spans="1:26" x14ac:dyDescent="0.25">
      <c r="A4" s="47" t="s">
        <v>338</v>
      </c>
      <c r="B4" s="47" t="s">
        <v>337</v>
      </c>
      <c r="C4" s="47" t="s">
        <v>5</v>
      </c>
      <c r="D4" s="47" t="s">
        <v>0</v>
      </c>
      <c r="E4" s="47" t="s">
        <v>1</v>
      </c>
      <c r="F4" s="47" t="s">
        <v>2</v>
      </c>
      <c r="G4" s="47" t="s">
        <v>8</v>
      </c>
      <c r="H4" s="47" t="s">
        <v>21</v>
      </c>
      <c r="I4" s="47" t="s">
        <v>7</v>
      </c>
      <c r="J4" s="47" t="s">
        <v>355</v>
      </c>
      <c r="K4" s="47" t="s">
        <v>341</v>
      </c>
      <c r="L4" s="47" t="s">
        <v>359</v>
      </c>
      <c r="M4" s="47" t="s">
        <v>345</v>
      </c>
      <c r="N4" s="47" t="s">
        <v>343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x14ac:dyDescent="0.25">
      <c r="A5" s="40" t="s">
        <v>249</v>
      </c>
      <c r="B5" s="40" t="s">
        <v>340</v>
      </c>
      <c r="C5" s="40">
        <f>545671</f>
        <v>545671</v>
      </c>
      <c r="D5" s="43">
        <v>43892</v>
      </c>
      <c r="E5" s="43">
        <f>WORKDAY(EDATE(D5,1)-1,1)</f>
        <v>43923</v>
      </c>
      <c r="F5" s="43">
        <v>43938</v>
      </c>
      <c r="G5" s="40" t="s">
        <v>250</v>
      </c>
      <c r="H5" s="40">
        <v>223809</v>
      </c>
      <c r="I5" s="40" t="s">
        <v>251</v>
      </c>
      <c r="J5" s="45">
        <v>742.5</v>
      </c>
      <c r="K5" s="43" t="str">
        <f>TEXT(D5,"MMM")</f>
        <v>Mar</v>
      </c>
      <c r="L5" s="40">
        <f>DAY(D5)</f>
        <v>2</v>
      </c>
      <c r="M5" s="40">
        <f>IF(F5&gt;E5,NETWORKDAYS(E5,F5,'[1]NSW Holidays 2020'!$A$4:$A$15),0)</f>
        <v>10</v>
      </c>
      <c r="N5" s="42"/>
    </row>
    <row r="6" spans="1:26" x14ac:dyDescent="0.25">
      <c r="A6" s="40" t="s">
        <v>249</v>
      </c>
      <c r="B6" s="40" t="s">
        <v>340</v>
      </c>
      <c r="C6" s="40">
        <v>545672</v>
      </c>
      <c r="D6" s="43">
        <v>43923</v>
      </c>
      <c r="E6" s="43">
        <f>WORKDAY(EDATE(D6,1)-1,1)</f>
        <v>43955</v>
      </c>
      <c r="F6" s="43">
        <v>43941</v>
      </c>
      <c r="G6" s="40" t="s">
        <v>252</v>
      </c>
      <c r="H6" s="40">
        <v>327600</v>
      </c>
      <c r="I6" s="40" t="s">
        <v>253</v>
      </c>
      <c r="J6" s="44">
        <v>1021.02</v>
      </c>
      <c r="K6" s="43" t="str">
        <f>TEXT(D6,"MMM")</f>
        <v>Apr</v>
      </c>
      <c r="L6" s="40">
        <f>DAY(D6)</f>
        <v>2</v>
      </c>
      <c r="M6" s="40">
        <f>IF(F6&gt;E6,NETWORKDAYS(E6,F6,'[1]NSW Holidays 2020'!$A$4:$A$15),0)</f>
        <v>0</v>
      </c>
      <c r="N6" s="42"/>
      <c r="O6" s="45"/>
    </row>
    <row r="7" spans="1:26" x14ac:dyDescent="0.25">
      <c r="A7" s="40" t="s">
        <v>254</v>
      </c>
      <c r="B7" s="40" t="s">
        <v>340</v>
      </c>
      <c r="C7" s="40">
        <v>545674</v>
      </c>
      <c r="D7" s="43">
        <v>43906</v>
      </c>
      <c r="E7" s="43">
        <f>WORKDAY(EDATE(D7,1)-1,1)</f>
        <v>43937</v>
      </c>
      <c r="F7" s="43">
        <v>43926</v>
      </c>
      <c r="G7" s="40" t="s">
        <v>252</v>
      </c>
      <c r="H7" s="40">
        <v>332589</v>
      </c>
      <c r="I7" s="40" t="s">
        <v>253</v>
      </c>
      <c r="J7" s="44">
        <v>409.53</v>
      </c>
      <c r="K7" s="43" t="str">
        <f>TEXT(D7,"MMM")</f>
        <v>Mar</v>
      </c>
      <c r="L7" s="40">
        <f>DAY(D7)</f>
        <v>16</v>
      </c>
      <c r="M7" s="40">
        <f>IF(F7&gt;E7,NETWORKDAYS(E7,F7,'[1]NSW Holidays 2020'!$A$4:$A$15),0)</f>
        <v>0</v>
      </c>
      <c r="N7" s="42"/>
    </row>
    <row r="8" spans="1:26" x14ac:dyDescent="0.25">
      <c r="A8" s="40" t="s">
        <v>255</v>
      </c>
      <c r="B8" s="40" t="s">
        <v>340</v>
      </c>
      <c r="C8" s="40">
        <v>545676</v>
      </c>
      <c r="D8" s="43">
        <v>43915</v>
      </c>
      <c r="E8" s="43">
        <f>WORKDAY(EDATE(D8,1)-1,1)</f>
        <v>43948</v>
      </c>
      <c r="F8" s="43">
        <v>43941</v>
      </c>
      <c r="G8" s="40" t="s">
        <v>252</v>
      </c>
      <c r="H8" s="40">
        <v>337131</v>
      </c>
      <c r="I8" s="40" t="s">
        <v>253</v>
      </c>
      <c r="J8" s="44">
        <v>-234.96</v>
      </c>
      <c r="K8" s="43" t="str">
        <f>TEXT(D8,"MMM")</f>
        <v>Mar</v>
      </c>
      <c r="L8" s="40">
        <f>DAY(D8)</f>
        <v>25</v>
      </c>
      <c r="M8" s="40">
        <f>IF(F8&gt;E8,NETWORKDAYS(E8,F8,'[1]NSW Holidays 2020'!$A$4:$A$15),0)</f>
        <v>0</v>
      </c>
      <c r="N8" s="42"/>
    </row>
    <row r="9" spans="1:26" x14ac:dyDescent="0.25">
      <c r="A9" s="40" t="s">
        <v>256</v>
      </c>
      <c r="B9" s="40" t="s">
        <v>340</v>
      </c>
      <c r="C9" s="40">
        <v>545677</v>
      </c>
      <c r="D9" s="43">
        <v>43907</v>
      </c>
      <c r="E9" s="43">
        <f>WORKDAY(EDATE(D9,1)-1,1)</f>
        <v>43938</v>
      </c>
      <c r="F9" s="43">
        <v>43931</v>
      </c>
      <c r="G9" s="40" t="s">
        <v>252</v>
      </c>
      <c r="H9" s="40">
        <v>319376</v>
      </c>
      <c r="I9" s="40" t="s">
        <v>253</v>
      </c>
      <c r="J9" s="44">
        <v>-450.12</v>
      </c>
      <c r="K9" s="43" t="str">
        <f>TEXT(D9,"MMM")</f>
        <v>Mar</v>
      </c>
      <c r="L9" s="40">
        <f>DAY(D9)</f>
        <v>17</v>
      </c>
      <c r="M9" s="40">
        <f>IF(F9&gt;E9,NETWORKDAYS(E9,F9,'[1]NSW Holidays 2020'!$A$4:$A$15),0)</f>
        <v>0</v>
      </c>
      <c r="N9" s="42"/>
    </row>
    <row r="10" spans="1:26" x14ac:dyDescent="0.25">
      <c r="A10" s="40" t="s">
        <v>257</v>
      </c>
      <c r="B10" s="40" t="s">
        <v>340</v>
      </c>
      <c r="C10" s="40">
        <v>545678</v>
      </c>
      <c r="D10" s="43">
        <v>43930</v>
      </c>
      <c r="E10" s="43">
        <f>WORKDAY(EDATE(D10,1)-1,1)</f>
        <v>43962</v>
      </c>
      <c r="F10" s="43">
        <v>43951</v>
      </c>
      <c r="G10" s="40" t="s">
        <v>252</v>
      </c>
      <c r="H10" s="40">
        <v>334724</v>
      </c>
      <c r="I10" s="40" t="s">
        <v>253</v>
      </c>
      <c r="J10" s="44">
        <v>114.18</v>
      </c>
      <c r="K10" s="43" t="str">
        <f>TEXT(D10,"MMM")</f>
        <v>Apr</v>
      </c>
      <c r="L10" s="40">
        <f>DAY(D10)</f>
        <v>9</v>
      </c>
      <c r="M10" s="40">
        <f>IF(F10&gt;E10,NETWORKDAYS(E10,F10,'[1]NSW Holidays 2020'!$A$4:$A$15),0)</f>
        <v>0</v>
      </c>
      <c r="N10" s="42"/>
    </row>
    <row r="11" spans="1:26" x14ac:dyDescent="0.25">
      <c r="A11" s="40" t="s">
        <v>258</v>
      </c>
      <c r="B11" s="40" t="s">
        <v>340</v>
      </c>
      <c r="C11" s="40">
        <v>545679</v>
      </c>
      <c r="D11" s="43">
        <v>43913</v>
      </c>
      <c r="E11" s="43">
        <f>WORKDAY(EDATE(D11,1)-1,1)</f>
        <v>43944</v>
      </c>
      <c r="F11" s="43">
        <v>43951</v>
      </c>
      <c r="G11" s="40" t="s">
        <v>252</v>
      </c>
      <c r="H11" s="40">
        <v>310607</v>
      </c>
      <c r="I11" s="40" t="s">
        <v>253</v>
      </c>
      <c r="J11" s="44">
        <v>930.93</v>
      </c>
      <c r="K11" s="43" t="str">
        <f>TEXT(D11,"MMM")</f>
        <v>Mar</v>
      </c>
      <c r="L11" s="40">
        <f>DAY(D11)</f>
        <v>23</v>
      </c>
      <c r="M11" s="40">
        <f>IF(F11&gt;E11,NETWORKDAYS(E11,F11,'[1]NSW Holidays 2020'!$A$4:$A$15),0)</f>
        <v>6</v>
      </c>
      <c r="N11" s="42"/>
    </row>
    <row r="12" spans="1:26" x14ac:dyDescent="0.25">
      <c r="A12" s="40" t="s">
        <v>259</v>
      </c>
      <c r="B12" s="40" t="s">
        <v>340</v>
      </c>
      <c r="C12" s="40">
        <v>545681</v>
      </c>
      <c r="D12" s="43">
        <v>43917</v>
      </c>
      <c r="E12" s="43">
        <f>WORKDAY(EDATE(D12,1)-1,1)</f>
        <v>43948</v>
      </c>
      <c r="F12" s="43">
        <v>43935</v>
      </c>
      <c r="G12" s="40" t="s">
        <v>250</v>
      </c>
      <c r="H12" s="40">
        <v>226225</v>
      </c>
      <c r="I12" s="40" t="s">
        <v>251</v>
      </c>
      <c r="J12" s="44">
        <v>466.29</v>
      </c>
      <c r="K12" s="43" t="str">
        <f>TEXT(D12,"MMM")</f>
        <v>Mar</v>
      </c>
      <c r="L12" s="40">
        <f>DAY(D12)</f>
        <v>27</v>
      </c>
      <c r="M12" s="40">
        <f>IF(F12&gt;E12,NETWORKDAYS(E12,F12,'[1]NSW Holidays 2020'!$A$4:$A$15),0)</f>
        <v>0</v>
      </c>
      <c r="N12" s="42"/>
    </row>
    <row r="13" spans="1:26" x14ac:dyDescent="0.25">
      <c r="A13" s="40" t="s">
        <v>260</v>
      </c>
      <c r="B13" s="40" t="s">
        <v>340</v>
      </c>
      <c r="C13" s="40">
        <v>545682</v>
      </c>
      <c r="D13" s="43">
        <v>43912</v>
      </c>
      <c r="E13" s="43">
        <f>WORKDAY(EDATE(D13,1)-1,1)</f>
        <v>43943</v>
      </c>
      <c r="F13" s="43">
        <v>43948</v>
      </c>
      <c r="G13" s="40" t="s">
        <v>250</v>
      </c>
      <c r="H13" s="40">
        <v>223858</v>
      </c>
      <c r="I13" s="40" t="s">
        <v>251</v>
      </c>
      <c r="J13" s="44">
        <v>222.42</v>
      </c>
      <c r="K13" s="43" t="str">
        <f>TEXT(D13,"MMM")</f>
        <v>Mar</v>
      </c>
      <c r="L13" s="40">
        <f>DAY(D13)</f>
        <v>22</v>
      </c>
      <c r="M13" s="40">
        <f>IF(F13&gt;E13,NETWORKDAYS(E13,F13,'[1]NSW Holidays 2020'!$A$4:$A$15),0)</f>
        <v>4</v>
      </c>
      <c r="N13" s="42"/>
    </row>
    <row r="14" spans="1:26" x14ac:dyDescent="0.25">
      <c r="A14" s="40" t="s">
        <v>261</v>
      </c>
      <c r="B14" s="40" t="s">
        <v>340</v>
      </c>
      <c r="C14" s="40">
        <v>545683</v>
      </c>
      <c r="D14" s="43">
        <v>43899</v>
      </c>
      <c r="E14" s="43">
        <f>WORKDAY(EDATE(D14,1)-1,1)</f>
        <v>43930</v>
      </c>
      <c r="F14" s="43">
        <v>43932</v>
      </c>
      <c r="G14" s="40" t="s">
        <v>250</v>
      </c>
      <c r="H14" s="40">
        <v>211781</v>
      </c>
      <c r="I14" s="40" t="s">
        <v>251</v>
      </c>
      <c r="J14" s="44">
        <v>679.8</v>
      </c>
      <c r="K14" s="43" t="str">
        <f>TEXT(D14,"MMM")</f>
        <v>Mar</v>
      </c>
      <c r="L14" s="40">
        <f>DAY(D14)</f>
        <v>9</v>
      </c>
      <c r="M14" s="40">
        <f>IF(F14&gt;E14,NETWORKDAYS(E14,F14,'[1]NSW Holidays 2020'!$A$4:$A$15),0)</f>
        <v>1</v>
      </c>
      <c r="N14" s="42"/>
    </row>
    <row r="15" spans="1:26" x14ac:dyDescent="0.25">
      <c r="A15" s="40" t="s">
        <v>262</v>
      </c>
      <c r="B15" s="40" t="s">
        <v>340</v>
      </c>
      <c r="C15" s="40">
        <v>545685</v>
      </c>
      <c r="D15" s="43">
        <v>43925</v>
      </c>
      <c r="E15" s="43">
        <f>WORKDAY(EDATE(D15,1)-1,1)</f>
        <v>43955</v>
      </c>
      <c r="F15" s="43">
        <v>43944</v>
      </c>
      <c r="G15" s="40" t="s">
        <v>250</v>
      </c>
      <c r="H15" s="40">
        <v>232805</v>
      </c>
      <c r="I15" s="40" t="s">
        <v>251</v>
      </c>
      <c r="J15" s="44">
        <v>171.93</v>
      </c>
      <c r="K15" s="43" t="str">
        <f>TEXT(D15,"MMM")</f>
        <v>Apr</v>
      </c>
      <c r="L15" s="40">
        <f>DAY(D15)</f>
        <v>4</v>
      </c>
      <c r="M15" s="40">
        <f>IF(F15&gt;E15,NETWORKDAYS(E15,F15,'[1]NSW Holidays 2020'!$A$4:$A$15),0)</f>
        <v>0</v>
      </c>
      <c r="N15" s="42"/>
    </row>
    <row r="16" spans="1:26" x14ac:dyDescent="0.25">
      <c r="A16" s="40" t="s">
        <v>263</v>
      </c>
      <c r="B16" s="40" t="s">
        <v>340</v>
      </c>
      <c r="C16" s="40">
        <v>545687</v>
      </c>
      <c r="D16" s="43">
        <v>43885</v>
      </c>
      <c r="E16" s="43">
        <f>WORKDAY(EDATE(D16,1)-1,1)</f>
        <v>43914</v>
      </c>
      <c r="F16" s="43">
        <v>43927</v>
      </c>
      <c r="G16" s="40" t="s">
        <v>252</v>
      </c>
      <c r="H16" s="40">
        <v>312187</v>
      </c>
      <c r="I16" s="40" t="s">
        <v>253</v>
      </c>
      <c r="J16" s="44">
        <v>623.70000000000005</v>
      </c>
      <c r="K16" s="43" t="str">
        <f>TEXT(D16,"MMM")</f>
        <v>Feb</v>
      </c>
      <c r="L16" s="40">
        <f>DAY(D16)</f>
        <v>24</v>
      </c>
      <c r="M16" s="40">
        <f>IF(F16&gt;E16,NETWORKDAYS(E16,F16,'[1]NSW Holidays 2020'!$A$4:$A$15),0)</f>
        <v>10</v>
      </c>
      <c r="N16" s="42"/>
    </row>
    <row r="17" spans="1:14" x14ac:dyDescent="0.25">
      <c r="A17" s="40" t="s">
        <v>264</v>
      </c>
      <c r="B17" s="40" t="s">
        <v>340</v>
      </c>
      <c r="C17" s="40">
        <v>545689</v>
      </c>
      <c r="D17" s="43">
        <v>43919</v>
      </c>
      <c r="E17" s="43">
        <f>WORKDAY(EDATE(D17,1)-1,1)</f>
        <v>43950</v>
      </c>
      <c r="F17" s="43">
        <v>43945</v>
      </c>
      <c r="G17" s="40" t="s">
        <v>252</v>
      </c>
      <c r="H17" s="40">
        <v>319790</v>
      </c>
      <c r="I17" s="40" t="s">
        <v>253</v>
      </c>
      <c r="J17" s="44">
        <v>221.1</v>
      </c>
      <c r="K17" s="43" t="str">
        <f>TEXT(D17,"MMM")</f>
        <v>Mar</v>
      </c>
      <c r="L17" s="40">
        <f>DAY(D17)</f>
        <v>29</v>
      </c>
      <c r="M17" s="40">
        <f>IF(F17&gt;E17,NETWORKDAYS(E17,F17,'[1]NSW Holidays 2020'!$A$4:$A$15),0)</f>
        <v>0</v>
      </c>
      <c r="N17" s="42"/>
    </row>
    <row r="18" spans="1:14" x14ac:dyDescent="0.25">
      <c r="A18" s="40" t="s">
        <v>265</v>
      </c>
      <c r="B18" s="40" t="s">
        <v>340</v>
      </c>
      <c r="C18" s="40">
        <v>545690</v>
      </c>
      <c r="D18" s="43">
        <v>43930</v>
      </c>
      <c r="E18" s="43">
        <f>WORKDAY(EDATE(D18,1)-1,1)</f>
        <v>43962</v>
      </c>
      <c r="F18" s="43">
        <v>43949</v>
      </c>
      <c r="G18" s="40" t="s">
        <v>252</v>
      </c>
      <c r="H18" s="40">
        <v>327342</v>
      </c>
      <c r="I18" s="40" t="s">
        <v>253</v>
      </c>
      <c r="J18" s="44">
        <v>393.36</v>
      </c>
      <c r="K18" s="43" t="str">
        <f>TEXT(D18,"MMM")</f>
        <v>Apr</v>
      </c>
      <c r="L18" s="40">
        <f>DAY(D18)</f>
        <v>9</v>
      </c>
      <c r="M18" s="40">
        <f>IF(F18&gt;E18,NETWORKDAYS(E18,F18,'[1]NSW Holidays 2020'!$A$4:$A$15),0)</f>
        <v>0</v>
      </c>
      <c r="N18" s="42"/>
    </row>
    <row r="19" spans="1:14" x14ac:dyDescent="0.25">
      <c r="A19" s="40" t="s">
        <v>266</v>
      </c>
      <c r="B19" s="40" t="s">
        <v>340</v>
      </c>
      <c r="C19" s="40">
        <v>545691</v>
      </c>
      <c r="D19" s="43">
        <v>43899</v>
      </c>
      <c r="E19" s="43">
        <f>WORKDAY(EDATE(D19,1)-1,1)</f>
        <v>43930</v>
      </c>
      <c r="F19" s="43">
        <v>43942</v>
      </c>
      <c r="G19" s="40" t="s">
        <v>252</v>
      </c>
      <c r="H19" s="40">
        <v>335460</v>
      </c>
      <c r="I19" s="40" t="s">
        <v>253</v>
      </c>
      <c r="J19" s="44">
        <v>642.17999999999995</v>
      </c>
      <c r="K19" s="43" t="str">
        <f>TEXT(D19,"MMM")</f>
        <v>Mar</v>
      </c>
      <c r="L19" s="40">
        <f>DAY(D19)</f>
        <v>9</v>
      </c>
      <c r="M19" s="40">
        <f>IF(F19&gt;E19,NETWORKDAYS(E19,F19,'[1]NSW Holidays 2020'!$A$4:$A$15),0)</f>
        <v>7</v>
      </c>
      <c r="N19" s="42"/>
    </row>
    <row r="20" spans="1:14" x14ac:dyDescent="0.25">
      <c r="A20" s="40" t="s">
        <v>267</v>
      </c>
      <c r="B20" s="40" t="s">
        <v>340</v>
      </c>
      <c r="C20" s="40">
        <v>545692</v>
      </c>
      <c r="D20" s="43">
        <v>43909</v>
      </c>
      <c r="E20" s="43">
        <f>WORKDAY(EDATE(D20,1)-1,1)</f>
        <v>43941</v>
      </c>
      <c r="F20" s="43">
        <v>43951</v>
      </c>
      <c r="G20" s="40" t="s">
        <v>252</v>
      </c>
      <c r="H20" s="40">
        <v>323955</v>
      </c>
      <c r="I20" s="40" t="s">
        <v>253</v>
      </c>
      <c r="J20" s="44">
        <v>499.95</v>
      </c>
      <c r="K20" s="43" t="str">
        <f>TEXT(D20,"MMM")</f>
        <v>Mar</v>
      </c>
      <c r="L20" s="40">
        <f>DAY(D20)</f>
        <v>19</v>
      </c>
      <c r="M20" s="40">
        <f>IF(F20&gt;E20,NETWORKDAYS(E20,F20,'[1]NSW Holidays 2020'!$A$4:$A$15),0)</f>
        <v>9</v>
      </c>
      <c r="N20" s="42"/>
    </row>
    <row r="21" spans="1:14" ht="15.75" customHeight="1" x14ac:dyDescent="0.25">
      <c r="A21" s="40" t="s">
        <v>268</v>
      </c>
      <c r="B21" s="40" t="s">
        <v>340</v>
      </c>
      <c r="C21" s="40">
        <v>545693</v>
      </c>
      <c r="D21" s="43">
        <v>43890</v>
      </c>
      <c r="E21" s="43">
        <f>WORKDAY(EDATE(D21,1)-1,1)</f>
        <v>43920</v>
      </c>
      <c r="F21" s="43">
        <v>43928</v>
      </c>
      <c r="G21" s="40" t="s">
        <v>252</v>
      </c>
      <c r="H21" s="40">
        <v>316515</v>
      </c>
      <c r="I21" s="40" t="s">
        <v>253</v>
      </c>
      <c r="J21" s="44">
        <v>299.64</v>
      </c>
      <c r="K21" s="43" t="str">
        <f>TEXT(D21,"MMM")</f>
        <v>Feb</v>
      </c>
      <c r="L21" s="40">
        <f>DAY(D21)</f>
        <v>29</v>
      </c>
      <c r="M21" s="40">
        <f>IF(F21&gt;E21,NETWORKDAYS(E21,F21,'[1]NSW Holidays 2020'!$A$4:$A$15),0)</f>
        <v>7</v>
      </c>
      <c r="N21" s="42"/>
    </row>
    <row r="22" spans="1:14" ht="15.75" customHeight="1" x14ac:dyDescent="0.25">
      <c r="A22" s="40" t="s">
        <v>269</v>
      </c>
      <c r="B22" s="40" t="s">
        <v>340</v>
      </c>
      <c r="C22" s="40">
        <v>545695</v>
      </c>
      <c r="D22" s="43">
        <v>43912</v>
      </c>
      <c r="E22" s="43">
        <f>WORKDAY(EDATE(D22,1)-1,1)</f>
        <v>43943</v>
      </c>
      <c r="F22" s="43">
        <v>43951</v>
      </c>
      <c r="G22" s="40" t="s">
        <v>250</v>
      </c>
      <c r="H22" s="40">
        <v>231320</v>
      </c>
      <c r="I22" s="40" t="s">
        <v>251</v>
      </c>
      <c r="J22" s="44">
        <v>312.83999999999997</v>
      </c>
      <c r="K22" s="43" t="str">
        <f>TEXT(D22,"MMM")</f>
        <v>Mar</v>
      </c>
      <c r="L22" s="40">
        <f>DAY(D22)</f>
        <v>22</v>
      </c>
      <c r="M22" s="40">
        <f>IF(F22&gt;E22,NETWORKDAYS(E22,F22,'[1]NSW Holidays 2020'!$A$4:$A$15),0)</f>
        <v>7</v>
      </c>
      <c r="N22" s="42"/>
    </row>
    <row r="23" spans="1:14" ht="15.75" customHeight="1" x14ac:dyDescent="0.25">
      <c r="A23" s="40" t="s">
        <v>270</v>
      </c>
      <c r="B23" s="40" t="s">
        <v>340</v>
      </c>
      <c r="C23" s="40">
        <v>545696</v>
      </c>
      <c r="D23" s="43">
        <v>43904</v>
      </c>
      <c r="E23" s="43">
        <f>WORKDAY(EDATE(D23,1)-1,1)</f>
        <v>43935</v>
      </c>
      <c r="F23" s="43">
        <v>43926</v>
      </c>
      <c r="G23" s="40" t="s">
        <v>250</v>
      </c>
      <c r="H23" s="40">
        <v>213670</v>
      </c>
      <c r="I23" s="40" t="s">
        <v>251</v>
      </c>
      <c r="J23" s="44">
        <v>993.63</v>
      </c>
      <c r="K23" s="43" t="str">
        <f>TEXT(D23,"MMM")</f>
        <v>Mar</v>
      </c>
      <c r="L23" s="40">
        <f>DAY(D23)</f>
        <v>14</v>
      </c>
      <c r="M23" s="40">
        <f>IF(F23&gt;E23,NETWORKDAYS(E23,F23,'[1]NSW Holidays 2020'!$A$4:$A$15),0)</f>
        <v>0</v>
      </c>
      <c r="N23" s="42"/>
    </row>
    <row r="24" spans="1:14" ht="15.75" customHeight="1" x14ac:dyDescent="0.25">
      <c r="A24" s="40" t="s">
        <v>271</v>
      </c>
      <c r="B24" s="40" t="s">
        <v>340</v>
      </c>
      <c r="C24" s="40">
        <v>545697</v>
      </c>
      <c r="D24" s="43">
        <v>43917</v>
      </c>
      <c r="E24" s="43">
        <f>WORKDAY(EDATE(D24,1)-1,1)</f>
        <v>43948</v>
      </c>
      <c r="F24" s="43">
        <v>43922</v>
      </c>
      <c r="G24" s="40" t="s">
        <v>250</v>
      </c>
      <c r="H24" s="40">
        <v>226166</v>
      </c>
      <c r="I24" s="40" t="s">
        <v>251</v>
      </c>
      <c r="J24" s="44">
        <v>1053.69</v>
      </c>
      <c r="K24" s="43" t="str">
        <f>TEXT(D24,"MMM")</f>
        <v>Mar</v>
      </c>
      <c r="L24" s="40">
        <f>DAY(D24)</f>
        <v>27</v>
      </c>
      <c r="M24" s="40">
        <f>IF(F24&gt;E24,NETWORKDAYS(E24,F24,'[1]NSW Holidays 2020'!$A$4:$A$15),0)</f>
        <v>0</v>
      </c>
      <c r="N24" s="42"/>
    </row>
    <row r="25" spans="1:14" ht="15.75" customHeight="1" x14ac:dyDescent="0.25">
      <c r="A25" s="40" t="s">
        <v>272</v>
      </c>
      <c r="B25" s="40" t="s">
        <v>340</v>
      </c>
      <c r="C25" s="40">
        <v>545698</v>
      </c>
      <c r="D25" s="43">
        <v>43929</v>
      </c>
      <c r="E25" s="43">
        <f>WORKDAY(EDATE(D25,1)-1,1)</f>
        <v>43959</v>
      </c>
      <c r="F25" s="43">
        <v>43951</v>
      </c>
      <c r="G25" s="40" t="s">
        <v>252</v>
      </c>
      <c r="H25" s="40">
        <v>316479</v>
      </c>
      <c r="I25" s="40" t="s">
        <v>253</v>
      </c>
      <c r="J25" s="44">
        <v>1047.75</v>
      </c>
      <c r="K25" s="43" t="str">
        <f>TEXT(D25,"MMM")</f>
        <v>Apr</v>
      </c>
      <c r="L25" s="40">
        <f>DAY(D25)</f>
        <v>8</v>
      </c>
      <c r="M25" s="40">
        <f>IF(F25&gt;E25,NETWORKDAYS(E25,F25,'[1]NSW Holidays 2020'!$A$4:$A$15),0)</f>
        <v>0</v>
      </c>
      <c r="N25" s="42"/>
    </row>
    <row r="26" spans="1:14" ht="15.75" customHeight="1" x14ac:dyDescent="0.25">
      <c r="A26" s="40" t="s">
        <v>273</v>
      </c>
      <c r="B26" s="40" t="s">
        <v>340</v>
      </c>
      <c r="C26" s="40">
        <v>545700</v>
      </c>
      <c r="D26" s="43">
        <v>43888</v>
      </c>
      <c r="E26" s="43">
        <f>WORKDAY(EDATE(D26,1)-1,1)</f>
        <v>43917</v>
      </c>
      <c r="F26" s="43">
        <v>43929</v>
      </c>
      <c r="G26" s="40" t="s">
        <v>250</v>
      </c>
      <c r="H26" s="40">
        <v>230046</v>
      </c>
      <c r="I26" s="40" t="s">
        <v>251</v>
      </c>
      <c r="J26" s="44">
        <v>1096.92</v>
      </c>
      <c r="K26" s="43" t="str">
        <f>TEXT(D26,"MMM")</f>
        <v>Feb</v>
      </c>
      <c r="L26" s="40">
        <f>DAY(D26)</f>
        <v>27</v>
      </c>
      <c r="M26" s="40">
        <f>IF(F26&gt;E26,NETWORKDAYS(E26,F26,'[1]NSW Holidays 2020'!$A$4:$A$15),0)</f>
        <v>9</v>
      </c>
      <c r="N26" s="42"/>
    </row>
    <row r="27" spans="1:14" ht="15.75" customHeight="1" x14ac:dyDescent="0.25">
      <c r="A27" s="40" t="s">
        <v>274</v>
      </c>
      <c r="B27" s="40" t="s">
        <v>340</v>
      </c>
      <c r="C27" s="40">
        <v>545702</v>
      </c>
      <c r="D27" s="43">
        <v>43886</v>
      </c>
      <c r="E27" s="43">
        <f>WORKDAY(EDATE(D27,1)-1,1)</f>
        <v>43915</v>
      </c>
      <c r="F27" s="43">
        <v>43928</v>
      </c>
      <c r="G27" s="40" t="s">
        <v>250</v>
      </c>
      <c r="H27" s="40">
        <v>224680</v>
      </c>
      <c r="I27" s="40" t="s">
        <v>251</v>
      </c>
      <c r="J27" s="44">
        <v>257.07</v>
      </c>
      <c r="K27" s="43" t="str">
        <f>TEXT(D27,"MMM")</f>
        <v>Feb</v>
      </c>
      <c r="L27" s="40">
        <f>DAY(D27)</f>
        <v>25</v>
      </c>
      <c r="M27" s="40">
        <f>IF(F27&gt;E27,NETWORKDAYS(E27,F27,'[1]NSW Holidays 2020'!$A$4:$A$15),0)</f>
        <v>10</v>
      </c>
      <c r="N27" s="42"/>
    </row>
    <row r="28" spans="1:14" ht="15.75" customHeight="1" x14ac:dyDescent="0.25">
      <c r="A28" s="40" t="s">
        <v>275</v>
      </c>
      <c r="B28" s="40" t="s">
        <v>340</v>
      </c>
      <c r="C28" s="40">
        <v>545703</v>
      </c>
      <c r="D28" s="43">
        <v>43945</v>
      </c>
      <c r="E28" s="43">
        <f>WORKDAY(EDATE(D28,1)-1,1)</f>
        <v>43976</v>
      </c>
      <c r="F28" s="43">
        <v>43949</v>
      </c>
      <c r="G28" s="40" t="s">
        <v>250</v>
      </c>
      <c r="H28" s="40">
        <v>238023</v>
      </c>
      <c r="I28" s="40" t="s">
        <v>251</v>
      </c>
      <c r="J28" s="44">
        <v>215.49</v>
      </c>
      <c r="K28" s="43" t="str">
        <f>TEXT(D28,"MMM")</f>
        <v>Apr</v>
      </c>
      <c r="L28" s="40">
        <f>DAY(D28)</f>
        <v>24</v>
      </c>
      <c r="M28" s="40">
        <f>IF(F28&gt;E28,NETWORKDAYS(E28,F28,'[1]NSW Holidays 2020'!$A$4:$A$15),0)</f>
        <v>0</v>
      </c>
      <c r="N28" s="42"/>
    </row>
    <row r="29" spans="1:14" ht="15.75" customHeight="1" x14ac:dyDescent="0.25">
      <c r="A29" s="40" t="s">
        <v>276</v>
      </c>
      <c r="B29" s="40" t="s">
        <v>340</v>
      </c>
      <c r="C29" s="40">
        <v>545705</v>
      </c>
      <c r="D29" s="43">
        <v>43926</v>
      </c>
      <c r="E29" s="43">
        <f>WORKDAY(EDATE(D29,1)-1,1)</f>
        <v>43956</v>
      </c>
      <c r="F29" s="43">
        <v>43945</v>
      </c>
      <c r="G29" s="40" t="s">
        <v>250</v>
      </c>
      <c r="H29" s="40">
        <v>224184</v>
      </c>
      <c r="I29" s="40" t="s">
        <v>251</v>
      </c>
      <c r="J29" s="44">
        <v>455.07</v>
      </c>
      <c r="K29" s="43" t="str">
        <f>TEXT(D29,"MMM")</f>
        <v>Apr</v>
      </c>
      <c r="L29" s="40">
        <f>DAY(D29)</f>
        <v>5</v>
      </c>
      <c r="M29" s="40">
        <f>IF(F29&gt;E29,NETWORKDAYS(E29,F29,'[1]NSW Holidays 2020'!$A$4:$A$15),0)</f>
        <v>0</v>
      </c>
      <c r="N29" s="42"/>
    </row>
    <row r="30" spans="1:14" ht="15.75" customHeight="1" x14ac:dyDescent="0.25">
      <c r="A30" s="40" t="s">
        <v>277</v>
      </c>
      <c r="B30" s="40" t="s">
        <v>340</v>
      </c>
      <c r="C30" s="40">
        <v>545706</v>
      </c>
      <c r="D30" s="43">
        <v>43923</v>
      </c>
      <c r="E30" s="43">
        <f>WORKDAY(EDATE(D30,1)-1,1)</f>
        <v>43955</v>
      </c>
      <c r="F30" s="43">
        <v>43930</v>
      </c>
      <c r="G30" s="40" t="s">
        <v>250</v>
      </c>
      <c r="H30" s="40">
        <v>216205</v>
      </c>
      <c r="I30" s="40" t="s">
        <v>251</v>
      </c>
      <c r="J30" s="44">
        <v>711.81</v>
      </c>
      <c r="K30" s="43" t="str">
        <f>TEXT(D30,"MMM")</f>
        <v>Apr</v>
      </c>
      <c r="L30" s="40">
        <f>DAY(D30)</f>
        <v>2</v>
      </c>
      <c r="M30" s="40">
        <f>IF(F30&gt;E30,NETWORKDAYS(E30,F30,'[1]NSW Holidays 2020'!$A$4:$A$15),0)</f>
        <v>0</v>
      </c>
      <c r="N30" s="42"/>
    </row>
    <row r="31" spans="1:14" ht="15.75" customHeight="1" x14ac:dyDescent="0.25">
      <c r="A31" s="40" t="s">
        <v>278</v>
      </c>
      <c r="B31" s="40" t="s">
        <v>340</v>
      </c>
      <c r="C31" s="40">
        <v>545707</v>
      </c>
      <c r="D31" s="43">
        <v>43911</v>
      </c>
      <c r="E31" s="43">
        <f>WORKDAY(EDATE(D31,1)-1,1)</f>
        <v>43942</v>
      </c>
      <c r="F31" s="43">
        <v>43925</v>
      </c>
      <c r="G31" s="40" t="s">
        <v>252</v>
      </c>
      <c r="H31" s="40">
        <v>331383</v>
      </c>
      <c r="I31" s="40" t="s">
        <v>253</v>
      </c>
      <c r="J31" s="44">
        <v>78.540000000000006</v>
      </c>
      <c r="K31" s="43" t="str">
        <f>TEXT(D31,"MMM")</f>
        <v>Mar</v>
      </c>
      <c r="L31" s="40">
        <f>DAY(D31)</f>
        <v>21</v>
      </c>
      <c r="M31" s="40">
        <f>IF(F31&gt;E31,NETWORKDAYS(E31,F31,'[1]NSW Holidays 2020'!$A$4:$A$15),0)</f>
        <v>0</v>
      </c>
      <c r="N31" s="42"/>
    </row>
    <row r="32" spans="1:14" ht="15.75" customHeight="1" x14ac:dyDescent="0.25">
      <c r="A32" s="40" t="s">
        <v>279</v>
      </c>
      <c r="B32" s="40" t="s">
        <v>340</v>
      </c>
      <c r="C32" s="40">
        <v>545708</v>
      </c>
      <c r="D32" s="43">
        <v>43892</v>
      </c>
      <c r="E32" s="43">
        <f>WORKDAY(EDATE(D32,1)-1,1)</f>
        <v>43923</v>
      </c>
      <c r="F32" s="43">
        <v>43927</v>
      </c>
      <c r="G32" s="40" t="s">
        <v>252</v>
      </c>
      <c r="H32" s="40">
        <v>335282</v>
      </c>
      <c r="I32" s="40" t="s">
        <v>253</v>
      </c>
      <c r="J32" s="44">
        <v>302.61</v>
      </c>
      <c r="K32" s="43" t="str">
        <f>TEXT(D32,"MMM")</f>
        <v>Mar</v>
      </c>
      <c r="L32" s="40">
        <f>DAY(D32)</f>
        <v>2</v>
      </c>
      <c r="M32" s="40">
        <f>IF(F32&gt;E32,NETWORKDAYS(E32,F32,'[1]NSW Holidays 2020'!$A$4:$A$15),0)</f>
        <v>3</v>
      </c>
      <c r="N32" s="42"/>
    </row>
    <row r="33" spans="1:14" ht="15.75" customHeight="1" x14ac:dyDescent="0.25">
      <c r="A33" s="40" t="s">
        <v>280</v>
      </c>
      <c r="B33" s="40" t="s">
        <v>340</v>
      </c>
      <c r="C33" s="40">
        <v>545710</v>
      </c>
      <c r="D33" s="43">
        <v>43886</v>
      </c>
      <c r="E33" s="43">
        <f>WORKDAY(EDATE(D33,1)-1,1)</f>
        <v>43915</v>
      </c>
      <c r="F33" s="43">
        <v>43931</v>
      </c>
      <c r="G33" s="40" t="s">
        <v>252</v>
      </c>
      <c r="H33" s="40">
        <v>330858</v>
      </c>
      <c r="I33" s="40" t="s">
        <v>253</v>
      </c>
      <c r="J33" s="44">
        <v>426.03</v>
      </c>
      <c r="K33" s="43" t="str">
        <f>TEXT(D33,"MMM")</f>
        <v>Feb</v>
      </c>
      <c r="L33" s="40">
        <f>DAY(D33)</f>
        <v>25</v>
      </c>
      <c r="M33" s="40">
        <f>IF(F33&gt;E33,NETWORKDAYS(E33,F33,'[1]NSW Holidays 2020'!$A$4:$A$15),0)</f>
        <v>12</v>
      </c>
      <c r="N33" s="42"/>
    </row>
    <row r="34" spans="1:14" ht="15.75" customHeight="1" x14ac:dyDescent="0.25">
      <c r="A34" s="40" t="s">
        <v>281</v>
      </c>
      <c r="B34" s="40" t="s">
        <v>340</v>
      </c>
      <c r="C34" s="40">
        <v>545711</v>
      </c>
      <c r="D34" s="43">
        <v>43899</v>
      </c>
      <c r="E34" s="43">
        <f>WORKDAY(EDATE(D34,1)-1,1)</f>
        <v>43930</v>
      </c>
      <c r="F34" s="43">
        <v>43932</v>
      </c>
      <c r="G34" s="40" t="s">
        <v>250</v>
      </c>
      <c r="H34" s="40">
        <v>238202</v>
      </c>
      <c r="I34" s="40" t="s">
        <v>251</v>
      </c>
      <c r="J34" s="44">
        <v>489.72</v>
      </c>
      <c r="K34" s="43" t="str">
        <f>TEXT(D34,"MMM")</f>
        <v>Mar</v>
      </c>
      <c r="L34" s="40">
        <f>DAY(D34)</f>
        <v>9</v>
      </c>
      <c r="M34" s="40">
        <f>IF(F34&gt;E34,NETWORKDAYS(E34,F34,'[1]NSW Holidays 2020'!$A$4:$A$15),0)</f>
        <v>1</v>
      </c>
      <c r="N34" s="42"/>
    </row>
    <row r="35" spans="1:14" ht="15.75" customHeight="1" x14ac:dyDescent="0.25">
      <c r="A35" s="40" t="s">
        <v>282</v>
      </c>
      <c r="B35" s="40" t="s">
        <v>340</v>
      </c>
      <c r="C35" s="40">
        <v>545713</v>
      </c>
      <c r="D35" s="43">
        <v>43915</v>
      </c>
      <c r="E35" s="43">
        <f>WORKDAY(EDATE(D35,1)-1,1)</f>
        <v>43948</v>
      </c>
      <c r="F35" s="43">
        <v>43949</v>
      </c>
      <c r="G35" s="40" t="s">
        <v>250</v>
      </c>
      <c r="H35" s="40">
        <v>217217</v>
      </c>
      <c r="I35" s="40" t="s">
        <v>251</v>
      </c>
      <c r="J35" s="44">
        <v>352.44</v>
      </c>
      <c r="K35" s="43" t="str">
        <f>TEXT(D35,"MMM")</f>
        <v>Mar</v>
      </c>
      <c r="L35" s="40">
        <f>DAY(D35)</f>
        <v>25</v>
      </c>
      <c r="M35" s="40">
        <f>IF(F35&gt;E35,NETWORKDAYS(E35,F35,'[1]NSW Holidays 2020'!$A$4:$A$15),0)</f>
        <v>2</v>
      </c>
      <c r="N35" s="42"/>
    </row>
    <row r="36" spans="1:14" ht="15.75" customHeight="1" x14ac:dyDescent="0.25">
      <c r="A36" s="40" t="s">
        <v>283</v>
      </c>
      <c r="B36" s="40" t="s">
        <v>340</v>
      </c>
      <c r="C36" s="40">
        <v>545715</v>
      </c>
      <c r="D36" s="43">
        <v>43912</v>
      </c>
      <c r="E36" s="43">
        <f>WORKDAY(EDATE(D36,1)-1,1)</f>
        <v>43943</v>
      </c>
      <c r="F36" s="43">
        <v>43937</v>
      </c>
      <c r="G36" s="40" t="s">
        <v>250</v>
      </c>
      <c r="H36" s="40">
        <v>234637</v>
      </c>
      <c r="I36" s="40" t="s">
        <v>251</v>
      </c>
      <c r="J36" s="44">
        <v>238.59</v>
      </c>
      <c r="K36" s="43" t="str">
        <f>TEXT(D36,"MMM")</f>
        <v>Mar</v>
      </c>
      <c r="L36" s="40">
        <f>DAY(D36)</f>
        <v>22</v>
      </c>
      <c r="M36" s="40">
        <f>IF(F36&gt;E36,NETWORKDAYS(E36,F36,'[1]NSW Holidays 2020'!$A$4:$A$15),0)</f>
        <v>0</v>
      </c>
      <c r="N36" s="42"/>
    </row>
    <row r="37" spans="1:14" ht="15.75" customHeight="1" x14ac:dyDescent="0.25">
      <c r="A37" s="40" t="s">
        <v>284</v>
      </c>
      <c r="B37" s="40" t="s">
        <v>340</v>
      </c>
      <c r="C37" s="40">
        <v>545716</v>
      </c>
      <c r="D37" s="43">
        <v>43936</v>
      </c>
      <c r="E37" s="43">
        <f>WORKDAY(EDATE(D37,1)-1,1)</f>
        <v>43966</v>
      </c>
      <c r="F37" s="43">
        <v>43941</v>
      </c>
      <c r="G37" s="40" t="s">
        <v>252</v>
      </c>
      <c r="H37" s="40">
        <v>332725</v>
      </c>
      <c r="I37" s="40" t="s">
        <v>253</v>
      </c>
      <c r="J37" s="44">
        <v>549.12</v>
      </c>
      <c r="K37" s="43" t="str">
        <f>TEXT(D37,"MMM")</f>
        <v>Apr</v>
      </c>
      <c r="L37" s="40">
        <f>DAY(D37)</f>
        <v>15</v>
      </c>
      <c r="M37" s="40">
        <f>IF(F37&gt;E37,NETWORKDAYS(E37,F37,'[1]NSW Holidays 2020'!$A$4:$A$15),0)</f>
        <v>0</v>
      </c>
      <c r="N37" s="42"/>
    </row>
    <row r="38" spans="1:14" ht="15.75" customHeight="1" x14ac:dyDescent="0.25">
      <c r="A38" s="40" t="s">
        <v>285</v>
      </c>
      <c r="B38" s="40" t="s">
        <v>340</v>
      </c>
      <c r="C38" s="40">
        <v>545718</v>
      </c>
      <c r="D38" s="43">
        <v>43893</v>
      </c>
      <c r="E38" s="43">
        <f>WORKDAY(EDATE(D38,1)-1,1)</f>
        <v>43924</v>
      </c>
      <c r="F38" s="43">
        <v>43923</v>
      </c>
      <c r="G38" s="40" t="s">
        <v>250</v>
      </c>
      <c r="H38" s="40">
        <v>227351</v>
      </c>
      <c r="I38" s="40" t="s">
        <v>251</v>
      </c>
      <c r="J38" s="44">
        <v>322.41000000000003</v>
      </c>
      <c r="K38" s="43" t="str">
        <f>TEXT(D38,"MMM")</f>
        <v>Mar</v>
      </c>
      <c r="L38" s="40">
        <f>DAY(D38)</f>
        <v>3</v>
      </c>
      <c r="M38" s="40">
        <f>IF(F38&gt;E38,NETWORKDAYS(E38,F38,'[1]NSW Holidays 2020'!$A$4:$A$15),0)</f>
        <v>0</v>
      </c>
      <c r="N38" s="42"/>
    </row>
    <row r="39" spans="1:14" ht="15.75" customHeight="1" x14ac:dyDescent="0.25">
      <c r="A39" s="40" t="s">
        <v>286</v>
      </c>
      <c r="B39" s="40" t="s">
        <v>340</v>
      </c>
      <c r="C39" s="40">
        <v>545719</v>
      </c>
      <c r="D39" s="43">
        <v>43892</v>
      </c>
      <c r="E39" s="43">
        <f>WORKDAY(EDATE(D39,1)-1,1)</f>
        <v>43923</v>
      </c>
      <c r="F39" s="43">
        <v>43934</v>
      </c>
      <c r="G39" s="40" t="s">
        <v>252</v>
      </c>
      <c r="H39" s="40">
        <v>336345</v>
      </c>
      <c r="I39" s="40" t="s">
        <v>253</v>
      </c>
      <c r="J39" s="44">
        <v>644.82000000000005</v>
      </c>
      <c r="K39" s="43" t="str">
        <f>TEXT(D39,"MMM")</f>
        <v>Mar</v>
      </c>
      <c r="L39" s="40">
        <f>DAY(D39)</f>
        <v>2</v>
      </c>
      <c r="M39" s="40">
        <f>IF(F39&gt;E39,NETWORKDAYS(E39,F39,'[1]NSW Holidays 2020'!$A$4:$A$15),0)</f>
        <v>6</v>
      </c>
      <c r="N39" s="42"/>
    </row>
    <row r="40" spans="1:14" ht="15.75" customHeight="1" x14ac:dyDescent="0.25">
      <c r="A40" s="40" t="s">
        <v>287</v>
      </c>
      <c r="B40" s="40" t="s">
        <v>340</v>
      </c>
      <c r="C40" s="40">
        <v>545721</v>
      </c>
      <c r="D40" s="43">
        <v>43923</v>
      </c>
      <c r="E40" s="43">
        <f>WORKDAY(EDATE(D40,1)-1,1)</f>
        <v>43955</v>
      </c>
      <c r="F40" s="43">
        <v>43944</v>
      </c>
      <c r="G40" s="40" t="s">
        <v>252</v>
      </c>
      <c r="H40" s="40">
        <v>338595</v>
      </c>
      <c r="I40" s="40" t="s">
        <v>253</v>
      </c>
      <c r="J40" s="44">
        <v>113.19</v>
      </c>
      <c r="K40" s="43" t="str">
        <f>TEXT(D40,"MMM")</f>
        <v>Apr</v>
      </c>
      <c r="L40" s="40">
        <f>DAY(D40)</f>
        <v>2</v>
      </c>
      <c r="M40" s="40">
        <f>IF(F40&gt;E40,NETWORKDAYS(E40,F40,'[1]NSW Holidays 2020'!$A$4:$A$15),0)</f>
        <v>0</v>
      </c>
      <c r="N40" s="42"/>
    </row>
    <row r="41" spans="1:14" ht="15.75" customHeight="1" x14ac:dyDescent="0.25">
      <c r="A41" s="40" t="s">
        <v>288</v>
      </c>
      <c r="B41" s="40" t="s">
        <v>340</v>
      </c>
      <c r="C41" s="40">
        <v>545722</v>
      </c>
      <c r="D41" s="43">
        <v>43941</v>
      </c>
      <c r="E41" s="43">
        <f>WORKDAY(EDATE(D41,1)-1,1)</f>
        <v>43971</v>
      </c>
      <c r="F41" s="43">
        <v>43949</v>
      </c>
      <c r="G41" s="40" t="s">
        <v>252</v>
      </c>
      <c r="H41" s="40">
        <v>325149</v>
      </c>
      <c r="I41" s="40" t="s">
        <v>253</v>
      </c>
      <c r="J41" s="44">
        <v>449.13</v>
      </c>
      <c r="K41" s="43" t="str">
        <f>TEXT(D41,"MMM")</f>
        <v>Apr</v>
      </c>
      <c r="L41" s="40">
        <f>DAY(D41)</f>
        <v>20</v>
      </c>
      <c r="M41" s="40">
        <f>IF(F41&gt;E41,NETWORKDAYS(E41,F41,'[1]NSW Holidays 2020'!$A$4:$A$15),0)</f>
        <v>0</v>
      </c>
      <c r="N41" s="42"/>
    </row>
    <row r="42" spans="1:14" ht="15.75" customHeight="1" x14ac:dyDescent="0.25">
      <c r="A42" s="40" t="s">
        <v>289</v>
      </c>
      <c r="B42" s="40" t="s">
        <v>340</v>
      </c>
      <c r="C42" s="40">
        <v>545723</v>
      </c>
      <c r="D42" s="43">
        <v>43911</v>
      </c>
      <c r="E42" s="43">
        <f>WORKDAY(EDATE(D42,1)-1,1)</f>
        <v>43942</v>
      </c>
      <c r="F42" s="43">
        <v>43933</v>
      </c>
      <c r="G42" s="40" t="s">
        <v>250</v>
      </c>
      <c r="H42" s="40">
        <v>227994</v>
      </c>
      <c r="I42" s="40" t="s">
        <v>251</v>
      </c>
      <c r="J42" s="44">
        <v>819.06</v>
      </c>
      <c r="K42" s="43" t="str">
        <f>TEXT(D42,"MMM")</f>
        <v>Mar</v>
      </c>
      <c r="L42" s="40">
        <f>DAY(D42)</f>
        <v>21</v>
      </c>
      <c r="M42" s="40">
        <f>IF(F42&gt;E42,NETWORKDAYS(E42,F42,'[1]NSW Holidays 2020'!$A$4:$A$15),0)</f>
        <v>0</v>
      </c>
      <c r="N42" s="42"/>
    </row>
    <row r="43" spans="1:14" ht="15.75" customHeight="1" x14ac:dyDescent="0.25">
      <c r="A43" s="40" t="s">
        <v>290</v>
      </c>
      <c r="B43" s="40" t="s">
        <v>340</v>
      </c>
      <c r="C43" s="40">
        <v>545724</v>
      </c>
      <c r="D43" s="43">
        <v>43880</v>
      </c>
      <c r="E43" s="43">
        <f>WORKDAY(EDATE(D43,1)-1,1)</f>
        <v>43909</v>
      </c>
      <c r="F43" s="43">
        <v>43924</v>
      </c>
      <c r="G43" s="40" t="s">
        <v>250</v>
      </c>
      <c r="H43" s="40">
        <v>222399</v>
      </c>
      <c r="I43" s="40" t="s">
        <v>251</v>
      </c>
      <c r="J43" s="44">
        <v>1019.04</v>
      </c>
      <c r="K43" s="43" t="str">
        <f>TEXT(D43,"MMM")</f>
        <v>Feb</v>
      </c>
      <c r="L43" s="40">
        <f>DAY(D43)</f>
        <v>19</v>
      </c>
      <c r="M43" s="40">
        <f>IF(F43&gt;E43,NETWORKDAYS(E43,F43,'[1]NSW Holidays 2020'!$A$4:$A$15),0)</f>
        <v>12</v>
      </c>
      <c r="N43" s="42"/>
    </row>
    <row r="44" spans="1:14" ht="15.75" customHeight="1" x14ac:dyDescent="0.25">
      <c r="A44" s="40" t="s">
        <v>291</v>
      </c>
      <c r="B44" s="40" t="s">
        <v>340</v>
      </c>
      <c r="C44" s="40">
        <v>545725</v>
      </c>
      <c r="D44" s="43">
        <v>43919</v>
      </c>
      <c r="E44" s="43">
        <f>WORKDAY(EDATE(D44,1)-1,1)</f>
        <v>43950</v>
      </c>
      <c r="F44" s="43">
        <v>43935</v>
      </c>
      <c r="G44" s="40" t="s">
        <v>252</v>
      </c>
      <c r="H44" s="40">
        <v>316436</v>
      </c>
      <c r="I44" s="40" t="s">
        <v>253</v>
      </c>
      <c r="J44" s="44">
        <v>736.23</v>
      </c>
      <c r="K44" s="43" t="str">
        <f>TEXT(D44,"MMM")</f>
        <v>Mar</v>
      </c>
      <c r="L44" s="40">
        <f>DAY(D44)</f>
        <v>29</v>
      </c>
      <c r="M44" s="40">
        <f>IF(F44&gt;E44,NETWORKDAYS(E44,F44,'[1]NSW Holidays 2020'!$A$4:$A$15),0)</f>
        <v>0</v>
      </c>
      <c r="N44" s="42"/>
    </row>
    <row r="45" spans="1:14" ht="15.75" customHeight="1" x14ac:dyDescent="0.25">
      <c r="A45" s="40" t="s">
        <v>292</v>
      </c>
      <c r="B45" s="40" t="s">
        <v>340</v>
      </c>
      <c r="C45" s="40">
        <v>545726</v>
      </c>
      <c r="D45" s="43">
        <v>43895</v>
      </c>
      <c r="E45" s="43">
        <f>WORKDAY(EDATE(D45,1)-1,1)</f>
        <v>43927</v>
      </c>
      <c r="F45" s="43">
        <v>43937</v>
      </c>
      <c r="G45" s="40" t="s">
        <v>252</v>
      </c>
      <c r="H45" s="40">
        <v>312603</v>
      </c>
      <c r="I45" s="40" t="s">
        <v>253</v>
      </c>
      <c r="J45" s="44">
        <v>-600.27</v>
      </c>
      <c r="K45" s="43" t="str">
        <f>TEXT(D45,"MMM")</f>
        <v>Mar</v>
      </c>
      <c r="L45" s="40">
        <f>DAY(D45)</f>
        <v>5</v>
      </c>
      <c r="M45" s="40">
        <f>IF(F45&gt;E45,NETWORKDAYS(E45,F45,'[1]NSW Holidays 2020'!$A$4:$A$15),0)</f>
        <v>7</v>
      </c>
      <c r="N45" s="42"/>
    </row>
    <row r="46" spans="1:14" ht="15.75" customHeight="1" x14ac:dyDescent="0.25">
      <c r="A46" s="40" t="s">
        <v>293</v>
      </c>
      <c r="B46" s="40" t="s">
        <v>340</v>
      </c>
      <c r="C46" s="40">
        <v>545727</v>
      </c>
      <c r="D46" s="43">
        <v>43907</v>
      </c>
      <c r="E46" s="43">
        <f>WORKDAY(EDATE(D46,1)-1,1)</f>
        <v>43938</v>
      </c>
      <c r="F46" s="43">
        <v>43929</v>
      </c>
      <c r="G46" s="40" t="s">
        <v>252</v>
      </c>
      <c r="H46" s="40">
        <v>339907</v>
      </c>
      <c r="I46" s="40" t="s">
        <v>253</v>
      </c>
      <c r="J46" s="44">
        <v>480.81</v>
      </c>
      <c r="K46" s="43" t="str">
        <f>TEXT(D46,"MMM")</f>
        <v>Mar</v>
      </c>
      <c r="L46" s="40">
        <f>DAY(D46)</f>
        <v>17</v>
      </c>
      <c r="M46" s="40">
        <f>IF(F46&gt;E46,NETWORKDAYS(E46,F46,'[1]NSW Holidays 2020'!$A$4:$A$15),0)</f>
        <v>0</v>
      </c>
      <c r="N46" s="42"/>
    </row>
    <row r="47" spans="1:14" ht="15.75" customHeight="1" x14ac:dyDescent="0.25">
      <c r="A47" s="40" t="s">
        <v>294</v>
      </c>
      <c r="B47" s="40" t="s">
        <v>340</v>
      </c>
      <c r="C47" s="40">
        <v>545729</v>
      </c>
      <c r="D47" s="43">
        <v>43908</v>
      </c>
      <c r="E47" s="43">
        <f>WORKDAY(EDATE(D47,1)-1,1)</f>
        <v>43941</v>
      </c>
      <c r="F47" s="43">
        <v>43948</v>
      </c>
      <c r="G47" s="40" t="s">
        <v>250</v>
      </c>
      <c r="H47" s="40">
        <v>218463</v>
      </c>
      <c r="I47" s="40" t="s">
        <v>251</v>
      </c>
      <c r="J47" s="44">
        <v>253.77</v>
      </c>
      <c r="K47" s="43" t="str">
        <f>TEXT(D47,"MMM")</f>
        <v>Mar</v>
      </c>
      <c r="L47" s="40">
        <f>DAY(D47)</f>
        <v>18</v>
      </c>
      <c r="M47" s="40">
        <f>IF(F47&gt;E47,NETWORKDAYS(E47,F47,'[1]NSW Holidays 2020'!$A$4:$A$15),0)</f>
        <v>6</v>
      </c>
      <c r="N47" s="42"/>
    </row>
    <row r="48" spans="1:14" ht="15.75" customHeight="1" x14ac:dyDescent="0.25">
      <c r="A48" s="40" t="s">
        <v>295</v>
      </c>
      <c r="B48" s="40" t="s">
        <v>340</v>
      </c>
      <c r="C48" s="40">
        <v>545731</v>
      </c>
      <c r="D48" s="43">
        <v>43906</v>
      </c>
      <c r="E48" s="43">
        <f>WORKDAY(EDATE(D48,1)-1,1)</f>
        <v>43937</v>
      </c>
      <c r="F48" s="43">
        <v>43949</v>
      </c>
      <c r="G48" s="40" t="s">
        <v>252</v>
      </c>
      <c r="H48" s="40">
        <v>336345</v>
      </c>
      <c r="I48" s="40" t="s">
        <v>253</v>
      </c>
      <c r="J48" s="44">
        <v>442.86</v>
      </c>
      <c r="K48" s="43" t="str">
        <f>TEXT(D48,"MMM")</f>
        <v>Mar</v>
      </c>
      <c r="L48" s="40">
        <f>DAY(D48)</f>
        <v>16</v>
      </c>
      <c r="M48" s="40">
        <f>IF(F48&gt;E48,NETWORKDAYS(E48,F48,'[1]NSW Holidays 2020'!$A$4:$A$15),0)</f>
        <v>9</v>
      </c>
      <c r="N48" s="42"/>
    </row>
    <row r="49" spans="1:14" ht="15.75" customHeight="1" x14ac:dyDescent="0.25">
      <c r="A49" s="40" t="s">
        <v>296</v>
      </c>
      <c r="B49" s="40" t="s">
        <v>340</v>
      </c>
      <c r="C49" s="40">
        <v>545732</v>
      </c>
      <c r="D49" s="43">
        <v>43901</v>
      </c>
      <c r="E49" s="43">
        <f>WORKDAY(EDATE(D49,1)-1,1)</f>
        <v>43934</v>
      </c>
      <c r="F49" s="43">
        <v>43924</v>
      </c>
      <c r="G49" s="40" t="s">
        <v>250</v>
      </c>
      <c r="H49" s="40">
        <v>227664</v>
      </c>
      <c r="I49" s="40" t="s">
        <v>251</v>
      </c>
      <c r="J49" s="44">
        <v>630.96</v>
      </c>
      <c r="K49" s="43" t="str">
        <f>TEXT(D49,"MMM")</f>
        <v>Mar</v>
      </c>
      <c r="L49" s="40">
        <f>DAY(D49)</f>
        <v>11</v>
      </c>
      <c r="M49" s="40">
        <f>IF(F49&gt;E49,NETWORKDAYS(E49,F49,'[1]NSW Holidays 2020'!$A$4:$A$15),0)</f>
        <v>0</v>
      </c>
      <c r="N49" s="42"/>
    </row>
    <row r="50" spans="1:14" ht="15.75" customHeight="1" x14ac:dyDescent="0.25">
      <c r="A50" s="40" t="s">
        <v>297</v>
      </c>
      <c r="B50" s="40" t="s">
        <v>340</v>
      </c>
      <c r="C50" s="40">
        <v>545734</v>
      </c>
      <c r="D50" s="43">
        <v>43895</v>
      </c>
      <c r="E50" s="43">
        <f>WORKDAY(EDATE(D50,1)-1,1)</f>
        <v>43927</v>
      </c>
      <c r="F50" s="43">
        <v>43925</v>
      </c>
      <c r="G50" s="40" t="s">
        <v>252</v>
      </c>
      <c r="H50" s="40">
        <v>331460</v>
      </c>
      <c r="I50" s="40" t="s">
        <v>253</v>
      </c>
      <c r="J50" s="44">
        <v>821.37</v>
      </c>
      <c r="K50" s="43" t="str">
        <f>TEXT(D50,"MMM")</f>
        <v>Mar</v>
      </c>
      <c r="L50" s="40">
        <f>DAY(D50)</f>
        <v>5</v>
      </c>
      <c r="M50" s="40">
        <f>IF(F50&gt;E50,NETWORKDAYS(E50,F50,'[1]NSW Holidays 2020'!$A$4:$A$15),0)</f>
        <v>0</v>
      </c>
      <c r="N50" s="42"/>
    </row>
    <row r="51" spans="1:14" ht="15.75" customHeight="1" x14ac:dyDescent="0.25">
      <c r="A51" s="40" t="s">
        <v>298</v>
      </c>
      <c r="B51" s="40" t="s">
        <v>340</v>
      </c>
      <c r="C51" s="40">
        <v>545735</v>
      </c>
      <c r="D51" s="43">
        <v>43888</v>
      </c>
      <c r="E51" s="43">
        <f>WORKDAY(EDATE(D51,1)-1,1)</f>
        <v>43917</v>
      </c>
      <c r="F51" s="43">
        <v>43928</v>
      </c>
      <c r="G51" s="40" t="s">
        <v>252</v>
      </c>
      <c r="H51" s="40">
        <v>327740</v>
      </c>
      <c r="I51" s="40" t="s">
        <v>253</v>
      </c>
      <c r="J51" s="44">
        <v>950.73</v>
      </c>
      <c r="K51" s="43" t="str">
        <f>TEXT(D51,"MMM")</f>
        <v>Feb</v>
      </c>
      <c r="L51" s="40">
        <f>DAY(D51)</f>
        <v>27</v>
      </c>
      <c r="M51" s="40">
        <f>IF(F51&gt;E51,NETWORKDAYS(E51,F51,'[1]NSW Holidays 2020'!$A$4:$A$15),0)</f>
        <v>8</v>
      </c>
      <c r="N51" s="42"/>
    </row>
    <row r="52" spans="1:14" ht="15.75" customHeight="1" x14ac:dyDescent="0.25">
      <c r="A52" s="40" t="s">
        <v>299</v>
      </c>
      <c r="B52" s="40" t="s">
        <v>340</v>
      </c>
      <c r="C52" s="40">
        <v>545737</v>
      </c>
      <c r="D52" s="43">
        <v>43921</v>
      </c>
      <c r="E52" s="43">
        <f>WORKDAY(EDATE(D52,1)-1,1)</f>
        <v>43951</v>
      </c>
      <c r="F52" s="43">
        <v>43931</v>
      </c>
      <c r="G52" s="40" t="s">
        <v>250</v>
      </c>
      <c r="H52" s="40">
        <v>221183</v>
      </c>
      <c r="I52" s="40" t="s">
        <v>251</v>
      </c>
      <c r="J52" s="44">
        <v>956.34</v>
      </c>
      <c r="K52" s="43" t="str">
        <f>TEXT(D52,"MMM")</f>
        <v>Mar</v>
      </c>
      <c r="L52" s="40">
        <f>DAY(D52)</f>
        <v>31</v>
      </c>
      <c r="M52" s="40">
        <f>IF(F52&gt;E52,NETWORKDAYS(E52,F52,'[1]NSW Holidays 2020'!$A$4:$A$15),0)</f>
        <v>0</v>
      </c>
      <c r="N52" s="42"/>
    </row>
    <row r="53" spans="1:14" ht="15.75" customHeight="1" x14ac:dyDescent="0.25">
      <c r="A53" s="40" t="s">
        <v>300</v>
      </c>
      <c r="B53" s="40" t="s">
        <v>340</v>
      </c>
      <c r="C53" s="40">
        <v>545739</v>
      </c>
      <c r="D53" s="43">
        <v>43917</v>
      </c>
      <c r="E53" s="43">
        <f>WORKDAY(EDATE(D53,1)-1,1)</f>
        <v>43948</v>
      </c>
      <c r="F53" s="43">
        <v>43933</v>
      </c>
      <c r="G53" s="40" t="s">
        <v>250</v>
      </c>
      <c r="H53" s="40">
        <v>214234</v>
      </c>
      <c r="I53" s="40" t="s">
        <v>251</v>
      </c>
      <c r="J53" s="44">
        <v>1094.28</v>
      </c>
      <c r="K53" s="43" t="str">
        <f>TEXT(D53,"MMM")</f>
        <v>Mar</v>
      </c>
      <c r="L53" s="40">
        <f>DAY(D53)</f>
        <v>27</v>
      </c>
      <c r="M53" s="40">
        <f>IF(F53&gt;E53,NETWORKDAYS(E53,F53,'[1]NSW Holidays 2020'!$A$4:$A$15),0)</f>
        <v>0</v>
      </c>
      <c r="N53" s="42"/>
    </row>
    <row r="54" spans="1:14" ht="15.75" customHeight="1" x14ac:dyDescent="0.25">
      <c r="A54" s="40" t="s">
        <v>301</v>
      </c>
      <c r="B54" s="40" t="s">
        <v>340</v>
      </c>
      <c r="C54" s="40">
        <v>545740</v>
      </c>
      <c r="D54" s="43">
        <v>43908</v>
      </c>
      <c r="E54" s="43">
        <f>WORKDAY(EDATE(D54,1)-1,1)</f>
        <v>43941</v>
      </c>
      <c r="F54" s="43">
        <v>43926</v>
      </c>
      <c r="G54" s="40" t="s">
        <v>252</v>
      </c>
      <c r="H54" s="40">
        <v>321456</v>
      </c>
      <c r="I54" s="40" t="s">
        <v>253</v>
      </c>
      <c r="J54" s="44">
        <v>628.98</v>
      </c>
      <c r="K54" s="43" t="str">
        <f>TEXT(D54,"MMM")</f>
        <v>Mar</v>
      </c>
      <c r="L54" s="40">
        <f>DAY(D54)</f>
        <v>18</v>
      </c>
      <c r="M54" s="40">
        <f>IF(F54&gt;E54,NETWORKDAYS(E54,F54,'[1]NSW Holidays 2020'!$A$4:$A$15),0)</f>
        <v>0</v>
      </c>
      <c r="N54" s="42"/>
    </row>
    <row r="55" spans="1:14" ht="15.75" customHeight="1" x14ac:dyDescent="0.25">
      <c r="A55" s="40" t="s">
        <v>302</v>
      </c>
      <c r="B55" s="40" t="s">
        <v>340</v>
      </c>
      <c r="C55" s="40">
        <v>545742</v>
      </c>
      <c r="D55" s="43">
        <v>43929</v>
      </c>
      <c r="E55" s="43">
        <f>WORKDAY(EDATE(D55,1)-1,1)</f>
        <v>43959</v>
      </c>
      <c r="F55" s="43">
        <v>43941</v>
      </c>
      <c r="G55" s="40" t="s">
        <v>250</v>
      </c>
      <c r="H55" s="40">
        <v>233209</v>
      </c>
      <c r="I55" s="40" t="s">
        <v>251</v>
      </c>
      <c r="J55" s="44">
        <v>1058.31</v>
      </c>
      <c r="K55" s="43" t="str">
        <f>TEXT(D55,"MMM")</f>
        <v>Apr</v>
      </c>
      <c r="L55" s="40">
        <f>DAY(D55)</f>
        <v>8</v>
      </c>
      <c r="M55" s="40">
        <f>IF(F55&gt;E55,NETWORKDAYS(E55,F55,'[1]NSW Holidays 2020'!$A$4:$A$15),0)</f>
        <v>0</v>
      </c>
      <c r="N55" s="42"/>
    </row>
    <row r="56" spans="1:14" ht="15.75" customHeight="1" x14ac:dyDescent="0.25">
      <c r="A56" s="40" t="s">
        <v>303</v>
      </c>
      <c r="B56" s="40" t="s">
        <v>340</v>
      </c>
      <c r="C56" s="40">
        <v>545743</v>
      </c>
      <c r="D56" s="43">
        <v>43921</v>
      </c>
      <c r="E56" s="43">
        <f>WORKDAY(EDATE(D56,1)-1,1)</f>
        <v>43951</v>
      </c>
      <c r="F56" s="43">
        <v>43929</v>
      </c>
      <c r="G56" s="40" t="s">
        <v>250</v>
      </c>
      <c r="H56" s="40">
        <v>222998</v>
      </c>
      <c r="I56" s="40" t="s">
        <v>251</v>
      </c>
      <c r="J56" s="44">
        <v>705.54</v>
      </c>
      <c r="K56" s="43" t="str">
        <f>TEXT(D56,"MMM")</f>
        <v>Mar</v>
      </c>
      <c r="L56" s="40">
        <f>DAY(D56)</f>
        <v>31</v>
      </c>
      <c r="M56" s="40">
        <f>IF(F56&gt;E56,NETWORKDAYS(E56,F56,'[1]NSW Holidays 2020'!$A$4:$A$15),0)</f>
        <v>0</v>
      </c>
      <c r="N56" s="42"/>
    </row>
    <row r="57" spans="1:14" ht="15.75" customHeight="1" x14ac:dyDescent="0.25">
      <c r="A57" s="40" t="s">
        <v>304</v>
      </c>
      <c r="B57" s="40" t="s">
        <v>340</v>
      </c>
      <c r="C57" s="40">
        <v>545745</v>
      </c>
      <c r="D57" s="43">
        <v>43935</v>
      </c>
      <c r="E57" s="43">
        <f>WORKDAY(EDATE(D57,1)-1,1)</f>
        <v>43965</v>
      </c>
      <c r="F57" s="43">
        <v>43948</v>
      </c>
      <c r="G57" s="40" t="s">
        <v>250</v>
      </c>
      <c r="H57" s="40">
        <v>228246</v>
      </c>
      <c r="I57" s="40" t="s">
        <v>251</v>
      </c>
      <c r="J57" s="44">
        <v>138.6</v>
      </c>
      <c r="K57" s="43" t="str">
        <f>TEXT(D57,"MMM")</f>
        <v>Apr</v>
      </c>
      <c r="L57" s="40">
        <f>DAY(D57)</f>
        <v>14</v>
      </c>
      <c r="M57" s="40">
        <f>IF(F57&gt;E57,NETWORKDAYS(E57,F57,'[1]NSW Holidays 2020'!$A$4:$A$15),0)</f>
        <v>0</v>
      </c>
      <c r="N57" s="42"/>
    </row>
    <row r="58" spans="1:14" ht="15.75" customHeight="1" x14ac:dyDescent="0.25">
      <c r="A58" s="40" t="s">
        <v>305</v>
      </c>
      <c r="B58" s="40" t="s">
        <v>340</v>
      </c>
      <c r="C58" s="40">
        <v>545747</v>
      </c>
      <c r="D58" s="43">
        <v>43914</v>
      </c>
      <c r="E58" s="43">
        <f>WORKDAY(EDATE(D58,1)-1,1)</f>
        <v>43945</v>
      </c>
      <c r="F58" s="43">
        <v>43928</v>
      </c>
      <c r="G58" s="40" t="s">
        <v>252</v>
      </c>
      <c r="H58" s="40">
        <v>314876</v>
      </c>
      <c r="I58" s="40" t="s">
        <v>253</v>
      </c>
      <c r="J58" s="44">
        <v>417.12</v>
      </c>
      <c r="K58" s="43" t="str">
        <f>TEXT(D58,"MMM")</f>
        <v>Mar</v>
      </c>
      <c r="L58" s="40">
        <f>DAY(D58)</f>
        <v>24</v>
      </c>
      <c r="M58" s="40">
        <f>IF(F58&gt;E58,NETWORKDAYS(E58,F58,'[1]NSW Holidays 2020'!$A$4:$A$15),0)</f>
        <v>0</v>
      </c>
      <c r="N58" s="42"/>
    </row>
    <row r="59" spans="1:14" ht="15.75" customHeight="1" x14ac:dyDescent="0.25">
      <c r="A59" s="40" t="s">
        <v>306</v>
      </c>
      <c r="B59" s="40" t="s">
        <v>340</v>
      </c>
      <c r="C59" s="40">
        <v>545748</v>
      </c>
      <c r="D59" s="43">
        <v>43913</v>
      </c>
      <c r="E59" s="43">
        <f>WORKDAY(EDATE(D59,1)-1,1)</f>
        <v>43944</v>
      </c>
      <c r="F59" s="43">
        <v>43939</v>
      </c>
      <c r="G59" s="40" t="s">
        <v>250</v>
      </c>
      <c r="H59" s="40">
        <v>223602</v>
      </c>
      <c r="I59" s="40" t="s">
        <v>251</v>
      </c>
      <c r="J59" s="44">
        <v>422.73</v>
      </c>
      <c r="K59" s="43" t="str">
        <f>TEXT(D59,"MMM")</f>
        <v>Mar</v>
      </c>
      <c r="L59" s="40">
        <f>DAY(D59)</f>
        <v>23</v>
      </c>
      <c r="M59" s="40">
        <f>IF(F59&gt;E59,NETWORKDAYS(E59,F59,'[1]NSW Holidays 2020'!$A$4:$A$15),0)</f>
        <v>0</v>
      </c>
      <c r="N59" s="42"/>
    </row>
    <row r="60" spans="1:14" ht="15.75" customHeight="1" x14ac:dyDescent="0.25">
      <c r="A60" s="40" t="s">
        <v>307</v>
      </c>
      <c r="B60" s="40" t="s">
        <v>340</v>
      </c>
      <c r="C60" s="40">
        <v>545750</v>
      </c>
      <c r="D60" s="43">
        <v>43908</v>
      </c>
      <c r="E60" s="43">
        <f>WORKDAY(EDATE(D60,1)-1,1)</f>
        <v>43941</v>
      </c>
      <c r="F60" s="43">
        <v>43935</v>
      </c>
      <c r="G60" s="40" t="s">
        <v>252</v>
      </c>
      <c r="H60" s="40">
        <v>319833</v>
      </c>
      <c r="I60" s="40" t="s">
        <v>253</v>
      </c>
      <c r="J60" s="44">
        <v>1061.94</v>
      </c>
      <c r="K60" s="43" t="str">
        <f>TEXT(D60,"MMM")</f>
        <v>Mar</v>
      </c>
      <c r="L60" s="40">
        <f>DAY(D60)</f>
        <v>18</v>
      </c>
      <c r="M60" s="40">
        <f>IF(F60&gt;E60,NETWORKDAYS(E60,F60,'[1]NSW Holidays 2020'!$A$4:$A$15),0)</f>
        <v>0</v>
      </c>
      <c r="N60" s="42"/>
    </row>
    <row r="61" spans="1:14" ht="15.75" customHeight="1" x14ac:dyDescent="0.25">
      <c r="A61" s="40" t="s">
        <v>308</v>
      </c>
      <c r="B61" s="40" t="s">
        <v>340</v>
      </c>
      <c r="C61" s="40">
        <v>545751</v>
      </c>
      <c r="D61" s="43">
        <v>43912</v>
      </c>
      <c r="E61" s="43">
        <f>WORKDAY(EDATE(D61,1)-1,1)</f>
        <v>43943</v>
      </c>
      <c r="F61" s="43">
        <v>43927</v>
      </c>
      <c r="G61" s="40" t="s">
        <v>252</v>
      </c>
      <c r="H61" s="40">
        <v>310345</v>
      </c>
      <c r="I61" s="40" t="s">
        <v>253</v>
      </c>
      <c r="J61" s="44">
        <v>602.58000000000004</v>
      </c>
      <c r="K61" s="43" t="str">
        <f>TEXT(D61,"MMM")</f>
        <v>Mar</v>
      </c>
      <c r="L61" s="40">
        <f>DAY(D61)</f>
        <v>22</v>
      </c>
      <c r="M61" s="40">
        <f>IF(F61&gt;E61,NETWORKDAYS(E61,F61,'[1]NSW Holidays 2020'!$A$4:$A$15),0)</f>
        <v>0</v>
      </c>
      <c r="N61" s="42"/>
    </row>
    <row r="62" spans="1:14" ht="15.75" customHeight="1" x14ac:dyDescent="0.25">
      <c r="A62" s="40" t="s">
        <v>309</v>
      </c>
      <c r="B62" s="40" t="s">
        <v>340</v>
      </c>
      <c r="C62" s="40">
        <v>545753</v>
      </c>
      <c r="D62" s="43">
        <v>43927</v>
      </c>
      <c r="E62" s="43">
        <f>WORKDAY(EDATE(D62,1)-1,1)</f>
        <v>43957</v>
      </c>
      <c r="F62" s="43">
        <v>43951</v>
      </c>
      <c r="G62" s="40" t="s">
        <v>252</v>
      </c>
      <c r="H62" s="40">
        <v>317142</v>
      </c>
      <c r="I62" s="40" t="s">
        <v>253</v>
      </c>
      <c r="J62" s="44">
        <v>132.66</v>
      </c>
      <c r="K62" s="43" t="str">
        <f>TEXT(D62,"MMM")</f>
        <v>Apr</v>
      </c>
      <c r="L62" s="40">
        <f>DAY(D62)</f>
        <v>6</v>
      </c>
      <c r="M62" s="40">
        <f>IF(F62&gt;E62,NETWORKDAYS(E62,F62,'[1]NSW Holidays 2020'!$A$4:$A$15),0)</f>
        <v>0</v>
      </c>
      <c r="N62" s="42"/>
    </row>
    <row r="63" spans="1:14" ht="15.75" customHeight="1" x14ac:dyDescent="0.25">
      <c r="A63" s="40" t="s">
        <v>310</v>
      </c>
      <c r="B63" s="40" t="s">
        <v>340</v>
      </c>
      <c r="C63" s="40">
        <v>545754</v>
      </c>
      <c r="D63" s="43">
        <v>43896</v>
      </c>
      <c r="E63" s="43">
        <f>WORKDAY(EDATE(D63,1)-1,1)</f>
        <v>43927</v>
      </c>
      <c r="F63" s="43">
        <v>43925</v>
      </c>
      <c r="G63" s="40" t="s">
        <v>252</v>
      </c>
      <c r="H63" s="40">
        <v>313747</v>
      </c>
      <c r="I63" s="40" t="s">
        <v>253</v>
      </c>
      <c r="J63" s="44">
        <v>56.43</v>
      </c>
      <c r="K63" s="43" t="str">
        <f>TEXT(D63,"MMM")</f>
        <v>Mar</v>
      </c>
      <c r="L63" s="40">
        <f>DAY(D63)</f>
        <v>6</v>
      </c>
      <c r="M63" s="40">
        <f>IF(F63&gt;E63,NETWORKDAYS(E63,F63,'[1]NSW Holidays 2020'!$A$4:$A$15),0)</f>
        <v>0</v>
      </c>
      <c r="N63" s="42"/>
    </row>
    <row r="64" spans="1:14" ht="15.75" customHeight="1" x14ac:dyDescent="0.25">
      <c r="A64" s="40" t="s">
        <v>311</v>
      </c>
      <c r="B64" s="40" t="s">
        <v>340</v>
      </c>
      <c r="C64" s="40">
        <v>545756</v>
      </c>
      <c r="D64" s="43">
        <v>43881</v>
      </c>
      <c r="E64" s="43">
        <f>WORKDAY(EDATE(D64,1)-1,1)</f>
        <v>43910</v>
      </c>
      <c r="F64" s="43">
        <v>43926</v>
      </c>
      <c r="G64" s="40" t="s">
        <v>250</v>
      </c>
      <c r="H64" s="40">
        <v>234966</v>
      </c>
      <c r="I64" s="40" t="s">
        <v>251</v>
      </c>
      <c r="J64" s="44">
        <v>511.83</v>
      </c>
      <c r="K64" s="43" t="str">
        <f>TEXT(D64,"MMM")</f>
        <v>Feb</v>
      </c>
      <c r="L64" s="40">
        <f>DAY(D64)</f>
        <v>20</v>
      </c>
      <c r="M64" s="40">
        <f>IF(F64&gt;E64,NETWORKDAYS(E64,F64,'[1]NSW Holidays 2020'!$A$4:$A$15),0)</f>
        <v>11</v>
      </c>
      <c r="N64" s="42"/>
    </row>
    <row r="65" spans="1:14" ht="15.75" customHeight="1" x14ac:dyDescent="0.25">
      <c r="A65" s="40" t="s">
        <v>312</v>
      </c>
      <c r="B65" s="40" t="s">
        <v>340</v>
      </c>
      <c r="C65" s="40">
        <v>545758</v>
      </c>
      <c r="D65" s="43">
        <v>43916</v>
      </c>
      <c r="E65" s="43">
        <f>WORKDAY(EDATE(D65,1)-1,1)</f>
        <v>43948</v>
      </c>
      <c r="F65" s="43">
        <v>43929</v>
      </c>
      <c r="G65" s="40" t="s">
        <v>250</v>
      </c>
      <c r="H65" s="40">
        <v>215639</v>
      </c>
      <c r="I65" s="40" t="s">
        <v>251</v>
      </c>
      <c r="J65" s="44">
        <v>361.02</v>
      </c>
      <c r="K65" s="43" t="str">
        <f>TEXT(D65,"MMM")</f>
        <v>Mar</v>
      </c>
      <c r="L65" s="40">
        <f>DAY(D65)</f>
        <v>26</v>
      </c>
      <c r="M65" s="40">
        <f>IF(F65&gt;E65,NETWORKDAYS(E65,F65,'[1]NSW Holidays 2020'!$A$4:$A$15),0)</f>
        <v>0</v>
      </c>
      <c r="N65" s="42"/>
    </row>
    <row r="66" spans="1:14" ht="15.75" customHeight="1" x14ac:dyDescent="0.25">
      <c r="A66" s="40" t="s">
        <v>313</v>
      </c>
      <c r="B66" s="40" t="s">
        <v>340</v>
      </c>
      <c r="C66" s="40">
        <v>545760</v>
      </c>
      <c r="D66" s="43">
        <v>43932</v>
      </c>
      <c r="E66" s="43">
        <f>WORKDAY(EDATE(D66,1)-1,1)</f>
        <v>43962</v>
      </c>
      <c r="F66" s="43">
        <v>43948</v>
      </c>
      <c r="G66" s="40" t="s">
        <v>252</v>
      </c>
      <c r="H66" s="40">
        <v>328536</v>
      </c>
      <c r="I66" s="40" t="s">
        <v>253</v>
      </c>
      <c r="J66" s="44">
        <v>668.25</v>
      </c>
      <c r="K66" s="43" t="str">
        <f>TEXT(D66,"MMM")</f>
        <v>Apr</v>
      </c>
      <c r="L66" s="40">
        <f>DAY(D66)</f>
        <v>11</v>
      </c>
      <c r="M66" s="40">
        <f>IF(F66&gt;E66,NETWORKDAYS(E66,F66,'[1]NSW Holidays 2020'!$A$4:$A$15),0)</f>
        <v>0</v>
      </c>
      <c r="N66" s="42"/>
    </row>
    <row r="67" spans="1:14" ht="15.75" customHeight="1" x14ac:dyDescent="0.25">
      <c r="A67" s="40" t="s">
        <v>314</v>
      </c>
      <c r="B67" s="40" t="s">
        <v>340</v>
      </c>
      <c r="C67" s="40">
        <v>545762</v>
      </c>
      <c r="D67" s="43">
        <v>43914</v>
      </c>
      <c r="E67" s="43">
        <f>WORKDAY(EDATE(D67,1)-1,1)</f>
        <v>43945</v>
      </c>
      <c r="F67" s="43">
        <v>43933</v>
      </c>
      <c r="G67" s="40" t="s">
        <v>250</v>
      </c>
      <c r="H67" s="40">
        <v>210023</v>
      </c>
      <c r="I67" s="40" t="s">
        <v>251</v>
      </c>
      <c r="J67" s="44">
        <v>126.72</v>
      </c>
      <c r="K67" s="43" t="str">
        <f>TEXT(D67,"MMM")</f>
        <v>Mar</v>
      </c>
      <c r="L67" s="40">
        <f>DAY(D67)</f>
        <v>24</v>
      </c>
      <c r="M67" s="40">
        <f>IF(F67&gt;E67,NETWORKDAYS(E67,F67,'[1]NSW Holidays 2020'!$A$4:$A$15),0)</f>
        <v>0</v>
      </c>
      <c r="N67" s="42"/>
    </row>
    <row r="68" spans="1:14" ht="15.75" customHeight="1" x14ac:dyDescent="0.25">
      <c r="A68" s="40" t="s">
        <v>315</v>
      </c>
      <c r="B68" s="40" t="s">
        <v>340</v>
      </c>
      <c r="C68" s="40">
        <v>545763</v>
      </c>
      <c r="D68" s="43">
        <v>43905</v>
      </c>
      <c r="E68" s="43">
        <f>WORKDAY(EDATE(D68,1)-1,1)</f>
        <v>43936</v>
      </c>
      <c r="F68" s="43">
        <v>43943</v>
      </c>
      <c r="G68" s="40" t="s">
        <v>252</v>
      </c>
      <c r="H68" s="40">
        <v>338938</v>
      </c>
      <c r="I68" s="40" t="s">
        <v>253</v>
      </c>
      <c r="J68" s="44">
        <v>1000.23</v>
      </c>
      <c r="K68" s="43" t="str">
        <f>TEXT(D68,"MMM")</f>
        <v>Mar</v>
      </c>
      <c r="L68" s="40">
        <f>DAY(D68)</f>
        <v>15</v>
      </c>
      <c r="M68" s="40">
        <f>IF(F68&gt;E68,NETWORKDAYS(E68,F68,'[1]NSW Holidays 2020'!$A$4:$A$15),0)</f>
        <v>6</v>
      </c>
      <c r="N68" s="42"/>
    </row>
    <row r="69" spans="1:14" ht="15.75" customHeight="1" x14ac:dyDescent="0.25">
      <c r="A69" s="40" t="s">
        <v>316</v>
      </c>
      <c r="B69" s="40" t="s">
        <v>340</v>
      </c>
      <c r="C69" s="40">
        <v>545765</v>
      </c>
      <c r="D69" s="43">
        <v>43918</v>
      </c>
      <c r="E69" s="43">
        <f>WORKDAY(EDATE(D69,1)-1,1)</f>
        <v>43949</v>
      </c>
      <c r="F69" s="43">
        <v>43939</v>
      </c>
      <c r="G69" s="40" t="s">
        <v>252</v>
      </c>
      <c r="H69" s="40">
        <v>320536</v>
      </c>
      <c r="I69" s="40" t="s">
        <v>253</v>
      </c>
      <c r="J69" s="44">
        <v>948.75</v>
      </c>
      <c r="K69" s="43" t="str">
        <f>TEXT(D69,"MMM")</f>
        <v>Mar</v>
      </c>
      <c r="L69" s="40">
        <f>DAY(D69)</f>
        <v>28</v>
      </c>
      <c r="M69" s="40">
        <f>IF(F69&gt;E69,NETWORKDAYS(E69,F69,'[1]NSW Holidays 2020'!$A$4:$A$15),0)</f>
        <v>0</v>
      </c>
      <c r="N69" s="42"/>
    </row>
    <row r="70" spans="1:14" ht="15.75" customHeight="1" x14ac:dyDescent="0.25">
      <c r="A70" s="40" t="s">
        <v>317</v>
      </c>
      <c r="B70" s="40" t="s">
        <v>340</v>
      </c>
      <c r="C70" s="40">
        <v>545767</v>
      </c>
      <c r="D70" s="43">
        <v>43904</v>
      </c>
      <c r="E70" s="43">
        <f>WORKDAY(EDATE(D70,1)-1,1)</f>
        <v>43935</v>
      </c>
      <c r="F70" s="43">
        <v>43937</v>
      </c>
      <c r="G70" s="40" t="s">
        <v>252</v>
      </c>
      <c r="H70" s="40">
        <v>322800</v>
      </c>
      <c r="I70" s="40" t="s">
        <v>253</v>
      </c>
      <c r="J70" s="44">
        <v>446.49</v>
      </c>
      <c r="K70" s="43" t="str">
        <f>TEXT(D70,"MMM")</f>
        <v>Mar</v>
      </c>
      <c r="L70" s="40">
        <f>DAY(D70)</f>
        <v>14</v>
      </c>
      <c r="M70" s="40">
        <f>IF(F70&gt;E70,NETWORKDAYS(E70,F70,'[1]NSW Holidays 2020'!$A$4:$A$15),0)</f>
        <v>3</v>
      </c>
      <c r="N70" s="42"/>
    </row>
    <row r="71" spans="1:14" ht="15.75" customHeight="1" x14ac:dyDescent="0.25">
      <c r="A71" s="40" t="s">
        <v>318</v>
      </c>
      <c r="B71" s="40" t="s">
        <v>340</v>
      </c>
      <c r="C71" s="40">
        <v>545768</v>
      </c>
      <c r="D71" s="43">
        <v>43933</v>
      </c>
      <c r="E71" s="43">
        <f>WORKDAY(EDATE(D71,1)-1,1)</f>
        <v>43963</v>
      </c>
      <c r="F71" s="43">
        <v>43940</v>
      </c>
      <c r="G71" s="40" t="s">
        <v>252</v>
      </c>
      <c r="H71" s="40">
        <v>321358</v>
      </c>
      <c r="I71" s="40" t="s">
        <v>253</v>
      </c>
      <c r="J71" s="44">
        <v>242.22</v>
      </c>
      <c r="K71" s="43" t="str">
        <f>TEXT(D71,"MMM")</f>
        <v>Apr</v>
      </c>
      <c r="L71" s="40">
        <f>DAY(D71)</f>
        <v>12</v>
      </c>
      <c r="M71" s="40">
        <f>IF(F71&gt;E71,NETWORKDAYS(E71,F71,'[1]NSW Holidays 2020'!$A$4:$A$15),0)</f>
        <v>0</v>
      </c>
      <c r="N71" s="42"/>
    </row>
    <row r="72" spans="1:14" ht="15.75" customHeight="1" x14ac:dyDescent="0.25">
      <c r="A72" s="40" t="s">
        <v>319</v>
      </c>
      <c r="B72" s="40" t="s">
        <v>340</v>
      </c>
      <c r="C72" s="40">
        <v>545769</v>
      </c>
      <c r="D72" s="43">
        <v>43887</v>
      </c>
      <c r="E72" s="43">
        <f>WORKDAY(EDATE(D72,1)-1,1)</f>
        <v>43916</v>
      </c>
      <c r="F72" s="43">
        <v>43929</v>
      </c>
      <c r="G72" s="40" t="s">
        <v>252</v>
      </c>
      <c r="H72" s="40">
        <v>316190</v>
      </c>
      <c r="I72" s="40" t="s">
        <v>253</v>
      </c>
      <c r="J72" s="44">
        <v>600.6</v>
      </c>
      <c r="K72" s="43" t="str">
        <f>TEXT(D72,"MMM")</f>
        <v>Feb</v>
      </c>
      <c r="L72" s="40">
        <f>DAY(D72)</f>
        <v>26</v>
      </c>
      <c r="M72" s="40">
        <f>IF(F72&gt;E72,NETWORKDAYS(E72,F72,'[1]NSW Holidays 2020'!$A$4:$A$15),0)</f>
        <v>10</v>
      </c>
      <c r="N72" s="42"/>
    </row>
    <row r="73" spans="1:14" ht="15.75" customHeight="1" x14ac:dyDescent="0.25">
      <c r="A73" s="40" t="s">
        <v>320</v>
      </c>
      <c r="B73" s="40" t="s">
        <v>340</v>
      </c>
      <c r="C73" s="40">
        <v>545770</v>
      </c>
      <c r="D73" s="43">
        <v>43905</v>
      </c>
      <c r="E73" s="43">
        <f>WORKDAY(EDATE(D73,1)-1,1)</f>
        <v>43936</v>
      </c>
      <c r="F73" s="43">
        <v>43942</v>
      </c>
      <c r="G73" s="40" t="s">
        <v>252</v>
      </c>
      <c r="H73" s="40">
        <v>327938</v>
      </c>
      <c r="I73" s="40" t="s">
        <v>253</v>
      </c>
      <c r="J73" s="44">
        <v>546.80999999999995</v>
      </c>
      <c r="K73" s="43" t="str">
        <f>TEXT(D73,"MMM")</f>
        <v>Mar</v>
      </c>
      <c r="L73" s="40">
        <f>DAY(D73)</f>
        <v>15</v>
      </c>
      <c r="M73" s="40">
        <f>IF(F73&gt;E73,NETWORKDAYS(E73,F73,'[1]NSW Holidays 2020'!$A$4:$A$15),0)</f>
        <v>5</v>
      </c>
      <c r="N73" s="42"/>
    </row>
    <row r="74" spans="1:14" ht="15.75" customHeight="1" x14ac:dyDescent="0.25">
      <c r="A74" s="40" t="s">
        <v>321</v>
      </c>
      <c r="B74" s="40" t="s">
        <v>340</v>
      </c>
      <c r="C74" s="40">
        <v>545772</v>
      </c>
      <c r="D74" s="43">
        <v>43900</v>
      </c>
      <c r="E74" s="43">
        <f>WORKDAY(EDATE(D74,1)-1,1)</f>
        <v>43931</v>
      </c>
      <c r="F74" s="43">
        <v>43931</v>
      </c>
      <c r="G74" s="40" t="s">
        <v>250</v>
      </c>
      <c r="H74" s="40">
        <v>234487</v>
      </c>
      <c r="I74" s="40" t="s">
        <v>251</v>
      </c>
      <c r="J74" s="44">
        <v>840.51</v>
      </c>
      <c r="K74" s="43" t="str">
        <f>TEXT(D74,"MMM")</f>
        <v>Mar</v>
      </c>
      <c r="L74" s="40">
        <f>DAY(D74)</f>
        <v>10</v>
      </c>
      <c r="M74" s="40">
        <f>IF(F74&gt;E74,NETWORKDAYS(E74,F74,'[1]NSW Holidays 2020'!$A$4:$A$15),0)</f>
        <v>0</v>
      </c>
      <c r="N74" s="42"/>
    </row>
    <row r="75" spans="1:14" ht="15.75" customHeight="1" x14ac:dyDescent="0.25">
      <c r="A75" s="40" t="s">
        <v>322</v>
      </c>
      <c r="B75" s="40" t="s">
        <v>340</v>
      </c>
      <c r="C75" s="40">
        <v>545773</v>
      </c>
      <c r="D75" s="43">
        <v>43923</v>
      </c>
      <c r="E75" s="43">
        <f>WORKDAY(EDATE(D75,1)-1,1)</f>
        <v>43955</v>
      </c>
      <c r="F75" s="43">
        <v>43951</v>
      </c>
      <c r="G75" s="40" t="s">
        <v>250</v>
      </c>
      <c r="H75" s="40">
        <v>231274</v>
      </c>
      <c r="I75" s="40" t="s">
        <v>251</v>
      </c>
      <c r="J75" s="44">
        <v>603.57000000000005</v>
      </c>
      <c r="K75" s="43" t="str">
        <f>TEXT(D75,"MMM")</f>
        <v>Apr</v>
      </c>
      <c r="L75" s="40">
        <f>DAY(D75)</f>
        <v>2</v>
      </c>
      <c r="M75" s="40">
        <f>IF(F75&gt;E75,NETWORKDAYS(E75,F75,'[1]NSW Holidays 2020'!$A$4:$A$15),0)</f>
        <v>0</v>
      </c>
      <c r="N75" s="42"/>
    </row>
    <row r="76" spans="1:14" ht="15.75" customHeight="1" x14ac:dyDescent="0.25">
      <c r="A76" s="40" t="s">
        <v>323</v>
      </c>
      <c r="B76" s="40" t="s">
        <v>340</v>
      </c>
      <c r="C76" s="40">
        <v>545774</v>
      </c>
      <c r="D76" s="43">
        <v>43914</v>
      </c>
      <c r="E76" s="43">
        <f>WORKDAY(EDATE(D76,1)-1,1)</f>
        <v>43945</v>
      </c>
      <c r="F76" s="43">
        <v>43944</v>
      </c>
      <c r="G76" s="40" t="s">
        <v>250</v>
      </c>
      <c r="H76" s="40">
        <v>224955</v>
      </c>
      <c r="I76" s="40" t="s">
        <v>251</v>
      </c>
      <c r="J76" s="44">
        <v>816.75</v>
      </c>
      <c r="K76" s="43" t="str">
        <f>TEXT(D76,"MMM")</f>
        <v>Mar</v>
      </c>
      <c r="L76" s="40">
        <f>DAY(D76)</f>
        <v>24</v>
      </c>
      <c r="M76" s="40">
        <f>IF(F76&gt;E76,NETWORKDAYS(E76,F76,'[1]NSW Holidays 2020'!$A$4:$A$15),0)</f>
        <v>0</v>
      </c>
      <c r="N76" s="42"/>
    </row>
    <row r="77" spans="1:14" ht="15.75" customHeight="1" x14ac:dyDescent="0.25">
      <c r="A77" s="40" t="s">
        <v>324</v>
      </c>
      <c r="B77" s="40" t="s">
        <v>340</v>
      </c>
      <c r="C77" s="40">
        <v>545775</v>
      </c>
      <c r="D77" s="43">
        <v>43912</v>
      </c>
      <c r="E77" s="43">
        <f>WORKDAY(EDATE(D77,1)-1,1)</f>
        <v>43943</v>
      </c>
      <c r="F77" s="43">
        <v>43951</v>
      </c>
      <c r="G77" s="40" t="s">
        <v>250</v>
      </c>
      <c r="H77" s="40">
        <v>217275</v>
      </c>
      <c r="I77" s="40" t="s">
        <v>251</v>
      </c>
      <c r="J77" s="44">
        <v>1065.57</v>
      </c>
      <c r="K77" s="43" t="str">
        <f>TEXT(D77,"MMM")</f>
        <v>Mar</v>
      </c>
      <c r="L77" s="40">
        <f>DAY(D77)</f>
        <v>22</v>
      </c>
      <c r="M77" s="40">
        <f>IF(F77&gt;E77,NETWORKDAYS(E77,F77,'[1]NSW Holidays 2020'!$A$4:$A$15),0)</f>
        <v>7</v>
      </c>
      <c r="N77" s="42"/>
    </row>
    <row r="78" spans="1:14" ht="15.75" customHeight="1" x14ac:dyDescent="0.25">
      <c r="A78" s="40" t="s">
        <v>325</v>
      </c>
      <c r="B78" s="40" t="s">
        <v>340</v>
      </c>
      <c r="C78" s="40">
        <v>545776</v>
      </c>
      <c r="D78" s="43">
        <v>43919</v>
      </c>
      <c r="E78" s="43">
        <f>WORKDAY(EDATE(D78,1)-1,1)</f>
        <v>43950</v>
      </c>
      <c r="F78" s="43">
        <v>43925</v>
      </c>
      <c r="G78" s="40" t="s">
        <v>250</v>
      </c>
      <c r="H78" s="40">
        <v>226240</v>
      </c>
      <c r="I78" s="40" t="s">
        <v>251</v>
      </c>
      <c r="J78" s="44">
        <v>523.38</v>
      </c>
      <c r="K78" s="43" t="str">
        <f>TEXT(D78,"MMM")</f>
        <v>Mar</v>
      </c>
      <c r="L78" s="40">
        <f>DAY(D78)</f>
        <v>29</v>
      </c>
      <c r="M78" s="40">
        <f>IF(F78&gt;E78,NETWORKDAYS(E78,F78,'[1]NSW Holidays 2020'!$A$4:$A$15),0)</f>
        <v>0</v>
      </c>
      <c r="N78" s="42"/>
    </row>
    <row r="79" spans="1:14" ht="15.75" customHeight="1" x14ac:dyDescent="0.25">
      <c r="A79" s="40" t="s">
        <v>326</v>
      </c>
      <c r="B79" s="40" t="s">
        <v>340</v>
      </c>
      <c r="C79" s="40">
        <v>545778</v>
      </c>
      <c r="D79" s="43">
        <v>43890</v>
      </c>
      <c r="E79" s="43">
        <f>WORKDAY(EDATE(D79,1)-1,1)</f>
        <v>43920</v>
      </c>
      <c r="F79" s="43">
        <v>43932</v>
      </c>
      <c r="G79" s="40" t="s">
        <v>252</v>
      </c>
      <c r="H79" s="40">
        <v>325643</v>
      </c>
      <c r="I79" s="40" t="s">
        <v>253</v>
      </c>
      <c r="J79" s="44">
        <v>650.42999999999995</v>
      </c>
      <c r="K79" s="43" t="str">
        <f>TEXT(D79,"MMM")</f>
        <v>Feb</v>
      </c>
      <c r="L79" s="40">
        <f>DAY(D79)</f>
        <v>29</v>
      </c>
      <c r="M79" s="40">
        <f>IF(F79&gt;E79,NETWORKDAYS(E79,F79,'[1]NSW Holidays 2020'!$A$4:$A$15),0)</f>
        <v>9</v>
      </c>
      <c r="N79" s="42"/>
    </row>
    <row r="80" spans="1:14" ht="15.75" customHeight="1" x14ac:dyDescent="0.25">
      <c r="A80" s="40" t="s">
        <v>327</v>
      </c>
      <c r="B80" s="40" t="s">
        <v>340</v>
      </c>
      <c r="C80" s="40">
        <v>545780</v>
      </c>
      <c r="D80" s="43">
        <v>43934</v>
      </c>
      <c r="E80" s="43">
        <f>WORKDAY(EDATE(D80,1)-1,1)</f>
        <v>43964</v>
      </c>
      <c r="F80" s="43">
        <v>43943</v>
      </c>
      <c r="G80" s="40" t="s">
        <v>252</v>
      </c>
      <c r="H80" s="40">
        <v>312800</v>
      </c>
      <c r="I80" s="40" t="s">
        <v>253</v>
      </c>
      <c r="J80" s="44">
        <v>809.49</v>
      </c>
      <c r="K80" s="43" t="str">
        <f>TEXT(D80,"MMM")</f>
        <v>Apr</v>
      </c>
      <c r="L80" s="40">
        <f>DAY(D80)</f>
        <v>13</v>
      </c>
      <c r="M80" s="40">
        <f>IF(F80&gt;E80,NETWORKDAYS(E80,F80,'[1]NSW Holidays 2020'!$A$4:$A$15),0)</f>
        <v>0</v>
      </c>
      <c r="N80" s="42"/>
    </row>
    <row r="81" spans="1:14" ht="15.75" customHeight="1" x14ac:dyDescent="0.25">
      <c r="A81" s="40" t="s">
        <v>328</v>
      </c>
      <c r="B81" s="40" t="s">
        <v>340</v>
      </c>
      <c r="C81" s="40">
        <v>545781</v>
      </c>
      <c r="D81" s="43">
        <v>43901</v>
      </c>
      <c r="E81" s="43">
        <f>WORKDAY(EDATE(D81,1)-1,1)</f>
        <v>43934</v>
      </c>
      <c r="F81" s="43">
        <v>43943</v>
      </c>
      <c r="G81" s="40" t="s">
        <v>252</v>
      </c>
      <c r="H81" s="40">
        <v>338807</v>
      </c>
      <c r="I81" s="40" t="s">
        <v>253</v>
      </c>
      <c r="J81" s="44">
        <v>424.38</v>
      </c>
      <c r="K81" s="43" t="str">
        <f>TEXT(D81,"MMM")</f>
        <v>Mar</v>
      </c>
      <c r="L81" s="40">
        <f>DAY(D81)</f>
        <v>11</v>
      </c>
      <c r="M81" s="40">
        <f>IF(F81&gt;E81,NETWORKDAYS(E81,F81,'[1]NSW Holidays 2020'!$A$4:$A$15),0)</f>
        <v>7</v>
      </c>
      <c r="N81" s="42"/>
    </row>
    <row r="82" spans="1:14" ht="15.75" customHeight="1" x14ac:dyDescent="0.25">
      <c r="A82" s="40" t="s">
        <v>329</v>
      </c>
      <c r="B82" s="40" t="s">
        <v>340</v>
      </c>
      <c r="C82" s="40">
        <v>545783</v>
      </c>
      <c r="D82" s="43">
        <v>43933</v>
      </c>
      <c r="E82" s="43">
        <f>WORKDAY(EDATE(D82,1)-1,1)</f>
        <v>43963</v>
      </c>
      <c r="F82" s="43">
        <v>43935</v>
      </c>
      <c r="G82" s="40" t="s">
        <v>250</v>
      </c>
      <c r="H82" s="40">
        <v>239476</v>
      </c>
      <c r="I82" s="40" t="s">
        <v>251</v>
      </c>
      <c r="J82" s="44">
        <v>955.68</v>
      </c>
      <c r="K82" s="43" t="str">
        <f>TEXT(D82,"MMM")</f>
        <v>Apr</v>
      </c>
      <c r="L82" s="40">
        <f>DAY(D82)</f>
        <v>12</v>
      </c>
      <c r="M82" s="40">
        <f>IF(F82&gt;E82,NETWORKDAYS(E82,F82,'[1]NSW Holidays 2020'!$A$4:$A$15),0)</f>
        <v>0</v>
      </c>
      <c r="N82" s="42"/>
    </row>
    <row r="83" spans="1:14" ht="15.75" customHeight="1" x14ac:dyDescent="0.25">
      <c r="A83" s="40" t="s">
        <v>330</v>
      </c>
      <c r="B83" s="40" t="s">
        <v>340</v>
      </c>
      <c r="C83" s="40">
        <v>545784</v>
      </c>
      <c r="D83" s="43">
        <v>43942</v>
      </c>
      <c r="E83" s="43">
        <f>WORKDAY(EDATE(D83,1)-1,1)</f>
        <v>43972</v>
      </c>
      <c r="F83" s="43">
        <v>43950</v>
      </c>
      <c r="G83" s="40" t="s">
        <v>250</v>
      </c>
      <c r="H83" s="40">
        <v>213693</v>
      </c>
      <c r="I83" s="40" t="s">
        <v>251</v>
      </c>
      <c r="J83" s="44">
        <v>764.28</v>
      </c>
      <c r="K83" s="43" t="str">
        <f>TEXT(D83,"MMM")</f>
        <v>Apr</v>
      </c>
      <c r="L83" s="40">
        <f>DAY(D83)</f>
        <v>21</v>
      </c>
      <c r="M83" s="40">
        <f>IF(F83&gt;E83,NETWORKDAYS(E83,F83,'[1]NSW Holidays 2020'!$A$4:$A$15),0)</f>
        <v>0</v>
      </c>
      <c r="N83" s="42"/>
    </row>
    <row r="84" spans="1:14" ht="15.75" customHeight="1" x14ac:dyDescent="0.25">
      <c r="A84" s="40" t="s">
        <v>331</v>
      </c>
      <c r="B84" s="40" t="s">
        <v>340</v>
      </c>
      <c r="C84" s="40">
        <v>545785</v>
      </c>
      <c r="D84" s="43">
        <v>43897</v>
      </c>
      <c r="E84" s="43">
        <f>WORKDAY(EDATE(D84,1)-1,1)</f>
        <v>43928</v>
      </c>
      <c r="F84" s="43">
        <v>43926</v>
      </c>
      <c r="G84" s="40" t="s">
        <v>250</v>
      </c>
      <c r="H84" s="40">
        <v>235040</v>
      </c>
      <c r="I84" s="40" t="s">
        <v>251</v>
      </c>
      <c r="J84" s="44">
        <v>335.61</v>
      </c>
      <c r="K84" s="43" t="str">
        <f>TEXT(D84,"MMM")</f>
        <v>Mar</v>
      </c>
      <c r="L84" s="40">
        <f>DAY(D84)</f>
        <v>7</v>
      </c>
      <c r="M84" s="40">
        <f>IF(F84&gt;E84,NETWORKDAYS(E84,F84,'[1]NSW Holidays 2020'!$A$4:$A$15),0)</f>
        <v>0</v>
      </c>
      <c r="N84" s="42"/>
    </row>
    <row r="85" spans="1:14" ht="15.75" customHeight="1" x14ac:dyDescent="0.25">
      <c r="A85" s="40" t="s">
        <v>332</v>
      </c>
      <c r="B85" s="40" t="s">
        <v>340</v>
      </c>
      <c r="C85" s="40">
        <v>545786</v>
      </c>
      <c r="D85" s="43">
        <v>43898</v>
      </c>
      <c r="E85" s="43">
        <f>WORKDAY(EDATE(D85,1)-1,1)</f>
        <v>43929</v>
      </c>
      <c r="F85" s="43">
        <v>43940</v>
      </c>
      <c r="G85" s="40" t="s">
        <v>250</v>
      </c>
      <c r="H85" s="40">
        <v>211771</v>
      </c>
      <c r="I85" s="40" t="s">
        <v>251</v>
      </c>
      <c r="J85" s="44">
        <v>763.29</v>
      </c>
      <c r="K85" s="43" t="str">
        <f>TEXT(D85,"MMM")</f>
        <v>Mar</v>
      </c>
      <c r="L85" s="40">
        <f>DAY(D85)</f>
        <v>8</v>
      </c>
      <c r="M85" s="40">
        <f>IF(F85&gt;E85,NETWORKDAYS(E85,F85,'[1]NSW Holidays 2020'!$A$4:$A$15),0)</f>
        <v>6</v>
      </c>
      <c r="N85" s="42"/>
    </row>
    <row r="86" spans="1:14" ht="15.75" customHeight="1" x14ac:dyDescent="0.25">
      <c r="A86" s="40" t="s">
        <v>333</v>
      </c>
      <c r="B86" s="40" t="s">
        <v>340</v>
      </c>
      <c r="C86" s="40">
        <v>545788</v>
      </c>
      <c r="D86" s="43">
        <v>43919</v>
      </c>
      <c r="E86" s="43">
        <f>WORKDAY(EDATE(D86,1)-1,1)</f>
        <v>43950</v>
      </c>
      <c r="F86" s="43">
        <v>43933</v>
      </c>
      <c r="G86" s="40" t="s">
        <v>252</v>
      </c>
      <c r="H86" s="40">
        <v>326543</v>
      </c>
      <c r="I86" s="40" t="s">
        <v>253</v>
      </c>
      <c r="J86" s="44">
        <v>446.16</v>
      </c>
      <c r="K86" s="43" t="str">
        <f>TEXT(D86,"MMM")</f>
        <v>Mar</v>
      </c>
      <c r="L86" s="40">
        <f>DAY(D86)</f>
        <v>29</v>
      </c>
      <c r="M86" s="40">
        <f>IF(F86&gt;E86,NETWORKDAYS(E86,F86,'[1]NSW Holidays 2020'!$A$4:$A$15),0)</f>
        <v>0</v>
      </c>
      <c r="N86" s="42"/>
    </row>
    <row r="87" spans="1:14" ht="15.75" customHeight="1" x14ac:dyDescent="0.25">
      <c r="A87" s="40" t="s">
        <v>334</v>
      </c>
      <c r="B87" s="40" t="s">
        <v>340</v>
      </c>
      <c r="C87" s="40">
        <v>545789</v>
      </c>
      <c r="D87" s="43">
        <v>43898</v>
      </c>
      <c r="E87" s="43">
        <f>WORKDAY(EDATE(D87,1)-1,1)</f>
        <v>43929</v>
      </c>
      <c r="F87" s="43">
        <v>43941</v>
      </c>
      <c r="G87" s="40" t="s">
        <v>252</v>
      </c>
      <c r="H87" s="40">
        <v>338553</v>
      </c>
      <c r="I87" s="40" t="s">
        <v>253</v>
      </c>
      <c r="J87" s="44">
        <v>1032.24</v>
      </c>
      <c r="K87" s="43" t="str">
        <f>TEXT(D87,"MMM")</f>
        <v>Mar</v>
      </c>
      <c r="L87" s="40">
        <f>DAY(D87)</f>
        <v>8</v>
      </c>
      <c r="M87" s="40">
        <f>IF(F87&gt;E87,NETWORKDAYS(E87,F87,'[1]NSW Holidays 2020'!$A$4:$A$15),0)</f>
        <v>7</v>
      </c>
      <c r="N87" s="42"/>
    </row>
    <row r="88" spans="1:14" ht="15.75" customHeight="1" x14ac:dyDescent="0.25">
      <c r="A88" s="40" t="s">
        <v>335</v>
      </c>
      <c r="B88" s="40" t="s">
        <v>340</v>
      </c>
      <c r="C88" s="40">
        <v>545790</v>
      </c>
      <c r="D88" s="43">
        <v>43915</v>
      </c>
      <c r="E88" s="43">
        <f>WORKDAY(EDATE(D88,1)-1,1)</f>
        <v>43948</v>
      </c>
      <c r="F88" s="43">
        <v>43933</v>
      </c>
      <c r="G88" s="40" t="s">
        <v>250</v>
      </c>
      <c r="H88" s="40">
        <v>213342</v>
      </c>
      <c r="I88" s="40" t="s">
        <v>251</v>
      </c>
      <c r="J88" s="44">
        <v>533.28</v>
      </c>
      <c r="K88" s="43" t="str">
        <f>TEXT(D88,"MMM")</f>
        <v>Mar</v>
      </c>
      <c r="L88" s="40">
        <f>DAY(D88)</f>
        <v>25</v>
      </c>
      <c r="M88" s="40">
        <f>IF(F88&gt;E88,NETWORKDAYS(E88,F88,'[1]NSW Holidays 2020'!$A$4:$A$15),0)</f>
        <v>0</v>
      </c>
      <c r="N88" s="42"/>
    </row>
    <row r="89" spans="1:14" ht="15.75" customHeight="1" x14ac:dyDescent="0.25">
      <c r="D89" s="41"/>
      <c r="E89" s="41"/>
      <c r="F89" s="41"/>
      <c r="K89" s="40"/>
      <c r="L89" s="40"/>
      <c r="M89" s="40"/>
      <c r="N89" s="40"/>
    </row>
    <row r="90" spans="1:14" ht="15.75" customHeight="1" x14ac:dyDescent="0.25">
      <c r="D90" s="41"/>
      <c r="E90" s="41"/>
      <c r="F90" s="41"/>
      <c r="K90" s="40"/>
      <c r="L90" s="40"/>
      <c r="M90" s="40"/>
      <c r="N90" s="40"/>
    </row>
    <row r="91" spans="1:14" ht="15.75" customHeight="1" x14ac:dyDescent="0.25">
      <c r="D91" s="41"/>
      <c r="E91" s="41"/>
      <c r="F91" s="41"/>
      <c r="K91" s="40"/>
      <c r="L91" s="40"/>
      <c r="M91" s="40"/>
      <c r="N91" s="40"/>
    </row>
    <row r="92" spans="1:14" ht="15.75" customHeight="1" x14ac:dyDescent="0.25">
      <c r="D92" s="41"/>
      <c r="E92" s="41"/>
      <c r="F92" s="41"/>
      <c r="K92" s="40"/>
      <c r="L92" s="40"/>
      <c r="M92" s="40"/>
      <c r="N92" s="40"/>
    </row>
    <row r="93" spans="1:14" ht="15.75" customHeight="1" x14ac:dyDescent="0.25">
      <c r="D93" s="41"/>
      <c r="E93" s="41"/>
      <c r="F93" s="41"/>
      <c r="K93" s="40"/>
      <c r="L93" s="40"/>
      <c r="M93" s="40"/>
      <c r="N93" s="40"/>
    </row>
    <row r="94" spans="1:14" ht="15.75" customHeight="1" x14ac:dyDescent="0.25">
      <c r="D94" s="41"/>
      <c r="E94" s="41"/>
      <c r="F94" s="41"/>
      <c r="K94" s="40"/>
      <c r="L94" s="40"/>
      <c r="M94" s="40"/>
      <c r="N94" s="40"/>
    </row>
    <row r="95" spans="1:14" ht="15.75" customHeight="1" x14ac:dyDescent="0.25">
      <c r="D95" s="41"/>
      <c r="E95" s="41"/>
      <c r="F95" s="41"/>
      <c r="K95" s="40"/>
      <c r="L95" s="40"/>
      <c r="M95" s="40"/>
      <c r="N95" s="40"/>
    </row>
    <row r="96" spans="1:14" ht="15.75" customHeight="1" x14ac:dyDescent="0.25">
      <c r="D96" s="41"/>
      <c r="E96" s="41"/>
      <c r="F96" s="41"/>
      <c r="K96" s="40"/>
      <c r="L96" s="40"/>
      <c r="M96" s="40"/>
      <c r="N96" s="40"/>
    </row>
    <row r="97" spans="4:14" ht="15.75" customHeight="1" x14ac:dyDescent="0.25">
      <c r="D97" s="41"/>
      <c r="E97" s="41"/>
      <c r="F97" s="41"/>
      <c r="K97" s="40"/>
      <c r="L97" s="40"/>
      <c r="M97" s="40"/>
      <c r="N97" s="40"/>
    </row>
    <row r="98" spans="4:14" ht="15.75" customHeight="1" x14ac:dyDescent="0.25">
      <c r="D98" s="41"/>
      <c r="E98" s="41"/>
      <c r="F98" s="41"/>
      <c r="K98" s="40"/>
      <c r="L98" s="40"/>
      <c r="M98" s="40"/>
      <c r="N98" s="40"/>
    </row>
    <row r="99" spans="4:14" ht="15.75" customHeight="1" x14ac:dyDescent="0.25">
      <c r="D99" s="41"/>
      <c r="E99" s="41"/>
      <c r="F99" s="41"/>
      <c r="K99" s="40"/>
      <c r="L99" s="40"/>
      <c r="M99" s="40"/>
      <c r="N99" s="40"/>
    </row>
    <row r="100" spans="4:14" ht="15.75" customHeight="1" x14ac:dyDescent="0.25">
      <c r="D100" s="41"/>
      <c r="E100" s="41"/>
      <c r="F100" s="41"/>
      <c r="K100" s="40"/>
      <c r="L100" s="40"/>
      <c r="M100" s="40"/>
      <c r="N100" s="40"/>
    </row>
    <row r="101" spans="4:14" ht="15.75" customHeight="1" x14ac:dyDescent="0.25">
      <c r="D101" s="41"/>
      <c r="E101" s="41"/>
      <c r="F101" s="41"/>
      <c r="K101" s="40"/>
      <c r="L101" s="40"/>
      <c r="M101" s="40"/>
      <c r="N101" s="40"/>
    </row>
    <row r="102" spans="4:14" ht="15.75" customHeight="1" x14ac:dyDescent="0.25">
      <c r="D102" s="41"/>
      <c r="E102" s="41"/>
      <c r="F102" s="41"/>
      <c r="K102" s="40"/>
      <c r="L102" s="40"/>
      <c r="M102" s="40"/>
      <c r="N102" s="40"/>
    </row>
    <row r="103" spans="4:14" ht="15.75" customHeight="1" x14ac:dyDescent="0.25">
      <c r="D103" s="41"/>
      <c r="E103" s="41"/>
      <c r="F103" s="41"/>
      <c r="K103" s="40"/>
      <c r="L103" s="40"/>
      <c r="M103" s="40"/>
      <c r="N103" s="40"/>
    </row>
    <row r="104" spans="4:14" ht="15.75" customHeight="1" x14ac:dyDescent="0.25">
      <c r="D104" s="41"/>
      <c r="E104" s="41"/>
      <c r="F104" s="41"/>
      <c r="K104" s="40"/>
      <c r="L104" s="40"/>
      <c r="M104" s="40"/>
      <c r="N104" s="40"/>
    </row>
    <row r="105" spans="4:14" ht="15.75" customHeight="1" x14ac:dyDescent="0.25">
      <c r="D105" s="41"/>
      <c r="E105" s="41"/>
      <c r="F105" s="41"/>
      <c r="K105" s="40"/>
      <c r="L105" s="40"/>
      <c r="M105" s="40"/>
      <c r="N105" s="40"/>
    </row>
    <row r="106" spans="4:14" ht="15.75" customHeight="1" x14ac:dyDescent="0.25">
      <c r="D106" s="41"/>
      <c r="E106" s="41"/>
      <c r="F106" s="41"/>
      <c r="K106" s="40"/>
      <c r="L106" s="40"/>
      <c r="M106" s="40"/>
      <c r="N106" s="40"/>
    </row>
    <row r="107" spans="4:14" ht="15.75" customHeight="1" x14ac:dyDescent="0.25">
      <c r="D107" s="41"/>
      <c r="E107" s="41"/>
      <c r="F107" s="41"/>
      <c r="K107" s="40"/>
      <c r="L107" s="40"/>
      <c r="M107" s="40"/>
      <c r="N107" s="40"/>
    </row>
    <row r="108" spans="4:14" ht="15.75" customHeight="1" x14ac:dyDescent="0.25">
      <c r="D108" s="41"/>
      <c r="E108" s="41"/>
      <c r="F108" s="41"/>
      <c r="K108" s="40"/>
      <c r="L108" s="40"/>
      <c r="M108" s="40"/>
      <c r="N108" s="40"/>
    </row>
    <row r="109" spans="4:14" ht="15.75" customHeight="1" x14ac:dyDescent="0.25">
      <c r="D109" s="41"/>
      <c r="E109" s="41"/>
      <c r="F109" s="41"/>
      <c r="K109" s="40"/>
      <c r="L109" s="40"/>
      <c r="M109" s="40"/>
      <c r="N109" s="40"/>
    </row>
    <row r="110" spans="4:14" ht="15.75" customHeight="1" x14ac:dyDescent="0.25">
      <c r="D110" s="41"/>
      <c r="E110" s="41"/>
      <c r="F110" s="41"/>
      <c r="K110" s="40"/>
      <c r="L110" s="40"/>
      <c r="M110" s="40"/>
      <c r="N110" s="40"/>
    </row>
    <row r="111" spans="4:14" ht="15.75" customHeight="1" x14ac:dyDescent="0.25">
      <c r="D111" s="41"/>
      <c r="E111" s="41"/>
      <c r="F111" s="41"/>
      <c r="K111" s="40"/>
      <c r="L111" s="40"/>
      <c r="M111" s="40"/>
      <c r="N111" s="40"/>
    </row>
    <row r="112" spans="4:14" ht="15.75" customHeight="1" x14ac:dyDescent="0.25">
      <c r="D112" s="41"/>
      <c r="E112" s="41"/>
      <c r="F112" s="41"/>
      <c r="K112" s="40"/>
      <c r="L112" s="40"/>
      <c r="M112" s="40"/>
      <c r="N112" s="40"/>
    </row>
    <row r="113" spans="4:14" ht="15.75" customHeight="1" x14ac:dyDescent="0.25">
      <c r="D113" s="41"/>
      <c r="E113" s="41"/>
      <c r="F113" s="41"/>
      <c r="K113" s="40"/>
      <c r="L113" s="40"/>
      <c r="M113" s="40"/>
      <c r="N113" s="40"/>
    </row>
    <row r="114" spans="4:14" ht="15.75" customHeight="1" x14ac:dyDescent="0.25">
      <c r="D114" s="41"/>
      <c r="E114" s="41"/>
      <c r="F114" s="41"/>
      <c r="K114" s="40"/>
      <c r="L114" s="40"/>
      <c r="M114" s="40"/>
      <c r="N114" s="40"/>
    </row>
    <row r="115" spans="4:14" ht="15.75" customHeight="1" x14ac:dyDescent="0.25">
      <c r="D115" s="41"/>
      <c r="E115" s="41"/>
      <c r="F115" s="41"/>
      <c r="K115" s="40"/>
      <c r="L115" s="40"/>
      <c r="M115" s="40"/>
      <c r="N115" s="40"/>
    </row>
    <row r="116" spans="4:14" ht="15.75" customHeight="1" x14ac:dyDescent="0.25">
      <c r="D116" s="41"/>
      <c r="E116" s="41"/>
      <c r="F116" s="41"/>
      <c r="K116" s="40"/>
      <c r="L116" s="40"/>
      <c r="M116" s="40"/>
      <c r="N116" s="40"/>
    </row>
    <row r="117" spans="4:14" ht="15.75" customHeight="1" x14ac:dyDescent="0.25">
      <c r="D117" s="41"/>
      <c r="E117" s="41"/>
      <c r="F117" s="41"/>
      <c r="K117" s="40"/>
      <c r="L117" s="40"/>
      <c r="M117" s="40"/>
      <c r="N117" s="40"/>
    </row>
    <row r="118" spans="4:14" ht="15.75" customHeight="1" x14ac:dyDescent="0.25">
      <c r="D118" s="41"/>
      <c r="E118" s="41"/>
      <c r="F118" s="41"/>
      <c r="K118" s="40"/>
      <c r="L118" s="40"/>
      <c r="M118" s="40"/>
      <c r="N118" s="40"/>
    </row>
    <row r="119" spans="4:14" ht="15.75" customHeight="1" x14ac:dyDescent="0.25">
      <c r="D119" s="41"/>
      <c r="E119" s="41"/>
      <c r="F119" s="41"/>
      <c r="K119" s="40"/>
      <c r="L119" s="40"/>
      <c r="M119" s="40"/>
      <c r="N119" s="40"/>
    </row>
    <row r="120" spans="4:14" ht="15.75" customHeight="1" x14ac:dyDescent="0.25">
      <c r="D120" s="41"/>
      <c r="E120" s="41"/>
      <c r="F120" s="41"/>
      <c r="K120" s="40"/>
      <c r="L120" s="40"/>
      <c r="M120" s="40"/>
      <c r="N120" s="40"/>
    </row>
    <row r="121" spans="4:14" ht="15.75" customHeight="1" x14ac:dyDescent="0.25">
      <c r="D121" s="41"/>
      <c r="E121" s="41"/>
      <c r="F121" s="41"/>
      <c r="K121" s="40"/>
      <c r="L121" s="40"/>
      <c r="M121" s="40"/>
      <c r="N121" s="40"/>
    </row>
    <row r="122" spans="4:14" ht="15.75" customHeight="1" x14ac:dyDescent="0.25">
      <c r="D122" s="41"/>
      <c r="E122" s="41"/>
      <c r="F122" s="41"/>
      <c r="K122" s="40"/>
      <c r="L122" s="40"/>
      <c r="M122" s="40"/>
      <c r="N122" s="40"/>
    </row>
    <row r="123" spans="4:14" ht="15.75" customHeight="1" x14ac:dyDescent="0.25">
      <c r="D123" s="41"/>
      <c r="E123" s="41"/>
      <c r="F123" s="41"/>
      <c r="K123" s="40"/>
      <c r="L123" s="40"/>
      <c r="M123" s="40"/>
      <c r="N123" s="40"/>
    </row>
    <row r="124" spans="4:14" ht="15.75" customHeight="1" x14ac:dyDescent="0.25">
      <c r="D124" s="41"/>
      <c r="E124" s="41"/>
      <c r="F124" s="41"/>
      <c r="K124" s="40"/>
      <c r="L124" s="40"/>
      <c r="M124" s="40"/>
      <c r="N124" s="40"/>
    </row>
    <row r="125" spans="4:14" ht="15.75" customHeight="1" x14ac:dyDescent="0.25">
      <c r="D125" s="41"/>
      <c r="E125" s="41"/>
      <c r="F125" s="41"/>
      <c r="K125" s="40"/>
      <c r="L125" s="40"/>
      <c r="M125" s="40"/>
      <c r="N125" s="40"/>
    </row>
    <row r="126" spans="4:14" ht="15.75" customHeight="1" x14ac:dyDescent="0.25">
      <c r="D126" s="41"/>
      <c r="E126" s="41"/>
      <c r="F126" s="41"/>
      <c r="K126" s="40"/>
      <c r="L126" s="40"/>
      <c r="M126" s="40"/>
      <c r="N126" s="40"/>
    </row>
    <row r="127" spans="4:14" ht="15.75" customHeight="1" x14ac:dyDescent="0.25">
      <c r="D127" s="41"/>
      <c r="E127" s="41"/>
      <c r="F127" s="41"/>
      <c r="K127" s="40"/>
      <c r="L127" s="40"/>
      <c r="M127" s="40"/>
      <c r="N127" s="40"/>
    </row>
    <row r="128" spans="4:14" ht="15.75" customHeight="1" x14ac:dyDescent="0.25">
      <c r="D128" s="41"/>
      <c r="E128" s="41"/>
      <c r="F128" s="41"/>
      <c r="K128" s="40"/>
      <c r="L128" s="40"/>
      <c r="M128" s="40"/>
      <c r="N128" s="40"/>
    </row>
    <row r="129" spans="4:14" ht="15.75" customHeight="1" x14ac:dyDescent="0.25">
      <c r="D129" s="41"/>
      <c r="E129" s="41"/>
      <c r="F129" s="41"/>
      <c r="K129" s="40"/>
      <c r="L129" s="40"/>
      <c r="M129" s="40"/>
      <c r="N129" s="40"/>
    </row>
    <row r="130" spans="4:14" ht="15.75" customHeight="1" x14ac:dyDescent="0.25">
      <c r="D130" s="41"/>
      <c r="E130" s="41"/>
      <c r="F130" s="41"/>
      <c r="K130" s="40"/>
      <c r="L130" s="40"/>
      <c r="M130" s="40"/>
      <c r="N130" s="40"/>
    </row>
    <row r="131" spans="4:14" ht="15.75" customHeight="1" x14ac:dyDescent="0.25">
      <c r="D131" s="41"/>
      <c r="E131" s="41"/>
      <c r="F131" s="41"/>
      <c r="K131" s="40"/>
      <c r="L131" s="40"/>
      <c r="M131" s="40"/>
      <c r="N131" s="40"/>
    </row>
    <row r="132" spans="4:14" ht="15.75" customHeight="1" x14ac:dyDescent="0.25">
      <c r="D132" s="41"/>
      <c r="E132" s="41"/>
      <c r="F132" s="41"/>
      <c r="K132" s="40"/>
      <c r="L132" s="40"/>
      <c r="M132" s="40"/>
      <c r="N132" s="40"/>
    </row>
    <row r="133" spans="4:14" ht="15.75" customHeight="1" x14ac:dyDescent="0.25">
      <c r="D133" s="41"/>
      <c r="E133" s="41"/>
      <c r="F133" s="41"/>
      <c r="K133" s="40"/>
      <c r="L133" s="40"/>
      <c r="M133" s="40"/>
      <c r="N133" s="40"/>
    </row>
    <row r="134" spans="4:14" ht="15.75" customHeight="1" x14ac:dyDescent="0.25">
      <c r="D134" s="41"/>
      <c r="E134" s="41"/>
      <c r="F134" s="41"/>
      <c r="K134" s="40"/>
      <c r="L134" s="40"/>
      <c r="M134" s="40"/>
      <c r="N134" s="40"/>
    </row>
    <row r="135" spans="4:14" ht="15.75" customHeight="1" x14ac:dyDescent="0.25">
      <c r="D135" s="41"/>
      <c r="E135" s="41"/>
      <c r="F135" s="41"/>
      <c r="K135" s="40"/>
      <c r="L135" s="40"/>
      <c r="M135" s="40"/>
      <c r="N135" s="40"/>
    </row>
    <row r="136" spans="4:14" ht="15.75" customHeight="1" x14ac:dyDescent="0.25">
      <c r="D136" s="41"/>
      <c r="E136" s="41"/>
      <c r="F136" s="41"/>
      <c r="K136" s="40"/>
      <c r="L136" s="40"/>
      <c r="M136" s="40"/>
      <c r="N136" s="40"/>
    </row>
    <row r="137" spans="4:14" ht="15.75" customHeight="1" x14ac:dyDescent="0.25">
      <c r="D137" s="41"/>
      <c r="E137" s="41"/>
      <c r="F137" s="41"/>
      <c r="K137" s="40"/>
      <c r="L137" s="40"/>
      <c r="M137" s="40"/>
      <c r="N137" s="40"/>
    </row>
    <row r="138" spans="4:14" ht="15.75" customHeight="1" x14ac:dyDescent="0.25">
      <c r="D138" s="41"/>
      <c r="E138" s="41"/>
      <c r="F138" s="41"/>
      <c r="K138" s="40"/>
      <c r="L138" s="40"/>
      <c r="M138" s="40"/>
      <c r="N138" s="40"/>
    </row>
    <row r="139" spans="4:14" ht="15.75" customHeight="1" x14ac:dyDescent="0.25">
      <c r="D139" s="41"/>
      <c r="E139" s="41"/>
      <c r="F139" s="41"/>
      <c r="K139" s="40"/>
      <c r="L139" s="40"/>
      <c r="M139" s="40"/>
      <c r="N139" s="40"/>
    </row>
    <row r="140" spans="4:14" ht="15.75" customHeight="1" x14ac:dyDescent="0.25">
      <c r="D140" s="41"/>
      <c r="E140" s="41"/>
      <c r="F140" s="41"/>
      <c r="K140" s="40"/>
      <c r="L140" s="40"/>
      <c r="M140" s="40"/>
      <c r="N140" s="40"/>
    </row>
    <row r="141" spans="4:14" ht="15.75" customHeight="1" x14ac:dyDescent="0.25">
      <c r="D141" s="41"/>
      <c r="E141" s="41"/>
      <c r="F141" s="41"/>
      <c r="K141" s="40"/>
      <c r="L141" s="40"/>
      <c r="M141" s="40"/>
      <c r="N141" s="40"/>
    </row>
    <row r="142" spans="4:14" ht="15.75" customHeight="1" x14ac:dyDescent="0.25">
      <c r="D142" s="41"/>
      <c r="E142" s="41"/>
      <c r="F142" s="41"/>
      <c r="K142" s="40"/>
      <c r="L142" s="40"/>
      <c r="M142" s="40"/>
      <c r="N142" s="40"/>
    </row>
    <row r="143" spans="4:14" ht="15.75" customHeight="1" x14ac:dyDescent="0.25">
      <c r="D143" s="41"/>
      <c r="E143" s="41"/>
      <c r="F143" s="41"/>
      <c r="K143" s="40"/>
      <c r="L143" s="40"/>
      <c r="M143" s="40"/>
      <c r="N143" s="40"/>
    </row>
    <row r="144" spans="4:14" ht="15.75" customHeight="1" x14ac:dyDescent="0.25">
      <c r="D144" s="41"/>
      <c r="E144" s="41"/>
      <c r="F144" s="41"/>
      <c r="K144" s="40"/>
      <c r="L144" s="40"/>
      <c r="M144" s="40"/>
      <c r="N144" s="40"/>
    </row>
    <row r="145" spans="4:14" ht="15.75" customHeight="1" x14ac:dyDescent="0.25">
      <c r="D145" s="41"/>
      <c r="E145" s="41"/>
      <c r="F145" s="41"/>
      <c r="K145" s="40"/>
      <c r="L145" s="40"/>
      <c r="M145" s="40"/>
      <c r="N145" s="40"/>
    </row>
    <row r="146" spans="4:14" ht="15.75" customHeight="1" x14ac:dyDescent="0.25">
      <c r="D146" s="41"/>
      <c r="E146" s="41"/>
      <c r="F146" s="41"/>
      <c r="K146" s="40"/>
      <c r="L146" s="40"/>
      <c r="M146" s="40"/>
      <c r="N146" s="40"/>
    </row>
    <row r="147" spans="4:14" ht="15.75" customHeight="1" x14ac:dyDescent="0.25">
      <c r="D147" s="41"/>
      <c r="E147" s="41"/>
      <c r="F147" s="41"/>
      <c r="K147" s="40"/>
      <c r="L147" s="40"/>
      <c r="M147" s="40"/>
      <c r="N147" s="40"/>
    </row>
    <row r="148" spans="4:14" ht="15.75" customHeight="1" x14ac:dyDescent="0.25">
      <c r="D148" s="41"/>
      <c r="E148" s="41"/>
      <c r="F148" s="41"/>
      <c r="K148" s="40"/>
      <c r="L148" s="40"/>
      <c r="M148" s="40"/>
      <c r="N148" s="40"/>
    </row>
    <row r="149" spans="4:14" ht="15.75" customHeight="1" x14ac:dyDescent="0.25">
      <c r="D149" s="41"/>
      <c r="E149" s="41"/>
      <c r="F149" s="41"/>
      <c r="K149" s="40"/>
      <c r="L149" s="40"/>
      <c r="M149" s="40"/>
      <c r="N149" s="40"/>
    </row>
    <row r="150" spans="4:14" ht="15.75" customHeight="1" x14ac:dyDescent="0.25">
      <c r="D150" s="41"/>
      <c r="E150" s="41"/>
      <c r="F150" s="41"/>
      <c r="K150" s="40"/>
      <c r="L150" s="40"/>
      <c r="M150" s="40"/>
      <c r="N150" s="40"/>
    </row>
    <row r="151" spans="4:14" ht="15.75" customHeight="1" x14ac:dyDescent="0.25">
      <c r="D151" s="41"/>
      <c r="E151" s="41"/>
      <c r="F151" s="41"/>
      <c r="K151" s="40"/>
      <c r="L151" s="40"/>
      <c r="M151" s="40"/>
      <c r="N151" s="40"/>
    </row>
    <row r="152" spans="4:14" ht="15.75" customHeight="1" x14ac:dyDescent="0.25">
      <c r="D152" s="41"/>
      <c r="E152" s="41"/>
      <c r="F152" s="41"/>
      <c r="K152" s="40"/>
      <c r="L152" s="40"/>
      <c r="M152" s="40"/>
      <c r="N152" s="40"/>
    </row>
    <row r="153" spans="4:14" ht="15.75" customHeight="1" x14ac:dyDescent="0.25">
      <c r="D153" s="41"/>
      <c r="E153" s="41"/>
      <c r="F153" s="41"/>
      <c r="K153" s="40"/>
      <c r="L153" s="40"/>
      <c r="M153" s="40"/>
      <c r="N153" s="40"/>
    </row>
    <row r="154" spans="4:14" ht="15.75" customHeight="1" x14ac:dyDescent="0.25">
      <c r="D154" s="41"/>
      <c r="E154" s="41"/>
      <c r="F154" s="41"/>
      <c r="K154" s="40"/>
      <c r="L154" s="40"/>
      <c r="M154" s="40"/>
      <c r="N154" s="40"/>
    </row>
    <row r="155" spans="4:14" ht="15.75" customHeight="1" x14ac:dyDescent="0.25">
      <c r="D155" s="41"/>
      <c r="E155" s="41"/>
      <c r="F155" s="41"/>
      <c r="K155" s="40"/>
      <c r="L155" s="40"/>
      <c r="M155" s="40"/>
      <c r="N155" s="40"/>
    </row>
    <row r="156" spans="4:14" ht="15.75" customHeight="1" x14ac:dyDescent="0.25">
      <c r="D156" s="41"/>
      <c r="E156" s="41"/>
      <c r="F156" s="41"/>
      <c r="K156" s="40"/>
      <c r="L156" s="40"/>
      <c r="M156" s="40"/>
      <c r="N156" s="40"/>
    </row>
    <row r="157" spans="4:14" ht="15.75" customHeight="1" x14ac:dyDescent="0.25">
      <c r="D157" s="41"/>
      <c r="E157" s="41"/>
      <c r="F157" s="41"/>
      <c r="K157" s="40"/>
      <c r="L157" s="40"/>
      <c r="M157" s="40"/>
      <c r="N157" s="40"/>
    </row>
    <row r="158" spans="4:14" ht="15.75" customHeight="1" x14ac:dyDescent="0.25">
      <c r="D158" s="41"/>
      <c r="E158" s="41"/>
      <c r="F158" s="41"/>
      <c r="K158" s="40"/>
      <c r="L158" s="40"/>
      <c r="M158" s="40"/>
      <c r="N158" s="40"/>
    </row>
    <row r="159" spans="4:14" ht="15.75" customHeight="1" x14ac:dyDescent="0.25">
      <c r="D159" s="41"/>
      <c r="E159" s="41"/>
      <c r="F159" s="41"/>
      <c r="K159" s="40"/>
      <c r="L159" s="40"/>
      <c r="M159" s="40"/>
      <c r="N159" s="40"/>
    </row>
    <row r="160" spans="4:14" ht="15.75" customHeight="1" x14ac:dyDescent="0.25">
      <c r="D160" s="41"/>
      <c r="E160" s="41"/>
      <c r="F160" s="41"/>
      <c r="K160" s="40"/>
      <c r="L160" s="40"/>
      <c r="M160" s="40"/>
      <c r="N160" s="40"/>
    </row>
    <row r="161" spans="4:14" ht="15.75" customHeight="1" x14ac:dyDescent="0.25">
      <c r="D161" s="41"/>
      <c r="E161" s="41"/>
      <c r="F161" s="41"/>
      <c r="K161" s="40"/>
      <c r="L161" s="40"/>
      <c r="M161" s="40"/>
      <c r="N161" s="40"/>
    </row>
    <row r="162" spans="4:14" ht="15.75" customHeight="1" x14ac:dyDescent="0.25">
      <c r="D162" s="41"/>
      <c r="E162" s="41"/>
      <c r="F162" s="41"/>
      <c r="K162" s="40"/>
      <c r="L162" s="40"/>
      <c r="M162" s="40"/>
      <c r="N162" s="40"/>
    </row>
    <row r="163" spans="4:14" ht="15.75" customHeight="1" x14ac:dyDescent="0.25">
      <c r="D163" s="41"/>
      <c r="E163" s="41"/>
      <c r="F163" s="41"/>
      <c r="K163" s="40"/>
      <c r="L163" s="40"/>
      <c r="M163" s="40"/>
      <c r="N163" s="40"/>
    </row>
    <row r="164" spans="4:14" ht="15.75" customHeight="1" x14ac:dyDescent="0.25">
      <c r="D164" s="41"/>
      <c r="E164" s="41"/>
      <c r="F164" s="41"/>
      <c r="K164" s="40"/>
      <c r="L164" s="40"/>
      <c r="M164" s="40"/>
      <c r="N164" s="40"/>
    </row>
    <row r="165" spans="4:14" ht="15.75" customHeight="1" x14ac:dyDescent="0.25">
      <c r="D165" s="41"/>
      <c r="E165" s="41"/>
      <c r="F165" s="41"/>
      <c r="K165" s="40"/>
      <c r="L165" s="40"/>
      <c r="M165" s="40"/>
      <c r="N165" s="40"/>
    </row>
    <row r="166" spans="4:14" ht="15.75" customHeight="1" x14ac:dyDescent="0.25">
      <c r="D166" s="41"/>
      <c r="E166" s="41"/>
      <c r="F166" s="41"/>
      <c r="K166" s="40"/>
      <c r="L166" s="40"/>
      <c r="M166" s="40"/>
      <c r="N166" s="40"/>
    </row>
    <row r="167" spans="4:14" ht="15.75" customHeight="1" x14ac:dyDescent="0.25">
      <c r="D167" s="41"/>
      <c r="E167" s="41"/>
      <c r="F167" s="41"/>
      <c r="K167" s="40"/>
      <c r="L167" s="40"/>
      <c r="M167" s="40"/>
      <c r="N167" s="40"/>
    </row>
    <row r="168" spans="4:14" ht="15.75" customHeight="1" x14ac:dyDescent="0.25">
      <c r="D168" s="41"/>
      <c r="E168" s="41"/>
      <c r="F168" s="41"/>
      <c r="K168" s="40"/>
      <c r="L168" s="40"/>
      <c r="M168" s="40"/>
      <c r="N168" s="40"/>
    </row>
    <row r="169" spans="4:14" ht="15.75" customHeight="1" x14ac:dyDescent="0.25">
      <c r="D169" s="41"/>
      <c r="E169" s="41"/>
      <c r="F169" s="41"/>
      <c r="K169" s="40"/>
      <c r="L169" s="40"/>
      <c r="M169" s="40"/>
      <c r="N169" s="40"/>
    </row>
    <row r="170" spans="4:14" ht="15.75" customHeight="1" x14ac:dyDescent="0.25">
      <c r="D170" s="41"/>
      <c r="E170" s="41"/>
      <c r="F170" s="41"/>
      <c r="K170" s="40"/>
      <c r="L170" s="40"/>
      <c r="M170" s="40"/>
      <c r="N170" s="40"/>
    </row>
    <row r="171" spans="4:14" ht="15.75" customHeight="1" x14ac:dyDescent="0.25">
      <c r="D171" s="41"/>
      <c r="E171" s="41"/>
      <c r="F171" s="41"/>
      <c r="K171" s="40"/>
      <c r="L171" s="40"/>
      <c r="M171" s="40"/>
      <c r="N171" s="40"/>
    </row>
    <row r="172" spans="4:14" ht="15.75" customHeight="1" x14ac:dyDescent="0.25">
      <c r="D172" s="41"/>
      <c r="E172" s="41"/>
      <c r="F172" s="41"/>
      <c r="K172" s="40"/>
      <c r="L172" s="40"/>
      <c r="M172" s="40"/>
      <c r="N172" s="40"/>
    </row>
    <row r="173" spans="4:14" ht="15.75" customHeight="1" x14ac:dyDescent="0.25">
      <c r="D173" s="41"/>
      <c r="E173" s="41"/>
      <c r="F173" s="41"/>
      <c r="K173" s="40"/>
      <c r="L173" s="40"/>
      <c r="M173" s="40"/>
      <c r="N173" s="40"/>
    </row>
    <row r="174" spans="4:14" ht="15.75" customHeight="1" x14ac:dyDescent="0.25">
      <c r="D174" s="41"/>
      <c r="E174" s="41"/>
      <c r="F174" s="41"/>
      <c r="K174" s="40"/>
      <c r="L174" s="40"/>
      <c r="M174" s="40"/>
      <c r="N174" s="40"/>
    </row>
    <row r="175" spans="4:14" ht="15.75" customHeight="1" x14ac:dyDescent="0.25">
      <c r="D175" s="41"/>
      <c r="E175" s="41"/>
      <c r="F175" s="41"/>
      <c r="K175" s="40"/>
      <c r="L175" s="40"/>
      <c r="M175" s="40"/>
      <c r="N175" s="40"/>
    </row>
    <row r="176" spans="4:14" ht="15.75" customHeight="1" x14ac:dyDescent="0.25">
      <c r="D176" s="41"/>
      <c r="E176" s="41"/>
      <c r="F176" s="41"/>
      <c r="K176" s="40"/>
      <c r="L176" s="40"/>
      <c r="M176" s="40"/>
      <c r="N176" s="40"/>
    </row>
    <row r="177" spans="4:14" ht="15.75" customHeight="1" x14ac:dyDescent="0.25">
      <c r="D177" s="41"/>
      <c r="E177" s="41"/>
      <c r="F177" s="41"/>
      <c r="K177" s="40"/>
      <c r="L177" s="40"/>
      <c r="M177" s="40"/>
      <c r="N177" s="40"/>
    </row>
    <row r="178" spans="4:14" ht="15.75" customHeight="1" x14ac:dyDescent="0.25">
      <c r="D178" s="41"/>
      <c r="E178" s="41"/>
      <c r="F178" s="41"/>
      <c r="K178" s="40"/>
      <c r="L178" s="40"/>
      <c r="M178" s="40"/>
      <c r="N178" s="40"/>
    </row>
    <row r="179" spans="4:14" ht="15.75" customHeight="1" x14ac:dyDescent="0.25">
      <c r="D179" s="41"/>
      <c r="E179" s="41"/>
      <c r="F179" s="41"/>
      <c r="K179" s="40"/>
      <c r="L179" s="40"/>
      <c r="M179" s="40"/>
      <c r="N179" s="40"/>
    </row>
    <row r="180" spans="4:14" ht="15.75" customHeight="1" x14ac:dyDescent="0.25">
      <c r="D180" s="41"/>
      <c r="E180" s="41"/>
      <c r="F180" s="41"/>
      <c r="K180" s="40"/>
      <c r="L180" s="40"/>
      <c r="M180" s="40"/>
      <c r="N180" s="40"/>
    </row>
    <row r="181" spans="4:14" ht="15.75" customHeight="1" x14ac:dyDescent="0.25">
      <c r="D181" s="41"/>
      <c r="E181" s="41"/>
      <c r="F181" s="41"/>
      <c r="K181" s="40"/>
      <c r="L181" s="40"/>
      <c r="M181" s="40"/>
      <c r="N181" s="40"/>
    </row>
    <row r="182" spans="4:14" ht="15.75" customHeight="1" x14ac:dyDescent="0.25">
      <c r="D182" s="41"/>
      <c r="E182" s="41"/>
      <c r="F182" s="41"/>
      <c r="K182" s="40"/>
      <c r="L182" s="40"/>
      <c r="M182" s="40"/>
      <c r="N182" s="40"/>
    </row>
    <row r="183" spans="4:14" ht="15.75" customHeight="1" x14ac:dyDescent="0.25">
      <c r="D183" s="41"/>
      <c r="E183" s="41"/>
      <c r="F183" s="41"/>
      <c r="K183" s="40"/>
      <c r="L183" s="40"/>
      <c r="M183" s="40"/>
      <c r="N183" s="40"/>
    </row>
    <row r="184" spans="4:14" ht="15.75" customHeight="1" x14ac:dyDescent="0.25">
      <c r="D184" s="41"/>
      <c r="E184" s="41"/>
      <c r="F184" s="41"/>
      <c r="K184" s="40"/>
      <c r="L184" s="40"/>
      <c r="M184" s="40"/>
      <c r="N184" s="40"/>
    </row>
    <row r="185" spans="4:14" ht="15.75" customHeight="1" x14ac:dyDescent="0.25">
      <c r="D185" s="41"/>
      <c r="E185" s="41"/>
      <c r="F185" s="41"/>
      <c r="K185" s="40"/>
      <c r="L185" s="40"/>
      <c r="M185" s="40"/>
      <c r="N185" s="40"/>
    </row>
    <row r="186" spans="4:14" ht="15.75" customHeight="1" x14ac:dyDescent="0.25">
      <c r="D186" s="41"/>
      <c r="E186" s="41"/>
      <c r="F186" s="41"/>
      <c r="K186" s="40"/>
      <c r="L186" s="40"/>
      <c r="M186" s="40"/>
      <c r="N186" s="40"/>
    </row>
    <row r="187" spans="4:14" ht="15.75" customHeight="1" x14ac:dyDescent="0.25">
      <c r="D187" s="41"/>
      <c r="E187" s="41"/>
      <c r="F187" s="41"/>
      <c r="K187" s="40"/>
      <c r="L187" s="40"/>
      <c r="M187" s="40"/>
      <c r="N187" s="40"/>
    </row>
    <row r="188" spans="4:14" ht="15.75" customHeight="1" x14ac:dyDescent="0.25">
      <c r="D188" s="41"/>
      <c r="E188" s="41"/>
      <c r="F188" s="41"/>
      <c r="K188" s="40"/>
      <c r="L188" s="40"/>
      <c r="M188" s="40"/>
      <c r="N188" s="40"/>
    </row>
    <row r="189" spans="4:14" ht="15.75" customHeight="1" x14ac:dyDescent="0.25">
      <c r="D189" s="41"/>
      <c r="E189" s="41"/>
      <c r="F189" s="41"/>
      <c r="K189" s="40"/>
      <c r="L189" s="40"/>
      <c r="M189" s="40"/>
      <c r="N189" s="40"/>
    </row>
    <row r="190" spans="4:14" ht="15.75" customHeight="1" x14ac:dyDescent="0.25">
      <c r="D190" s="41"/>
      <c r="E190" s="41"/>
      <c r="F190" s="41"/>
      <c r="K190" s="40"/>
      <c r="L190" s="40"/>
      <c r="M190" s="40"/>
      <c r="N190" s="40"/>
    </row>
    <row r="191" spans="4:14" ht="15.75" customHeight="1" x14ac:dyDescent="0.25">
      <c r="D191" s="41"/>
      <c r="E191" s="41"/>
      <c r="F191" s="41"/>
      <c r="K191" s="40"/>
      <c r="L191" s="40"/>
      <c r="M191" s="40"/>
      <c r="N191" s="40"/>
    </row>
    <row r="192" spans="4:14" ht="15.75" customHeight="1" x14ac:dyDescent="0.25">
      <c r="D192" s="41"/>
      <c r="E192" s="41"/>
      <c r="F192" s="41"/>
      <c r="K192" s="40"/>
      <c r="L192" s="40"/>
      <c r="M192" s="40"/>
      <c r="N192" s="40"/>
    </row>
    <row r="193" spans="4:14" ht="15.75" customHeight="1" x14ac:dyDescent="0.25">
      <c r="D193" s="41"/>
      <c r="E193" s="41"/>
      <c r="F193" s="41"/>
      <c r="K193" s="40"/>
      <c r="L193" s="40"/>
      <c r="M193" s="40"/>
      <c r="N193" s="40"/>
    </row>
    <row r="194" spans="4:14" ht="15.75" customHeight="1" x14ac:dyDescent="0.25">
      <c r="D194" s="41"/>
      <c r="E194" s="41"/>
      <c r="F194" s="41"/>
      <c r="K194" s="40"/>
      <c r="L194" s="40"/>
      <c r="M194" s="40"/>
      <c r="N194" s="40"/>
    </row>
    <row r="195" spans="4:14" ht="15.75" customHeight="1" x14ac:dyDescent="0.25">
      <c r="D195" s="41"/>
      <c r="E195" s="41"/>
      <c r="F195" s="41"/>
      <c r="K195" s="40"/>
      <c r="L195" s="40"/>
      <c r="M195" s="40"/>
      <c r="N195" s="40"/>
    </row>
    <row r="196" spans="4:14" ht="15.75" customHeight="1" x14ac:dyDescent="0.25">
      <c r="D196" s="41"/>
      <c r="E196" s="41"/>
      <c r="F196" s="41"/>
      <c r="K196" s="40"/>
      <c r="L196" s="40"/>
      <c r="M196" s="40"/>
      <c r="N196" s="40"/>
    </row>
    <row r="197" spans="4:14" ht="15.75" customHeight="1" x14ac:dyDescent="0.25">
      <c r="D197" s="41"/>
      <c r="E197" s="41"/>
      <c r="F197" s="41"/>
      <c r="K197" s="40"/>
      <c r="L197" s="40"/>
      <c r="M197" s="40"/>
      <c r="N197" s="40"/>
    </row>
    <row r="198" spans="4:14" ht="15.75" customHeight="1" x14ac:dyDescent="0.25">
      <c r="D198" s="41"/>
      <c r="E198" s="41"/>
      <c r="F198" s="41"/>
      <c r="K198" s="40"/>
      <c r="L198" s="40"/>
      <c r="M198" s="40"/>
      <c r="N198" s="40"/>
    </row>
    <row r="199" spans="4:14" ht="15.75" customHeight="1" x14ac:dyDescent="0.25">
      <c r="D199" s="41"/>
      <c r="E199" s="41"/>
      <c r="F199" s="41"/>
      <c r="K199" s="40"/>
      <c r="L199" s="40"/>
      <c r="M199" s="40"/>
      <c r="N199" s="40"/>
    </row>
    <row r="200" spans="4:14" ht="15.75" customHeight="1" x14ac:dyDescent="0.25">
      <c r="D200" s="41"/>
      <c r="E200" s="41"/>
      <c r="F200" s="41"/>
      <c r="K200" s="40"/>
      <c r="L200" s="40"/>
      <c r="M200" s="40"/>
      <c r="N200" s="40"/>
    </row>
    <row r="201" spans="4:14" ht="15.75" customHeight="1" x14ac:dyDescent="0.25">
      <c r="D201" s="41"/>
      <c r="E201" s="41"/>
      <c r="F201" s="41"/>
      <c r="K201" s="40"/>
      <c r="L201" s="40"/>
      <c r="M201" s="40"/>
      <c r="N201" s="40"/>
    </row>
    <row r="202" spans="4:14" ht="15.75" customHeight="1" x14ac:dyDescent="0.25">
      <c r="D202" s="41"/>
      <c r="E202" s="41"/>
      <c r="F202" s="41"/>
      <c r="K202" s="40"/>
      <c r="L202" s="40"/>
      <c r="M202" s="40"/>
      <c r="N202" s="40"/>
    </row>
    <row r="203" spans="4:14" ht="15.75" customHeight="1" x14ac:dyDescent="0.25">
      <c r="D203" s="41"/>
      <c r="E203" s="41"/>
      <c r="F203" s="41"/>
      <c r="K203" s="40"/>
      <c r="L203" s="40"/>
      <c r="M203" s="40"/>
      <c r="N203" s="40"/>
    </row>
    <row r="204" spans="4:14" ht="15.75" customHeight="1" x14ac:dyDescent="0.25">
      <c r="D204" s="41"/>
      <c r="E204" s="41"/>
      <c r="F204" s="41"/>
      <c r="K204" s="40"/>
      <c r="L204" s="40"/>
      <c r="M204" s="40"/>
      <c r="N204" s="40"/>
    </row>
    <row r="205" spans="4:14" ht="15.75" customHeight="1" x14ac:dyDescent="0.25">
      <c r="D205" s="41"/>
      <c r="E205" s="41"/>
      <c r="F205" s="41"/>
      <c r="K205" s="40"/>
      <c r="L205" s="40"/>
      <c r="M205" s="40"/>
      <c r="N205" s="40"/>
    </row>
    <row r="206" spans="4:14" ht="15.75" customHeight="1" x14ac:dyDescent="0.25">
      <c r="D206" s="41"/>
      <c r="E206" s="41"/>
      <c r="F206" s="41"/>
      <c r="K206" s="40"/>
      <c r="L206" s="40"/>
      <c r="M206" s="40"/>
      <c r="N206" s="40"/>
    </row>
    <row r="207" spans="4:14" ht="15.75" customHeight="1" x14ac:dyDescent="0.25">
      <c r="D207" s="41"/>
      <c r="E207" s="41"/>
      <c r="F207" s="41"/>
      <c r="K207" s="40"/>
      <c r="L207" s="40"/>
      <c r="M207" s="40"/>
      <c r="N207" s="40"/>
    </row>
    <row r="208" spans="4:14" ht="15.75" customHeight="1" x14ac:dyDescent="0.25">
      <c r="D208" s="41"/>
      <c r="E208" s="41"/>
      <c r="F208" s="41"/>
      <c r="K208" s="40"/>
      <c r="L208" s="40"/>
      <c r="M208" s="40"/>
      <c r="N208" s="40"/>
    </row>
    <row r="209" spans="4:14" ht="15.75" customHeight="1" x14ac:dyDescent="0.25">
      <c r="D209" s="41"/>
      <c r="E209" s="41"/>
      <c r="F209" s="41"/>
      <c r="K209" s="40"/>
      <c r="L209" s="40"/>
      <c r="M209" s="40"/>
      <c r="N209" s="40"/>
    </row>
    <row r="210" spans="4:14" ht="15.75" customHeight="1" x14ac:dyDescent="0.25">
      <c r="D210" s="41"/>
      <c r="E210" s="41"/>
      <c r="F210" s="41"/>
      <c r="K210" s="40"/>
      <c r="L210" s="40"/>
      <c r="M210" s="40"/>
      <c r="N210" s="40"/>
    </row>
    <row r="211" spans="4:14" ht="15.75" customHeight="1" x14ac:dyDescent="0.25">
      <c r="D211" s="41"/>
      <c r="E211" s="41"/>
      <c r="F211" s="41"/>
      <c r="K211" s="40"/>
      <c r="L211" s="40"/>
      <c r="M211" s="40"/>
      <c r="N211" s="40"/>
    </row>
    <row r="212" spans="4:14" ht="15.75" customHeight="1" x14ac:dyDescent="0.25">
      <c r="D212" s="41"/>
      <c r="E212" s="41"/>
      <c r="F212" s="41"/>
      <c r="K212" s="40"/>
      <c r="L212" s="40"/>
      <c r="M212" s="40"/>
      <c r="N212" s="40"/>
    </row>
    <row r="213" spans="4:14" ht="15.75" customHeight="1" x14ac:dyDescent="0.25">
      <c r="D213" s="41"/>
      <c r="E213" s="41"/>
      <c r="F213" s="41"/>
      <c r="K213" s="40"/>
      <c r="L213" s="40"/>
      <c r="M213" s="40"/>
      <c r="N213" s="40"/>
    </row>
    <row r="214" spans="4:14" ht="15.75" customHeight="1" x14ac:dyDescent="0.25">
      <c r="D214" s="41"/>
      <c r="E214" s="41"/>
      <c r="F214" s="41"/>
      <c r="K214" s="40"/>
      <c r="L214" s="40"/>
      <c r="M214" s="40"/>
      <c r="N214" s="40"/>
    </row>
    <row r="215" spans="4:14" ht="15.75" customHeight="1" x14ac:dyDescent="0.25">
      <c r="D215" s="41"/>
      <c r="E215" s="41"/>
      <c r="F215" s="41"/>
      <c r="K215" s="40"/>
      <c r="L215" s="40"/>
      <c r="M215" s="40"/>
      <c r="N215" s="40"/>
    </row>
    <row r="216" spans="4:14" ht="15.75" customHeight="1" x14ac:dyDescent="0.25">
      <c r="D216" s="41"/>
      <c r="E216" s="41"/>
      <c r="F216" s="41"/>
      <c r="K216" s="40"/>
      <c r="L216" s="40"/>
      <c r="M216" s="40"/>
      <c r="N216" s="40"/>
    </row>
    <row r="217" spans="4:14" ht="15.75" customHeight="1" x14ac:dyDescent="0.25">
      <c r="D217" s="41"/>
      <c r="E217" s="41"/>
      <c r="F217" s="41"/>
      <c r="K217" s="40"/>
      <c r="L217" s="40"/>
      <c r="M217" s="40"/>
      <c r="N217" s="40"/>
    </row>
    <row r="218" spans="4:14" ht="15.75" customHeight="1" x14ac:dyDescent="0.25">
      <c r="D218" s="41"/>
      <c r="E218" s="41"/>
      <c r="F218" s="41"/>
      <c r="K218" s="40"/>
      <c r="L218" s="40"/>
      <c r="M218" s="40"/>
      <c r="N218" s="40"/>
    </row>
    <row r="219" spans="4:14" ht="15.75" customHeight="1" x14ac:dyDescent="0.25">
      <c r="D219" s="41"/>
      <c r="E219" s="41"/>
      <c r="F219" s="41"/>
      <c r="K219" s="40"/>
      <c r="L219" s="40"/>
      <c r="M219" s="40"/>
      <c r="N219" s="40"/>
    </row>
    <row r="220" spans="4:14" ht="15.75" customHeight="1" x14ac:dyDescent="0.25">
      <c r="D220" s="41"/>
      <c r="E220" s="41"/>
      <c r="F220" s="41"/>
      <c r="K220" s="40"/>
      <c r="L220" s="40"/>
      <c r="M220" s="40"/>
      <c r="N220" s="40"/>
    </row>
    <row r="221" spans="4:14" ht="15.75" customHeight="1" x14ac:dyDescent="0.25">
      <c r="D221" s="41"/>
      <c r="E221" s="41"/>
      <c r="F221" s="41"/>
      <c r="K221" s="40"/>
      <c r="L221" s="40"/>
      <c r="M221" s="40"/>
      <c r="N221" s="40"/>
    </row>
    <row r="222" spans="4:14" ht="15.75" customHeight="1" x14ac:dyDescent="0.25">
      <c r="D222" s="41"/>
      <c r="E222" s="41"/>
      <c r="F222" s="41"/>
      <c r="K222" s="40"/>
      <c r="L222" s="40"/>
      <c r="M222" s="40"/>
      <c r="N222" s="40"/>
    </row>
    <row r="223" spans="4:14" ht="15.75" customHeight="1" x14ac:dyDescent="0.25">
      <c r="D223" s="41"/>
      <c r="E223" s="41"/>
      <c r="F223" s="41"/>
      <c r="K223" s="40"/>
      <c r="L223" s="40"/>
      <c r="M223" s="40"/>
      <c r="N223" s="40"/>
    </row>
    <row r="224" spans="4:14" ht="15.75" customHeight="1" x14ac:dyDescent="0.25">
      <c r="D224" s="41"/>
      <c r="E224" s="41"/>
      <c r="F224" s="41"/>
      <c r="K224" s="40"/>
      <c r="L224" s="40"/>
      <c r="M224" s="40"/>
      <c r="N224" s="40"/>
    </row>
    <row r="225" spans="4:14" ht="15.75" customHeight="1" x14ac:dyDescent="0.25">
      <c r="D225" s="41"/>
      <c r="E225" s="41"/>
      <c r="F225" s="41"/>
      <c r="K225" s="40"/>
      <c r="L225" s="40"/>
      <c r="M225" s="40"/>
      <c r="N225" s="40"/>
    </row>
    <row r="226" spans="4:14" ht="15.75" customHeight="1" x14ac:dyDescent="0.25">
      <c r="D226" s="41"/>
      <c r="E226" s="41"/>
      <c r="F226" s="41"/>
      <c r="K226" s="40"/>
      <c r="L226" s="40"/>
      <c r="M226" s="40"/>
      <c r="N226" s="40"/>
    </row>
    <row r="227" spans="4:14" ht="15.75" customHeight="1" x14ac:dyDescent="0.25">
      <c r="D227" s="41"/>
      <c r="E227" s="41"/>
      <c r="F227" s="41"/>
      <c r="K227" s="40"/>
      <c r="L227" s="40"/>
      <c r="M227" s="40"/>
      <c r="N227" s="40"/>
    </row>
    <row r="228" spans="4:14" ht="15.75" customHeight="1" x14ac:dyDescent="0.25">
      <c r="D228" s="41"/>
      <c r="E228" s="41"/>
      <c r="F228" s="41"/>
      <c r="K228" s="40"/>
      <c r="L228" s="40"/>
      <c r="M228" s="40"/>
      <c r="N228" s="40"/>
    </row>
    <row r="229" spans="4:14" ht="15.75" customHeight="1" x14ac:dyDescent="0.25">
      <c r="D229" s="41"/>
      <c r="E229" s="41"/>
      <c r="F229" s="41"/>
      <c r="K229" s="40"/>
      <c r="L229" s="40"/>
      <c r="M229" s="40"/>
      <c r="N229" s="40"/>
    </row>
    <row r="230" spans="4:14" ht="15.75" customHeight="1" x14ac:dyDescent="0.25">
      <c r="D230" s="41"/>
      <c r="E230" s="41"/>
      <c r="F230" s="41"/>
      <c r="K230" s="40"/>
      <c r="L230" s="40"/>
      <c r="M230" s="40"/>
      <c r="N230" s="40"/>
    </row>
    <row r="231" spans="4:14" ht="15.75" customHeight="1" x14ac:dyDescent="0.25">
      <c r="D231" s="41"/>
      <c r="E231" s="41"/>
      <c r="F231" s="41"/>
      <c r="K231" s="40"/>
      <c r="L231" s="40"/>
      <c r="M231" s="40"/>
      <c r="N231" s="40"/>
    </row>
    <row r="232" spans="4:14" ht="15.75" customHeight="1" x14ac:dyDescent="0.25">
      <c r="D232" s="41"/>
      <c r="E232" s="41"/>
      <c r="F232" s="41"/>
      <c r="K232" s="40"/>
      <c r="L232" s="40"/>
      <c r="M232" s="40"/>
      <c r="N232" s="40"/>
    </row>
    <row r="233" spans="4:14" ht="15.75" customHeight="1" x14ac:dyDescent="0.25">
      <c r="D233" s="41"/>
      <c r="E233" s="41"/>
      <c r="F233" s="41"/>
      <c r="K233" s="40"/>
      <c r="L233" s="40"/>
      <c r="M233" s="40"/>
      <c r="N233" s="40"/>
    </row>
    <row r="234" spans="4:14" ht="15.75" customHeight="1" x14ac:dyDescent="0.25">
      <c r="D234" s="41"/>
      <c r="E234" s="41"/>
      <c r="F234" s="41"/>
      <c r="K234" s="40"/>
      <c r="L234" s="40"/>
      <c r="M234" s="40"/>
      <c r="N234" s="40"/>
    </row>
    <row r="235" spans="4:14" ht="15.75" customHeight="1" x14ac:dyDescent="0.25">
      <c r="D235" s="41"/>
      <c r="E235" s="41"/>
      <c r="F235" s="41"/>
      <c r="K235" s="40"/>
      <c r="L235" s="40"/>
      <c r="M235" s="40"/>
      <c r="N235" s="40"/>
    </row>
    <row r="236" spans="4:14" ht="15.75" customHeight="1" x14ac:dyDescent="0.25">
      <c r="D236" s="41"/>
      <c r="E236" s="41"/>
      <c r="F236" s="41"/>
      <c r="K236" s="40"/>
      <c r="L236" s="40"/>
      <c r="M236" s="40"/>
      <c r="N236" s="40"/>
    </row>
    <row r="237" spans="4:14" ht="15.75" customHeight="1" x14ac:dyDescent="0.25">
      <c r="D237" s="41"/>
      <c r="E237" s="41"/>
      <c r="F237" s="41"/>
      <c r="K237" s="40"/>
      <c r="L237" s="40"/>
      <c r="M237" s="40"/>
      <c r="N237" s="40"/>
    </row>
    <row r="238" spans="4:14" ht="15.75" customHeight="1" x14ac:dyDescent="0.25">
      <c r="D238" s="41"/>
      <c r="E238" s="41"/>
      <c r="F238" s="41"/>
      <c r="K238" s="40"/>
      <c r="L238" s="40"/>
      <c r="M238" s="40"/>
      <c r="N238" s="40"/>
    </row>
    <row r="239" spans="4:14" ht="15.75" customHeight="1" x14ac:dyDescent="0.25">
      <c r="D239" s="41"/>
      <c r="E239" s="41"/>
      <c r="F239" s="41"/>
      <c r="K239" s="40"/>
      <c r="L239" s="40"/>
      <c r="M239" s="40"/>
      <c r="N239" s="40"/>
    </row>
    <row r="240" spans="4:14" ht="15.75" customHeight="1" x14ac:dyDescent="0.25">
      <c r="D240" s="41"/>
      <c r="E240" s="41"/>
      <c r="F240" s="41"/>
      <c r="K240" s="40"/>
      <c r="L240" s="40"/>
      <c r="M240" s="40"/>
      <c r="N240" s="40"/>
    </row>
    <row r="241" spans="4:14" ht="15.75" customHeight="1" x14ac:dyDescent="0.25">
      <c r="D241" s="41"/>
      <c r="E241" s="41"/>
      <c r="F241" s="41"/>
      <c r="K241" s="40"/>
      <c r="L241" s="40"/>
      <c r="M241" s="40"/>
      <c r="N241" s="40"/>
    </row>
    <row r="242" spans="4:14" ht="15.75" customHeight="1" x14ac:dyDescent="0.25">
      <c r="D242" s="41"/>
      <c r="E242" s="41"/>
      <c r="F242" s="41"/>
      <c r="K242" s="40"/>
      <c r="L242" s="40"/>
      <c r="M242" s="40"/>
      <c r="N242" s="40"/>
    </row>
    <row r="243" spans="4:14" ht="15.75" customHeight="1" x14ac:dyDescent="0.25">
      <c r="D243" s="41"/>
      <c r="E243" s="41"/>
      <c r="F243" s="41"/>
      <c r="K243" s="40"/>
      <c r="L243" s="40"/>
      <c r="M243" s="40"/>
      <c r="N243" s="40"/>
    </row>
    <row r="244" spans="4:14" ht="15.75" customHeight="1" x14ac:dyDescent="0.25">
      <c r="D244" s="41"/>
      <c r="E244" s="41"/>
      <c r="F244" s="41"/>
      <c r="K244" s="40"/>
      <c r="L244" s="40"/>
      <c r="M244" s="40"/>
      <c r="N244" s="40"/>
    </row>
    <row r="245" spans="4:14" ht="15.75" customHeight="1" x14ac:dyDescent="0.25">
      <c r="D245" s="41"/>
      <c r="E245" s="41"/>
      <c r="F245" s="41"/>
      <c r="K245" s="40"/>
      <c r="L245" s="40"/>
      <c r="M245" s="40"/>
      <c r="N245" s="40"/>
    </row>
    <row r="246" spans="4:14" ht="15.75" customHeight="1" x14ac:dyDescent="0.25">
      <c r="D246" s="41"/>
      <c r="E246" s="41"/>
      <c r="F246" s="41"/>
      <c r="K246" s="40"/>
      <c r="L246" s="40"/>
      <c r="M246" s="40"/>
      <c r="N246" s="40"/>
    </row>
    <row r="247" spans="4:14" ht="15.75" customHeight="1" x14ac:dyDescent="0.25">
      <c r="D247" s="41"/>
      <c r="E247" s="41"/>
      <c r="F247" s="41"/>
      <c r="K247" s="40"/>
      <c r="L247" s="40"/>
      <c r="M247" s="40"/>
      <c r="N247" s="40"/>
    </row>
    <row r="248" spans="4:14" ht="15.75" customHeight="1" x14ac:dyDescent="0.25">
      <c r="D248" s="41"/>
      <c r="E248" s="41"/>
      <c r="F248" s="41"/>
      <c r="K248" s="40"/>
      <c r="L248" s="40"/>
      <c r="M248" s="40"/>
      <c r="N248" s="40"/>
    </row>
    <row r="249" spans="4:14" ht="15.75" customHeight="1" x14ac:dyDescent="0.25">
      <c r="D249" s="41"/>
      <c r="E249" s="41"/>
      <c r="F249" s="41"/>
      <c r="K249" s="40"/>
      <c r="L249" s="40"/>
      <c r="M249" s="40"/>
      <c r="N249" s="40"/>
    </row>
    <row r="250" spans="4:14" ht="15.75" customHeight="1" x14ac:dyDescent="0.25">
      <c r="D250" s="41"/>
      <c r="E250" s="41"/>
      <c r="F250" s="41"/>
      <c r="K250" s="40"/>
      <c r="L250" s="40"/>
      <c r="M250" s="40"/>
      <c r="N250" s="40"/>
    </row>
    <row r="251" spans="4:14" ht="15.75" customHeight="1" x14ac:dyDescent="0.25">
      <c r="D251" s="41"/>
      <c r="E251" s="41"/>
      <c r="F251" s="41"/>
      <c r="K251" s="40"/>
      <c r="L251" s="40"/>
      <c r="M251" s="40"/>
      <c r="N251" s="40"/>
    </row>
    <row r="252" spans="4:14" ht="15.75" customHeight="1" x14ac:dyDescent="0.25">
      <c r="D252" s="41"/>
      <c r="E252" s="41"/>
      <c r="F252" s="41"/>
      <c r="K252" s="40"/>
      <c r="L252" s="40"/>
      <c r="M252" s="40"/>
      <c r="N252" s="40"/>
    </row>
    <row r="253" spans="4:14" ht="15.75" customHeight="1" x14ac:dyDescent="0.25">
      <c r="D253" s="41"/>
      <c r="E253" s="41"/>
      <c r="F253" s="41"/>
      <c r="K253" s="40"/>
      <c r="L253" s="40"/>
      <c r="M253" s="40"/>
      <c r="N253" s="40"/>
    </row>
    <row r="254" spans="4:14" ht="15.75" customHeight="1" x14ac:dyDescent="0.25">
      <c r="D254" s="41"/>
      <c r="E254" s="41"/>
      <c r="F254" s="41"/>
      <c r="K254" s="40"/>
      <c r="L254" s="40"/>
      <c r="M254" s="40"/>
      <c r="N254" s="40"/>
    </row>
    <row r="255" spans="4:14" ht="15.75" customHeight="1" x14ac:dyDescent="0.25">
      <c r="D255" s="41"/>
      <c r="E255" s="41"/>
      <c r="F255" s="41"/>
      <c r="K255" s="40"/>
      <c r="L255" s="40"/>
      <c r="M255" s="40"/>
      <c r="N255" s="40"/>
    </row>
    <row r="256" spans="4:14" ht="15.75" customHeight="1" x14ac:dyDescent="0.25">
      <c r="D256" s="41"/>
      <c r="E256" s="41"/>
      <c r="F256" s="41"/>
      <c r="K256" s="40"/>
      <c r="L256" s="40"/>
      <c r="M256" s="40"/>
      <c r="N256" s="40"/>
    </row>
    <row r="257" spans="4:14" ht="15.75" customHeight="1" x14ac:dyDescent="0.25">
      <c r="D257" s="41"/>
      <c r="E257" s="41"/>
      <c r="F257" s="41"/>
      <c r="K257" s="40"/>
      <c r="L257" s="40"/>
      <c r="M257" s="40"/>
      <c r="N257" s="40"/>
    </row>
    <row r="258" spans="4:14" ht="15.75" customHeight="1" x14ac:dyDescent="0.25">
      <c r="D258" s="41"/>
      <c r="E258" s="41"/>
      <c r="F258" s="41"/>
      <c r="K258" s="40"/>
      <c r="L258" s="40"/>
      <c r="M258" s="40"/>
      <c r="N258" s="40"/>
    </row>
    <row r="259" spans="4:14" ht="15.75" customHeight="1" x14ac:dyDescent="0.25">
      <c r="D259" s="41"/>
      <c r="E259" s="41"/>
      <c r="F259" s="41"/>
      <c r="K259" s="40"/>
      <c r="L259" s="40"/>
      <c r="M259" s="40"/>
      <c r="N259" s="40"/>
    </row>
    <row r="260" spans="4:14" ht="15.75" customHeight="1" x14ac:dyDescent="0.25">
      <c r="D260" s="41"/>
      <c r="E260" s="41"/>
      <c r="F260" s="41"/>
      <c r="K260" s="40"/>
      <c r="L260" s="40"/>
      <c r="M260" s="40"/>
      <c r="N260" s="40"/>
    </row>
    <row r="261" spans="4:14" ht="15.75" customHeight="1" x14ac:dyDescent="0.25">
      <c r="D261" s="41"/>
      <c r="E261" s="41"/>
      <c r="F261" s="41"/>
      <c r="K261" s="40"/>
      <c r="L261" s="40"/>
      <c r="M261" s="40"/>
      <c r="N261" s="40"/>
    </row>
    <row r="262" spans="4:14" ht="15.75" customHeight="1" x14ac:dyDescent="0.25">
      <c r="D262" s="41"/>
      <c r="E262" s="41"/>
      <c r="F262" s="41"/>
      <c r="K262" s="40"/>
      <c r="L262" s="40"/>
      <c r="M262" s="40"/>
      <c r="N262" s="40"/>
    </row>
    <row r="263" spans="4:14" ht="15.75" customHeight="1" x14ac:dyDescent="0.25">
      <c r="D263" s="41"/>
      <c r="E263" s="41"/>
      <c r="F263" s="41"/>
      <c r="K263" s="40"/>
      <c r="L263" s="40"/>
      <c r="M263" s="40"/>
      <c r="N263" s="40"/>
    </row>
    <row r="264" spans="4:14" ht="15.75" customHeight="1" x14ac:dyDescent="0.25">
      <c r="D264" s="41"/>
      <c r="E264" s="41"/>
      <c r="F264" s="41"/>
      <c r="K264" s="40"/>
      <c r="L264" s="40"/>
      <c r="M264" s="40"/>
      <c r="N264" s="40"/>
    </row>
    <row r="265" spans="4:14" ht="15.75" customHeight="1" x14ac:dyDescent="0.25">
      <c r="D265" s="41"/>
      <c r="E265" s="41"/>
      <c r="F265" s="41"/>
      <c r="K265" s="40"/>
      <c r="L265" s="40"/>
      <c r="M265" s="40"/>
      <c r="N265" s="40"/>
    </row>
    <row r="266" spans="4:14" ht="15.75" customHeight="1" x14ac:dyDescent="0.25">
      <c r="D266" s="41"/>
      <c r="E266" s="41"/>
      <c r="F266" s="41"/>
      <c r="K266" s="40"/>
      <c r="L266" s="40"/>
      <c r="M266" s="40"/>
      <c r="N266" s="40"/>
    </row>
    <row r="267" spans="4:14" ht="15.75" customHeight="1" x14ac:dyDescent="0.25">
      <c r="D267" s="41"/>
      <c r="E267" s="41"/>
      <c r="F267" s="41"/>
      <c r="K267" s="40"/>
      <c r="L267" s="40"/>
      <c r="M267" s="40"/>
      <c r="N267" s="40"/>
    </row>
    <row r="268" spans="4:14" ht="15.75" customHeight="1" x14ac:dyDescent="0.25">
      <c r="D268" s="41"/>
      <c r="E268" s="41"/>
      <c r="F268" s="41"/>
      <c r="K268" s="40"/>
      <c r="L268" s="40"/>
      <c r="M268" s="40"/>
      <c r="N268" s="40"/>
    </row>
    <row r="269" spans="4:14" ht="15.75" customHeight="1" x14ac:dyDescent="0.25">
      <c r="D269" s="41"/>
      <c r="E269" s="41"/>
      <c r="F269" s="41"/>
      <c r="K269" s="40"/>
      <c r="L269" s="40"/>
      <c r="M269" s="40"/>
      <c r="N269" s="40"/>
    </row>
    <row r="270" spans="4:14" ht="15.75" customHeight="1" x14ac:dyDescent="0.25">
      <c r="D270" s="41"/>
      <c r="E270" s="41"/>
      <c r="F270" s="41"/>
      <c r="K270" s="40"/>
      <c r="L270" s="40"/>
      <c r="M270" s="40"/>
      <c r="N270" s="40"/>
    </row>
    <row r="271" spans="4:14" ht="15.75" customHeight="1" x14ac:dyDescent="0.25">
      <c r="D271" s="41"/>
      <c r="E271" s="41"/>
      <c r="F271" s="41"/>
      <c r="K271" s="40"/>
      <c r="L271" s="40"/>
      <c r="M271" s="40"/>
      <c r="N271" s="40"/>
    </row>
    <row r="272" spans="4:14" ht="15.75" customHeight="1" x14ac:dyDescent="0.25">
      <c r="D272" s="41"/>
      <c r="E272" s="41"/>
      <c r="F272" s="41"/>
      <c r="K272" s="40"/>
      <c r="L272" s="40"/>
      <c r="M272" s="40"/>
      <c r="N272" s="40"/>
    </row>
    <row r="273" spans="4:14" ht="15.75" customHeight="1" x14ac:dyDescent="0.25">
      <c r="D273" s="41"/>
      <c r="E273" s="41"/>
      <c r="F273" s="41"/>
      <c r="K273" s="40"/>
      <c r="L273" s="40"/>
      <c r="M273" s="40"/>
      <c r="N273" s="40"/>
    </row>
    <row r="274" spans="4:14" ht="15.75" customHeight="1" x14ac:dyDescent="0.25">
      <c r="D274" s="41"/>
      <c r="E274" s="41"/>
      <c r="F274" s="41"/>
      <c r="K274" s="40"/>
      <c r="L274" s="40"/>
      <c r="M274" s="40"/>
      <c r="N274" s="40"/>
    </row>
    <row r="275" spans="4:14" ht="15.75" customHeight="1" x14ac:dyDescent="0.25">
      <c r="D275" s="41"/>
      <c r="E275" s="41"/>
      <c r="F275" s="41"/>
      <c r="K275" s="40"/>
      <c r="L275" s="40"/>
      <c r="M275" s="40"/>
      <c r="N275" s="40"/>
    </row>
    <row r="276" spans="4:14" ht="15.75" customHeight="1" x14ac:dyDescent="0.25">
      <c r="D276" s="41"/>
      <c r="E276" s="41"/>
      <c r="F276" s="41"/>
      <c r="K276" s="40"/>
      <c r="L276" s="40"/>
      <c r="M276" s="40"/>
      <c r="N276" s="40"/>
    </row>
    <row r="277" spans="4:14" ht="15.75" customHeight="1" x14ac:dyDescent="0.25">
      <c r="D277" s="41"/>
      <c r="E277" s="41"/>
      <c r="F277" s="41"/>
      <c r="K277" s="40"/>
      <c r="L277" s="40"/>
      <c r="M277" s="40"/>
      <c r="N277" s="40"/>
    </row>
    <row r="278" spans="4:14" ht="15.75" customHeight="1" x14ac:dyDescent="0.25">
      <c r="D278" s="41"/>
      <c r="E278" s="41"/>
      <c r="F278" s="41"/>
      <c r="K278" s="40"/>
      <c r="L278" s="40"/>
      <c r="M278" s="40"/>
      <c r="N278" s="40"/>
    </row>
    <row r="279" spans="4:14" ht="15.75" customHeight="1" x14ac:dyDescent="0.25">
      <c r="D279" s="41"/>
      <c r="E279" s="41"/>
      <c r="F279" s="41"/>
      <c r="K279" s="40"/>
      <c r="L279" s="40"/>
      <c r="M279" s="40"/>
      <c r="N279" s="40"/>
    </row>
    <row r="280" spans="4:14" ht="15.75" customHeight="1" x14ac:dyDescent="0.25">
      <c r="D280" s="41"/>
      <c r="E280" s="41"/>
      <c r="F280" s="41"/>
      <c r="K280" s="40"/>
      <c r="L280" s="40"/>
      <c r="M280" s="40"/>
      <c r="N280" s="40"/>
    </row>
    <row r="281" spans="4:14" ht="15.75" customHeight="1" x14ac:dyDescent="0.25">
      <c r="D281" s="41"/>
      <c r="E281" s="41"/>
      <c r="F281" s="41"/>
      <c r="K281" s="40"/>
      <c r="L281" s="40"/>
      <c r="M281" s="40"/>
      <c r="N281" s="40"/>
    </row>
    <row r="282" spans="4:14" ht="15.75" customHeight="1" x14ac:dyDescent="0.25">
      <c r="D282" s="41"/>
      <c r="E282" s="41"/>
      <c r="F282" s="41"/>
      <c r="K282" s="40"/>
      <c r="L282" s="40"/>
      <c r="M282" s="40"/>
      <c r="N282" s="40"/>
    </row>
    <row r="283" spans="4:14" ht="15.75" customHeight="1" x14ac:dyDescent="0.25">
      <c r="D283" s="41"/>
      <c r="E283" s="41"/>
      <c r="F283" s="41"/>
      <c r="K283" s="40"/>
      <c r="L283" s="40"/>
      <c r="M283" s="40"/>
      <c r="N283" s="40"/>
    </row>
    <row r="284" spans="4:14" ht="15.75" customHeight="1" x14ac:dyDescent="0.25">
      <c r="D284" s="41"/>
      <c r="E284" s="41"/>
      <c r="F284" s="41"/>
      <c r="K284" s="40"/>
      <c r="L284" s="40"/>
      <c r="M284" s="40"/>
      <c r="N284" s="40"/>
    </row>
    <row r="285" spans="4:14" ht="15.75" customHeight="1" x14ac:dyDescent="0.25">
      <c r="D285" s="41"/>
      <c r="E285" s="41"/>
      <c r="F285" s="41"/>
      <c r="K285" s="40"/>
      <c r="L285" s="40"/>
      <c r="M285" s="40"/>
      <c r="N285" s="40"/>
    </row>
    <row r="286" spans="4:14" ht="15.75" customHeight="1" x14ac:dyDescent="0.25">
      <c r="D286" s="41"/>
      <c r="E286" s="41"/>
      <c r="F286" s="41"/>
      <c r="K286" s="40"/>
      <c r="L286" s="40"/>
      <c r="M286" s="40"/>
      <c r="N286" s="40"/>
    </row>
    <row r="287" spans="4:14" ht="15.75" customHeight="1" x14ac:dyDescent="0.25">
      <c r="D287" s="41"/>
      <c r="E287" s="41"/>
      <c r="F287" s="41"/>
      <c r="K287" s="40"/>
      <c r="L287" s="40"/>
      <c r="M287" s="40"/>
      <c r="N287" s="40"/>
    </row>
    <row r="288" spans="4:14" ht="15.75" customHeight="1" x14ac:dyDescent="0.25">
      <c r="D288" s="41"/>
      <c r="E288" s="41"/>
      <c r="F288" s="41"/>
      <c r="K288" s="40"/>
      <c r="L288" s="40"/>
      <c r="M288" s="40"/>
      <c r="N288" s="40"/>
    </row>
    <row r="289" spans="4:14" ht="15.75" customHeight="1" x14ac:dyDescent="0.25">
      <c r="D289" s="41"/>
      <c r="E289" s="41"/>
      <c r="F289" s="41"/>
      <c r="K289" s="40"/>
      <c r="L289" s="40"/>
      <c r="M289" s="40"/>
      <c r="N289" s="40"/>
    </row>
    <row r="290" spans="4:14" ht="15.75" customHeight="1" x14ac:dyDescent="0.25">
      <c r="D290" s="41"/>
      <c r="E290" s="41"/>
      <c r="F290" s="41"/>
      <c r="K290" s="40"/>
      <c r="L290" s="40"/>
      <c r="M290" s="40"/>
      <c r="N290" s="40"/>
    </row>
    <row r="291" spans="4:14" ht="15.75" customHeight="1" x14ac:dyDescent="0.25">
      <c r="D291" s="41"/>
      <c r="E291" s="41"/>
      <c r="F291" s="41"/>
      <c r="K291" s="40"/>
      <c r="L291" s="40"/>
      <c r="M291" s="40"/>
      <c r="N291" s="40"/>
    </row>
    <row r="292" spans="4:14" ht="15.75" customHeight="1" x14ac:dyDescent="0.25">
      <c r="D292" s="41"/>
      <c r="E292" s="41"/>
      <c r="F292" s="41"/>
      <c r="K292" s="40"/>
      <c r="L292" s="40"/>
      <c r="M292" s="40"/>
      <c r="N292" s="40"/>
    </row>
    <row r="293" spans="4:14" ht="15.75" customHeight="1" x14ac:dyDescent="0.25">
      <c r="D293" s="41"/>
      <c r="E293" s="41"/>
      <c r="F293" s="41"/>
      <c r="K293" s="40"/>
      <c r="L293" s="40"/>
      <c r="M293" s="40"/>
      <c r="N293" s="40"/>
    </row>
    <row r="294" spans="4:14" ht="15.75" customHeight="1" x14ac:dyDescent="0.25">
      <c r="D294" s="41"/>
      <c r="E294" s="41"/>
      <c r="F294" s="41"/>
      <c r="K294" s="40"/>
      <c r="L294" s="40"/>
      <c r="M294" s="40"/>
      <c r="N294" s="40"/>
    </row>
    <row r="295" spans="4:14" ht="15.75" customHeight="1" x14ac:dyDescent="0.25">
      <c r="D295" s="41"/>
      <c r="E295" s="41"/>
      <c r="F295" s="41"/>
      <c r="K295" s="40"/>
      <c r="L295" s="40"/>
      <c r="M295" s="40"/>
      <c r="N295" s="40"/>
    </row>
    <row r="296" spans="4:14" ht="15.75" customHeight="1" x14ac:dyDescent="0.25">
      <c r="D296" s="41"/>
      <c r="E296" s="41"/>
      <c r="F296" s="41"/>
      <c r="K296" s="40"/>
      <c r="L296" s="40"/>
      <c r="M296" s="40"/>
      <c r="N296" s="40"/>
    </row>
    <row r="297" spans="4:14" ht="15.75" customHeight="1" x14ac:dyDescent="0.25">
      <c r="D297" s="41"/>
      <c r="E297" s="41"/>
      <c r="F297" s="41"/>
      <c r="K297" s="40"/>
      <c r="L297" s="40"/>
      <c r="M297" s="40"/>
      <c r="N297" s="40"/>
    </row>
    <row r="298" spans="4:14" ht="15.75" customHeight="1" x14ac:dyDescent="0.25">
      <c r="D298" s="41"/>
      <c r="E298" s="41"/>
      <c r="F298" s="41"/>
      <c r="K298" s="40"/>
      <c r="L298" s="40"/>
      <c r="M298" s="40"/>
      <c r="N298" s="40"/>
    </row>
    <row r="299" spans="4:14" ht="15.75" customHeight="1" x14ac:dyDescent="0.25">
      <c r="D299" s="41"/>
      <c r="E299" s="41"/>
      <c r="F299" s="41"/>
      <c r="K299" s="40"/>
      <c r="L299" s="40"/>
      <c r="M299" s="40"/>
      <c r="N299" s="40"/>
    </row>
    <row r="300" spans="4:14" ht="15.75" customHeight="1" x14ac:dyDescent="0.25">
      <c r="D300" s="41"/>
      <c r="E300" s="41"/>
      <c r="F300" s="41"/>
      <c r="K300" s="40"/>
      <c r="L300" s="40"/>
      <c r="M300" s="40"/>
      <c r="N300" s="40"/>
    </row>
    <row r="301" spans="4:14" ht="15.75" customHeight="1" x14ac:dyDescent="0.25">
      <c r="D301" s="41"/>
      <c r="E301" s="41"/>
      <c r="F301" s="41"/>
      <c r="K301" s="40"/>
      <c r="L301" s="40"/>
      <c r="M301" s="40"/>
      <c r="N301" s="40"/>
    </row>
    <row r="302" spans="4:14" ht="15.75" customHeight="1" x14ac:dyDescent="0.25">
      <c r="D302" s="41"/>
      <c r="E302" s="41"/>
      <c r="F302" s="41"/>
      <c r="K302" s="40"/>
      <c r="L302" s="40"/>
      <c r="M302" s="40"/>
      <c r="N302" s="40"/>
    </row>
    <row r="303" spans="4:14" ht="15.75" customHeight="1" x14ac:dyDescent="0.25">
      <c r="D303" s="41"/>
      <c r="E303" s="41"/>
      <c r="F303" s="41"/>
      <c r="K303" s="40"/>
      <c r="L303" s="40"/>
      <c r="M303" s="40"/>
      <c r="N303" s="40"/>
    </row>
    <row r="304" spans="4:14" ht="15.75" customHeight="1" x14ac:dyDescent="0.25">
      <c r="D304" s="41"/>
      <c r="E304" s="41"/>
      <c r="F304" s="41"/>
      <c r="K304" s="40"/>
      <c r="L304" s="40"/>
      <c r="M304" s="40"/>
      <c r="N304" s="40"/>
    </row>
    <row r="305" spans="4:14" ht="15.75" customHeight="1" x14ac:dyDescent="0.25">
      <c r="D305" s="41"/>
      <c r="E305" s="41"/>
      <c r="F305" s="41"/>
      <c r="K305" s="40"/>
      <c r="L305" s="40"/>
      <c r="M305" s="40"/>
      <c r="N305" s="40"/>
    </row>
    <row r="306" spans="4:14" ht="15.75" customHeight="1" x14ac:dyDescent="0.25">
      <c r="D306" s="41"/>
      <c r="E306" s="41"/>
      <c r="F306" s="41"/>
      <c r="K306" s="40"/>
      <c r="L306" s="40"/>
      <c r="M306" s="40"/>
      <c r="N306" s="40"/>
    </row>
    <row r="307" spans="4:14" ht="15.75" customHeight="1" x14ac:dyDescent="0.25">
      <c r="D307" s="41"/>
      <c r="E307" s="41"/>
      <c r="F307" s="41"/>
      <c r="K307" s="40"/>
      <c r="L307" s="40"/>
      <c r="M307" s="40"/>
      <c r="N307" s="40"/>
    </row>
    <row r="308" spans="4:14" ht="15.75" customHeight="1" x14ac:dyDescent="0.25">
      <c r="D308" s="41"/>
      <c r="E308" s="41"/>
      <c r="F308" s="41"/>
      <c r="K308" s="40"/>
      <c r="L308" s="40"/>
      <c r="M308" s="40"/>
      <c r="N308" s="40"/>
    </row>
    <row r="309" spans="4:14" ht="15.75" customHeight="1" x14ac:dyDescent="0.25">
      <c r="D309" s="41"/>
      <c r="E309" s="41"/>
      <c r="F309" s="41"/>
      <c r="K309" s="40"/>
      <c r="L309" s="40"/>
      <c r="M309" s="40"/>
      <c r="N309" s="40"/>
    </row>
    <row r="310" spans="4:14" ht="15.75" customHeight="1" x14ac:dyDescent="0.25">
      <c r="D310" s="41"/>
      <c r="E310" s="41"/>
      <c r="F310" s="41"/>
      <c r="K310" s="40"/>
      <c r="L310" s="40"/>
      <c r="M310" s="40"/>
      <c r="N310" s="40"/>
    </row>
    <row r="311" spans="4:14" ht="15.75" customHeight="1" x14ac:dyDescent="0.25">
      <c r="D311" s="41"/>
      <c r="E311" s="41"/>
      <c r="F311" s="41"/>
      <c r="K311" s="40"/>
      <c r="L311" s="40"/>
      <c r="M311" s="40"/>
      <c r="N311" s="40"/>
    </row>
    <row r="312" spans="4:14" ht="15.75" customHeight="1" x14ac:dyDescent="0.25">
      <c r="D312" s="41"/>
      <c r="E312" s="41"/>
      <c r="F312" s="41"/>
      <c r="K312" s="40"/>
      <c r="L312" s="40"/>
      <c r="M312" s="40"/>
      <c r="N312" s="40"/>
    </row>
    <row r="313" spans="4:14" ht="15.75" customHeight="1" x14ac:dyDescent="0.25">
      <c r="D313" s="41"/>
      <c r="E313" s="41"/>
      <c r="F313" s="41"/>
      <c r="K313" s="40"/>
      <c r="L313" s="40"/>
      <c r="M313" s="40"/>
      <c r="N313" s="40"/>
    </row>
    <row r="314" spans="4:14" ht="15.75" customHeight="1" x14ac:dyDescent="0.25">
      <c r="D314" s="41"/>
      <c r="E314" s="41"/>
      <c r="F314" s="41"/>
      <c r="K314" s="40"/>
      <c r="L314" s="40"/>
      <c r="M314" s="40"/>
      <c r="N314" s="40"/>
    </row>
    <row r="315" spans="4:14" ht="15.75" customHeight="1" x14ac:dyDescent="0.25">
      <c r="D315" s="41"/>
      <c r="E315" s="41"/>
      <c r="F315" s="41"/>
      <c r="K315" s="40"/>
      <c r="L315" s="40"/>
      <c r="M315" s="40"/>
      <c r="N315" s="40"/>
    </row>
    <row r="316" spans="4:14" ht="15.75" customHeight="1" x14ac:dyDescent="0.25">
      <c r="D316" s="41"/>
      <c r="E316" s="41"/>
      <c r="F316" s="41"/>
      <c r="K316" s="40"/>
      <c r="L316" s="40"/>
      <c r="M316" s="40"/>
      <c r="N316" s="40"/>
    </row>
    <row r="317" spans="4:14" ht="15.75" customHeight="1" x14ac:dyDescent="0.25">
      <c r="D317" s="41"/>
      <c r="E317" s="41"/>
      <c r="F317" s="41"/>
      <c r="K317" s="40"/>
      <c r="L317" s="40"/>
      <c r="M317" s="40"/>
      <c r="N317" s="40"/>
    </row>
    <row r="318" spans="4:14" ht="15.75" customHeight="1" x14ac:dyDescent="0.25">
      <c r="D318" s="41"/>
      <c r="E318" s="41"/>
      <c r="F318" s="41"/>
      <c r="K318" s="40"/>
      <c r="L318" s="40"/>
      <c r="M318" s="40"/>
      <c r="N318" s="40"/>
    </row>
    <row r="319" spans="4:14" ht="15.75" customHeight="1" x14ac:dyDescent="0.25">
      <c r="D319" s="41"/>
      <c r="E319" s="41"/>
      <c r="F319" s="41"/>
      <c r="K319" s="40"/>
      <c r="L319" s="40"/>
      <c r="M319" s="40"/>
      <c r="N319" s="40"/>
    </row>
    <row r="320" spans="4:14" ht="15.75" customHeight="1" x14ac:dyDescent="0.25">
      <c r="D320" s="41"/>
      <c r="E320" s="41"/>
      <c r="F320" s="41"/>
      <c r="K320" s="40"/>
      <c r="L320" s="40"/>
      <c r="M320" s="40"/>
      <c r="N320" s="40"/>
    </row>
    <row r="321" spans="4:14" ht="15.75" customHeight="1" x14ac:dyDescent="0.25">
      <c r="D321" s="41"/>
      <c r="E321" s="41"/>
      <c r="F321" s="41"/>
      <c r="K321" s="40"/>
      <c r="L321" s="40"/>
      <c r="M321" s="40"/>
      <c r="N321" s="40"/>
    </row>
    <row r="322" spans="4:14" ht="15.75" customHeight="1" x14ac:dyDescent="0.25">
      <c r="D322" s="41"/>
      <c r="E322" s="41"/>
      <c r="F322" s="41"/>
      <c r="K322" s="40"/>
      <c r="L322" s="40"/>
      <c r="M322" s="40"/>
      <c r="N322" s="40"/>
    </row>
    <row r="323" spans="4:14" ht="15.75" customHeight="1" x14ac:dyDescent="0.25">
      <c r="D323" s="41"/>
      <c r="E323" s="41"/>
      <c r="F323" s="41"/>
      <c r="K323" s="40"/>
      <c r="L323" s="40"/>
      <c r="M323" s="40"/>
      <c r="N323" s="40"/>
    </row>
    <row r="324" spans="4:14" ht="15.75" customHeight="1" x14ac:dyDescent="0.25">
      <c r="D324" s="41"/>
      <c r="E324" s="41"/>
      <c r="F324" s="41"/>
      <c r="K324" s="40"/>
      <c r="L324" s="40"/>
      <c r="M324" s="40"/>
      <c r="N324" s="40"/>
    </row>
    <row r="325" spans="4:14" ht="15.75" customHeight="1" x14ac:dyDescent="0.25">
      <c r="D325" s="41"/>
      <c r="E325" s="41"/>
      <c r="F325" s="41"/>
      <c r="K325" s="40"/>
      <c r="L325" s="40"/>
      <c r="M325" s="40"/>
      <c r="N325" s="40"/>
    </row>
    <row r="326" spans="4:14" ht="15.75" customHeight="1" x14ac:dyDescent="0.25">
      <c r="D326" s="41"/>
      <c r="E326" s="41"/>
      <c r="F326" s="41"/>
      <c r="K326" s="40"/>
      <c r="L326" s="40"/>
      <c r="M326" s="40"/>
      <c r="N326" s="40"/>
    </row>
    <row r="327" spans="4:14" ht="15.75" customHeight="1" x14ac:dyDescent="0.25">
      <c r="D327" s="41"/>
      <c r="E327" s="41"/>
      <c r="F327" s="41"/>
      <c r="K327" s="40"/>
      <c r="L327" s="40"/>
      <c r="M327" s="40"/>
      <c r="N327" s="40"/>
    </row>
    <row r="328" spans="4:14" ht="15.75" customHeight="1" x14ac:dyDescent="0.25">
      <c r="D328" s="41"/>
      <c r="E328" s="41"/>
      <c r="F328" s="41"/>
      <c r="K328" s="40"/>
      <c r="L328" s="40"/>
      <c r="M328" s="40"/>
      <c r="N328" s="40"/>
    </row>
    <row r="329" spans="4:14" ht="15.75" customHeight="1" x14ac:dyDescent="0.25">
      <c r="D329" s="41"/>
      <c r="E329" s="41"/>
      <c r="F329" s="41"/>
      <c r="K329" s="40"/>
      <c r="L329" s="40"/>
      <c r="M329" s="40"/>
      <c r="N329" s="40"/>
    </row>
    <row r="330" spans="4:14" ht="15.75" customHeight="1" x14ac:dyDescent="0.25">
      <c r="D330" s="41"/>
      <c r="E330" s="41"/>
      <c r="F330" s="41"/>
      <c r="K330" s="40"/>
      <c r="L330" s="40"/>
      <c r="M330" s="40"/>
      <c r="N330" s="40"/>
    </row>
    <row r="331" spans="4:14" ht="15.75" customHeight="1" x14ac:dyDescent="0.25">
      <c r="D331" s="41"/>
      <c r="E331" s="41"/>
      <c r="F331" s="41"/>
      <c r="K331" s="40"/>
      <c r="L331" s="40"/>
      <c r="M331" s="40"/>
      <c r="N331" s="40"/>
    </row>
    <row r="332" spans="4:14" ht="15.75" customHeight="1" x14ac:dyDescent="0.25">
      <c r="D332" s="41"/>
      <c r="E332" s="41"/>
      <c r="F332" s="41"/>
      <c r="K332" s="40"/>
      <c r="L332" s="40"/>
      <c r="M332" s="40"/>
      <c r="N332" s="40"/>
    </row>
    <row r="333" spans="4:14" ht="15.75" customHeight="1" x14ac:dyDescent="0.25">
      <c r="D333" s="41"/>
      <c r="E333" s="41"/>
      <c r="F333" s="41"/>
      <c r="K333" s="40"/>
      <c r="L333" s="40"/>
      <c r="M333" s="40"/>
      <c r="N333" s="40"/>
    </row>
    <row r="334" spans="4:14" ht="15.75" customHeight="1" x14ac:dyDescent="0.25">
      <c r="D334" s="41"/>
      <c r="E334" s="41"/>
      <c r="F334" s="41"/>
      <c r="K334" s="40"/>
      <c r="L334" s="40"/>
      <c r="M334" s="40"/>
      <c r="N334" s="40"/>
    </row>
    <row r="335" spans="4:14" ht="15.75" customHeight="1" x14ac:dyDescent="0.25">
      <c r="D335" s="41"/>
      <c r="E335" s="41"/>
      <c r="F335" s="41"/>
      <c r="K335" s="40"/>
      <c r="L335" s="40"/>
      <c r="M335" s="40"/>
      <c r="N335" s="40"/>
    </row>
    <row r="336" spans="4:14" ht="15.75" customHeight="1" x14ac:dyDescent="0.25">
      <c r="D336" s="41"/>
      <c r="E336" s="41"/>
      <c r="F336" s="41"/>
      <c r="K336" s="40"/>
      <c r="L336" s="40"/>
      <c r="M336" s="40"/>
      <c r="N336" s="40"/>
    </row>
    <row r="337" spans="4:14" ht="15.75" customHeight="1" x14ac:dyDescent="0.25">
      <c r="D337" s="41"/>
      <c r="E337" s="41"/>
      <c r="F337" s="41"/>
      <c r="K337" s="40"/>
      <c r="L337" s="40"/>
      <c r="M337" s="40"/>
      <c r="N337" s="40"/>
    </row>
    <row r="338" spans="4:14" ht="15.75" customHeight="1" x14ac:dyDescent="0.25">
      <c r="D338" s="41"/>
      <c r="E338" s="41"/>
      <c r="F338" s="41"/>
      <c r="K338" s="40"/>
      <c r="L338" s="40"/>
      <c r="M338" s="40"/>
      <c r="N338" s="40"/>
    </row>
    <row r="339" spans="4:14" ht="15.75" customHeight="1" x14ac:dyDescent="0.25">
      <c r="D339" s="41"/>
      <c r="E339" s="41"/>
      <c r="F339" s="41"/>
      <c r="K339" s="40"/>
      <c r="L339" s="40"/>
      <c r="M339" s="40"/>
      <c r="N339" s="40"/>
    </row>
    <row r="340" spans="4:14" ht="15.75" customHeight="1" x14ac:dyDescent="0.25">
      <c r="D340" s="41"/>
      <c r="E340" s="41"/>
      <c r="F340" s="41"/>
      <c r="K340" s="40"/>
      <c r="L340" s="40"/>
      <c r="M340" s="40"/>
      <c r="N340" s="40"/>
    </row>
    <row r="341" spans="4:14" ht="15.75" customHeight="1" x14ac:dyDescent="0.25">
      <c r="D341" s="41"/>
      <c r="E341" s="41"/>
      <c r="F341" s="41"/>
      <c r="K341" s="40"/>
      <c r="L341" s="40"/>
      <c r="M341" s="40"/>
      <c r="N341" s="40"/>
    </row>
    <row r="342" spans="4:14" ht="15.75" customHeight="1" x14ac:dyDescent="0.25">
      <c r="D342" s="41"/>
      <c r="E342" s="41"/>
      <c r="F342" s="41"/>
      <c r="K342" s="40"/>
      <c r="L342" s="40"/>
      <c r="M342" s="40"/>
      <c r="N342" s="40"/>
    </row>
    <row r="343" spans="4:14" ht="15.75" customHeight="1" x14ac:dyDescent="0.25">
      <c r="D343" s="41"/>
      <c r="E343" s="41"/>
      <c r="F343" s="41"/>
      <c r="K343" s="40"/>
      <c r="L343" s="40"/>
      <c r="M343" s="40"/>
      <c r="N343" s="40"/>
    </row>
    <row r="344" spans="4:14" ht="15.75" customHeight="1" x14ac:dyDescent="0.25">
      <c r="D344" s="41"/>
      <c r="E344" s="41"/>
      <c r="F344" s="41"/>
      <c r="K344" s="40"/>
      <c r="L344" s="40"/>
      <c r="M344" s="40"/>
      <c r="N344" s="40"/>
    </row>
    <row r="345" spans="4:14" ht="15.75" customHeight="1" x14ac:dyDescent="0.25">
      <c r="D345" s="41"/>
      <c r="E345" s="41"/>
      <c r="F345" s="41"/>
      <c r="K345" s="40"/>
      <c r="L345" s="40"/>
      <c r="M345" s="40"/>
      <c r="N345" s="40"/>
    </row>
    <row r="346" spans="4:14" ht="15.75" customHeight="1" x14ac:dyDescent="0.25">
      <c r="D346" s="41"/>
      <c r="E346" s="41"/>
      <c r="F346" s="41"/>
      <c r="K346" s="40"/>
      <c r="L346" s="40"/>
      <c r="M346" s="40"/>
      <c r="N346" s="40"/>
    </row>
    <row r="347" spans="4:14" ht="15.75" customHeight="1" x14ac:dyDescent="0.25">
      <c r="D347" s="41"/>
      <c r="E347" s="41"/>
      <c r="F347" s="41"/>
      <c r="K347" s="40"/>
      <c r="L347" s="40"/>
      <c r="M347" s="40"/>
      <c r="N347" s="40"/>
    </row>
    <row r="348" spans="4:14" ht="15.75" customHeight="1" x14ac:dyDescent="0.25">
      <c r="D348" s="41"/>
      <c r="E348" s="41"/>
      <c r="F348" s="41"/>
      <c r="K348" s="40"/>
      <c r="L348" s="40"/>
      <c r="M348" s="40"/>
      <c r="N348" s="40"/>
    </row>
    <row r="349" spans="4:14" ht="15.75" customHeight="1" x14ac:dyDescent="0.25">
      <c r="D349" s="41"/>
      <c r="E349" s="41"/>
      <c r="F349" s="41"/>
      <c r="K349" s="40"/>
      <c r="L349" s="40"/>
      <c r="M349" s="40"/>
      <c r="N349" s="40"/>
    </row>
    <row r="350" spans="4:14" ht="15.75" customHeight="1" x14ac:dyDescent="0.25">
      <c r="D350" s="41"/>
      <c r="E350" s="41"/>
      <c r="F350" s="41"/>
      <c r="K350" s="40"/>
      <c r="L350" s="40"/>
      <c r="M350" s="40"/>
      <c r="N350" s="40"/>
    </row>
    <row r="351" spans="4:14" ht="15.75" customHeight="1" x14ac:dyDescent="0.25">
      <c r="D351" s="41"/>
      <c r="E351" s="41"/>
      <c r="F351" s="41"/>
      <c r="K351" s="40"/>
      <c r="L351" s="40"/>
      <c r="M351" s="40"/>
      <c r="N351" s="40"/>
    </row>
    <row r="352" spans="4:14" ht="15.75" customHeight="1" x14ac:dyDescent="0.25">
      <c r="D352" s="41"/>
      <c r="E352" s="41"/>
      <c r="F352" s="41"/>
      <c r="K352" s="40"/>
      <c r="L352" s="40"/>
      <c r="M352" s="40"/>
      <c r="N352" s="40"/>
    </row>
    <row r="353" spans="4:14" ht="15.75" customHeight="1" x14ac:dyDescent="0.25">
      <c r="D353" s="41"/>
      <c r="E353" s="41"/>
      <c r="F353" s="41"/>
      <c r="K353" s="40"/>
      <c r="L353" s="40"/>
      <c r="M353" s="40"/>
      <c r="N353" s="40"/>
    </row>
    <row r="354" spans="4:14" ht="15.75" customHeight="1" x14ac:dyDescent="0.25">
      <c r="D354" s="41"/>
      <c r="E354" s="41"/>
      <c r="F354" s="41"/>
      <c r="K354" s="40"/>
      <c r="L354" s="40"/>
      <c r="M354" s="40"/>
      <c r="N354" s="40"/>
    </row>
    <row r="355" spans="4:14" ht="15.75" customHeight="1" x14ac:dyDescent="0.25">
      <c r="D355" s="41"/>
      <c r="E355" s="41"/>
      <c r="F355" s="41"/>
      <c r="K355" s="40"/>
      <c r="L355" s="40"/>
      <c r="M355" s="40"/>
      <c r="N355" s="40"/>
    </row>
    <row r="356" spans="4:14" ht="15.75" customHeight="1" x14ac:dyDescent="0.25">
      <c r="D356" s="41"/>
      <c r="E356" s="41"/>
      <c r="F356" s="41"/>
      <c r="K356" s="40"/>
      <c r="L356" s="40"/>
      <c r="M356" s="40"/>
      <c r="N356" s="40"/>
    </row>
    <row r="357" spans="4:14" ht="15.75" customHeight="1" x14ac:dyDescent="0.25">
      <c r="D357" s="41"/>
      <c r="E357" s="41"/>
      <c r="F357" s="41"/>
      <c r="K357" s="40"/>
      <c r="L357" s="40"/>
      <c r="M357" s="40"/>
      <c r="N357" s="40"/>
    </row>
    <row r="358" spans="4:14" ht="15.75" customHeight="1" x14ac:dyDescent="0.25">
      <c r="D358" s="41"/>
      <c r="E358" s="41"/>
      <c r="F358" s="41"/>
      <c r="K358" s="40"/>
      <c r="L358" s="40"/>
      <c r="M358" s="40"/>
      <c r="N358" s="40"/>
    </row>
    <row r="359" spans="4:14" ht="15.75" customHeight="1" x14ac:dyDescent="0.25">
      <c r="D359" s="41"/>
      <c r="E359" s="41"/>
      <c r="F359" s="41"/>
      <c r="K359" s="40"/>
      <c r="L359" s="40"/>
      <c r="M359" s="40"/>
      <c r="N359" s="40"/>
    </row>
    <row r="360" spans="4:14" ht="15.75" customHeight="1" x14ac:dyDescent="0.25">
      <c r="D360" s="41"/>
      <c r="E360" s="41"/>
      <c r="F360" s="41"/>
      <c r="K360" s="40"/>
      <c r="L360" s="40"/>
      <c r="M360" s="40"/>
      <c r="N360" s="40"/>
    </row>
    <row r="361" spans="4:14" ht="15.75" customHeight="1" x14ac:dyDescent="0.25">
      <c r="D361" s="41"/>
      <c r="E361" s="41"/>
      <c r="F361" s="41"/>
      <c r="K361" s="40"/>
      <c r="L361" s="40"/>
      <c r="M361" s="40"/>
      <c r="N361" s="40"/>
    </row>
    <row r="362" spans="4:14" ht="15.75" customHeight="1" x14ac:dyDescent="0.25">
      <c r="D362" s="41"/>
      <c r="E362" s="41"/>
      <c r="F362" s="41"/>
      <c r="K362" s="40"/>
      <c r="L362" s="40"/>
      <c r="M362" s="40"/>
      <c r="N362" s="40"/>
    </row>
    <row r="363" spans="4:14" ht="15.75" customHeight="1" x14ac:dyDescent="0.25">
      <c r="D363" s="41"/>
      <c r="E363" s="41"/>
      <c r="F363" s="41"/>
      <c r="K363" s="40"/>
      <c r="L363" s="40"/>
      <c r="M363" s="40"/>
      <c r="N363" s="40"/>
    </row>
    <row r="364" spans="4:14" ht="15.75" customHeight="1" x14ac:dyDescent="0.25">
      <c r="D364" s="41"/>
      <c r="E364" s="41"/>
      <c r="F364" s="41"/>
      <c r="K364" s="40"/>
      <c r="L364" s="40"/>
      <c r="M364" s="40"/>
      <c r="N364" s="40"/>
    </row>
    <row r="365" spans="4:14" ht="15.75" customHeight="1" x14ac:dyDescent="0.25">
      <c r="D365" s="41"/>
      <c r="E365" s="41"/>
      <c r="F365" s="41"/>
      <c r="K365" s="40"/>
      <c r="L365" s="40"/>
      <c r="M365" s="40"/>
      <c r="N365" s="40"/>
    </row>
    <row r="366" spans="4:14" ht="15.75" customHeight="1" x14ac:dyDescent="0.25">
      <c r="D366" s="41"/>
      <c r="E366" s="41"/>
      <c r="F366" s="41"/>
      <c r="K366" s="40"/>
      <c r="L366" s="40"/>
      <c r="M366" s="40"/>
      <c r="N366" s="40"/>
    </row>
    <row r="367" spans="4:14" ht="15.75" customHeight="1" x14ac:dyDescent="0.25">
      <c r="D367" s="41"/>
      <c r="E367" s="41"/>
      <c r="F367" s="41"/>
      <c r="K367" s="40"/>
      <c r="L367" s="40"/>
      <c r="M367" s="40"/>
      <c r="N367" s="40"/>
    </row>
    <row r="368" spans="4:14" ht="15.75" customHeight="1" x14ac:dyDescent="0.25">
      <c r="D368" s="41"/>
      <c r="E368" s="41"/>
      <c r="F368" s="41"/>
      <c r="K368" s="40"/>
      <c r="L368" s="40"/>
      <c r="M368" s="40"/>
      <c r="N368" s="40"/>
    </row>
    <row r="369" spans="4:14" ht="15.75" customHeight="1" x14ac:dyDescent="0.25">
      <c r="D369" s="41"/>
      <c r="E369" s="41"/>
      <c r="F369" s="41"/>
      <c r="K369" s="40"/>
      <c r="L369" s="40"/>
      <c r="M369" s="40"/>
      <c r="N369" s="40"/>
    </row>
    <row r="370" spans="4:14" ht="15.75" customHeight="1" x14ac:dyDescent="0.25">
      <c r="D370" s="41"/>
      <c r="E370" s="41"/>
      <c r="F370" s="41"/>
      <c r="K370" s="40"/>
      <c r="L370" s="40"/>
      <c r="M370" s="40"/>
      <c r="N370" s="40"/>
    </row>
    <row r="371" spans="4:14" ht="15.75" customHeight="1" x14ac:dyDescent="0.25">
      <c r="D371" s="41"/>
      <c r="E371" s="41"/>
      <c r="F371" s="41"/>
      <c r="K371" s="40"/>
      <c r="L371" s="40"/>
      <c r="M371" s="40"/>
      <c r="N371" s="40"/>
    </row>
    <row r="372" spans="4:14" ht="15.75" customHeight="1" x14ac:dyDescent="0.25">
      <c r="D372" s="41"/>
      <c r="E372" s="41"/>
      <c r="F372" s="41"/>
      <c r="K372" s="40"/>
      <c r="L372" s="40"/>
      <c r="M372" s="40"/>
      <c r="N372" s="40"/>
    </row>
    <row r="373" spans="4:14" ht="15.75" customHeight="1" x14ac:dyDescent="0.25">
      <c r="D373" s="41"/>
      <c r="E373" s="41"/>
      <c r="F373" s="41"/>
      <c r="K373" s="40"/>
      <c r="L373" s="40"/>
      <c r="M373" s="40"/>
      <c r="N373" s="40"/>
    </row>
    <row r="374" spans="4:14" ht="15.75" customHeight="1" x14ac:dyDescent="0.25">
      <c r="D374" s="41"/>
      <c r="E374" s="41"/>
      <c r="F374" s="41"/>
      <c r="K374" s="40"/>
      <c r="L374" s="40"/>
      <c r="M374" s="40"/>
      <c r="N374" s="40"/>
    </row>
    <row r="375" spans="4:14" ht="15.75" customHeight="1" x14ac:dyDescent="0.25">
      <c r="D375" s="41"/>
      <c r="E375" s="41"/>
      <c r="F375" s="41"/>
      <c r="K375" s="40"/>
      <c r="L375" s="40"/>
      <c r="M375" s="40"/>
      <c r="N375" s="40"/>
    </row>
    <row r="376" spans="4:14" ht="15.75" customHeight="1" x14ac:dyDescent="0.25">
      <c r="D376" s="41"/>
      <c r="E376" s="41"/>
      <c r="F376" s="41"/>
      <c r="K376" s="40"/>
      <c r="L376" s="40"/>
      <c r="M376" s="40"/>
      <c r="N376" s="40"/>
    </row>
    <row r="377" spans="4:14" ht="15.75" customHeight="1" x14ac:dyDescent="0.25">
      <c r="D377" s="41"/>
      <c r="E377" s="41"/>
      <c r="F377" s="41"/>
      <c r="K377" s="40"/>
      <c r="L377" s="40"/>
      <c r="M377" s="40"/>
      <c r="N377" s="40"/>
    </row>
    <row r="378" spans="4:14" ht="15.75" customHeight="1" x14ac:dyDescent="0.25">
      <c r="D378" s="41"/>
      <c r="E378" s="41"/>
      <c r="F378" s="41"/>
      <c r="K378" s="40"/>
      <c r="L378" s="40"/>
      <c r="M378" s="40"/>
      <c r="N378" s="40"/>
    </row>
    <row r="379" spans="4:14" ht="15.75" customHeight="1" x14ac:dyDescent="0.25">
      <c r="D379" s="41"/>
      <c r="E379" s="41"/>
      <c r="F379" s="41"/>
      <c r="K379" s="40"/>
      <c r="L379" s="40"/>
      <c r="M379" s="40"/>
      <c r="N379" s="40"/>
    </row>
    <row r="380" spans="4:14" ht="15.75" customHeight="1" x14ac:dyDescent="0.25">
      <c r="D380" s="41"/>
      <c r="E380" s="41"/>
      <c r="F380" s="41"/>
      <c r="K380" s="40"/>
      <c r="L380" s="40"/>
      <c r="M380" s="40"/>
      <c r="N380" s="40"/>
    </row>
    <row r="381" spans="4:14" ht="15.75" customHeight="1" x14ac:dyDescent="0.25">
      <c r="D381" s="41"/>
      <c r="E381" s="41"/>
      <c r="F381" s="41"/>
      <c r="K381" s="40"/>
      <c r="L381" s="40"/>
      <c r="M381" s="40"/>
      <c r="N381" s="40"/>
    </row>
    <row r="382" spans="4:14" ht="15.75" customHeight="1" x14ac:dyDescent="0.25">
      <c r="D382" s="41"/>
      <c r="E382" s="41"/>
      <c r="F382" s="41"/>
      <c r="K382" s="40"/>
      <c r="L382" s="40"/>
      <c r="M382" s="40"/>
      <c r="N382" s="40"/>
    </row>
    <row r="383" spans="4:14" ht="15.75" customHeight="1" x14ac:dyDescent="0.25">
      <c r="D383" s="41"/>
      <c r="E383" s="41"/>
      <c r="F383" s="41"/>
      <c r="K383" s="40"/>
      <c r="L383" s="40"/>
      <c r="M383" s="40"/>
      <c r="N383" s="40"/>
    </row>
    <row r="384" spans="4:14" ht="15.75" customHeight="1" x14ac:dyDescent="0.25">
      <c r="D384" s="41"/>
      <c r="E384" s="41"/>
      <c r="F384" s="41"/>
      <c r="K384" s="40"/>
      <c r="L384" s="40"/>
      <c r="M384" s="40"/>
      <c r="N384" s="40"/>
    </row>
    <row r="385" spans="4:14" ht="15.75" customHeight="1" x14ac:dyDescent="0.25">
      <c r="D385" s="41"/>
      <c r="E385" s="41"/>
      <c r="F385" s="41"/>
      <c r="K385" s="40"/>
      <c r="L385" s="40"/>
      <c r="M385" s="40"/>
      <c r="N385" s="40"/>
    </row>
    <row r="386" spans="4:14" ht="15.75" customHeight="1" x14ac:dyDescent="0.25">
      <c r="D386" s="41"/>
      <c r="E386" s="41"/>
      <c r="F386" s="41"/>
      <c r="K386" s="40"/>
      <c r="L386" s="40"/>
      <c r="M386" s="40"/>
      <c r="N386" s="40"/>
    </row>
    <row r="387" spans="4:14" ht="15.75" customHeight="1" x14ac:dyDescent="0.25">
      <c r="D387" s="41"/>
      <c r="E387" s="41"/>
      <c r="F387" s="41"/>
      <c r="K387" s="40"/>
      <c r="L387" s="40"/>
      <c r="M387" s="40"/>
      <c r="N387" s="40"/>
    </row>
    <row r="388" spans="4:14" ht="15.75" customHeight="1" x14ac:dyDescent="0.25">
      <c r="D388" s="41"/>
      <c r="E388" s="41"/>
      <c r="F388" s="41"/>
      <c r="K388" s="40"/>
      <c r="L388" s="40"/>
      <c r="M388" s="40"/>
      <c r="N388" s="40"/>
    </row>
    <row r="389" spans="4:14" ht="15.75" customHeight="1" x14ac:dyDescent="0.25">
      <c r="D389" s="41"/>
      <c r="E389" s="41"/>
      <c r="F389" s="41"/>
      <c r="K389" s="40"/>
      <c r="L389" s="40"/>
      <c r="M389" s="40"/>
      <c r="N389" s="40"/>
    </row>
    <row r="390" spans="4:14" ht="15.75" customHeight="1" x14ac:dyDescent="0.25">
      <c r="D390" s="41"/>
      <c r="E390" s="41"/>
      <c r="F390" s="41"/>
      <c r="K390" s="40"/>
      <c r="L390" s="40"/>
      <c r="M390" s="40"/>
      <c r="N390" s="40"/>
    </row>
    <row r="391" spans="4:14" ht="15.75" customHeight="1" x14ac:dyDescent="0.25">
      <c r="D391" s="41"/>
      <c r="E391" s="41"/>
      <c r="F391" s="41"/>
      <c r="K391" s="40"/>
      <c r="L391" s="40"/>
      <c r="M391" s="40"/>
      <c r="N391" s="40"/>
    </row>
    <row r="392" spans="4:14" ht="15.75" customHeight="1" x14ac:dyDescent="0.25">
      <c r="D392" s="41"/>
      <c r="E392" s="41"/>
      <c r="F392" s="41"/>
      <c r="K392" s="40"/>
      <c r="L392" s="40"/>
      <c r="M392" s="40"/>
      <c r="N392" s="40"/>
    </row>
    <row r="393" spans="4:14" ht="15.75" customHeight="1" x14ac:dyDescent="0.25">
      <c r="D393" s="41"/>
      <c r="E393" s="41"/>
      <c r="F393" s="41"/>
      <c r="K393" s="40"/>
      <c r="L393" s="40"/>
      <c r="M393" s="40"/>
      <c r="N393" s="40"/>
    </row>
    <row r="394" spans="4:14" ht="15.75" customHeight="1" x14ac:dyDescent="0.25">
      <c r="D394" s="41"/>
      <c r="E394" s="41"/>
      <c r="F394" s="41"/>
      <c r="K394" s="40"/>
      <c r="L394" s="40"/>
      <c r="M394" s="40"/>
      <c r="N394" s="40"/>
    </row>
    <row r="395" spans="4:14" ht="15.75" customHeight="1" x14ac:dyDescent="0.25">
      <c r="D395" s="41"/>
      <c r="E395" s="41"/>
      <c r="F395" s="41"/>
      <c r="K395" s="40"/>
      <c r="L395" s="40"/>
      <c r="M395" s="40"/>
      <c r="N395" s="40"/>
    </row>
    <row r="396" spans="4:14" ht="15.75" customHeight="1" x14ac:dyDescent="0.25">
      <c r="D396" s="41"/>
      <c r="E396" s="41"/>
      <c r="F396" s="41"/>
      <c r="K396" s="40"/>
      <c r="L396" s="40"/>
      <c r="M396" s="40"/>
      <c r="N396" s="40"/>
    </row>
    <row r="397" spans="4:14" ht="15.75" customHeight="1" x14ac:dyDescent="0.25">
      <c r="D397" s="41"/>
      <c r="E397" s="41"/>
      <c r="F397" s="41"/>
      <c r="K397" s="40"/>
      <c r="L397" s="40"/>
      <c r="M397" s="40"/>
      <c r="N397" s="40"/>
    </row>
    <row r="398" spans="4:14" ht="15.75" customHeight="1" x14ac:dyDescent="0.25">
      <c r="D398" s="41"/>
      <c r="E398" s="41"/>
      <c r="F398" s="41"/>
      <c r="K398" s="40"/>
      <c r="L398" s="40"/>
      <c r="M398" s="40"/>
      <c r="N398" s="40"/>
    </row>
    <row r="399" spans="4:14" ht="15.75" customHeight="1" x14ac:dyDescent="0.25">
      <c r="D399" s="41"/>
      <c r="E399" s="41"/>
      <c r="F399" s="41"/>
      <c r="K399" s="40"/>
      <c r="L399" s="40"/>
      <c r="M399" s="40"/>
      <c r="N399" s="40"/>
    </row>
    <row r="400" spans="4:14" ht="15.75" customHeight="1" x14ac:dyDescent="0.25">
      <c r="D400" s="41"/>
      <c r="E400" s="41"/>
      <c r="F400" s="41"/>
      <c r="K400" s="40"/>
      <c r="L400" s="40"/>
      <c r="M400" s="40"/>
      <c r="N400" s="40"/>
    </row>
    <row r="401" spans="4:14" ht="15.75" customHeight="1" x14ac:dyDescent="0.25">
      <c r="D401" s="41"/>
      <c r="E401" s="41"/>
      <c r="F401" s="41"/>
      <c r="K401" s="40"/>
      <c r="L401" s="40"/>
      <c r="M401" s="40"/>
      <c r="N401" s="40"/>
    </row>
    <row r="402" spans="4:14" ht="15.75" customHeight="1" x14ac:dyDescent="0.25">
      <c r="D402" s="41"/>
      <c r="E402" s="41"/>
      <c r="F402" s="41"/>
      <c r="K402" s="40"/>
      <c r="L402" s="40"/>
      <c r="M402" s="40"/>
      <c r="N402" s="40"/>
    </row>
    <row r="403" spans="4:14" ht="15.75" customHeight="1" x14ac:dyDescent="0.25">
      <c r="D403" s="41"/>
      <c r="E403" s="41"/>
      <c r="F403" s="41"/>
      <c r="K403" s="40"/>
      <c r="L403" s="40"/>
      <c r="M403" s="40"/>
      <c r="N403" s="40"/>
    </row>
    <row r="404" spans="4:14" ht="15.75" customHeight="1" x14ac:dyDescent="0.25">
      <c r="D404" s="41"/>
      <c r="E404" s="41"/>
      <c r="F404" s="41"/>
      <c r="K404" s="40"/>
      <c r="L404" s="40"/>
      <c r="M404" s="40"/>
      <c r="N404" s="40"/>
    </row>
    <row r="405" spans="4:14" ht="15.75" customHeight="1" x14ac:dyDescent="0.25">
      <c r="D405" s="41"/>
      <c r="E405" s="41"/>
      <c r="F405" s="41"/>
      <c r="K405" s="40"/>
      <c r="L405" s="40"/>
      <c r="M405" s="40"/>
      <c r="N405" s="40"/>
    </row>
    <row r="406" spans="4:14" ht="15.75" customHeight="1" x14ac:dyDescent="0.25">
      <c r="D406" s="41"/>
      <c r="E406" s="41"/>
      <c r="F406" s="41"/>
      <c r="K406" s="40"/>
      <c r="L406" s="40"/>
      <c r="M406" s="40"/>
      <c r="N406" s="40"/>
    </row>
    <row r="407" spans="4:14" ht="15.75" customHeight="1" x14ac:dyDescent="0.25">
      <c r="D407" s="41"/>
      <c r="E407" s="41"/>
      <c r="F407" s="41"/>
      <c r="K407" s="40"/>
      <c r="L407" s="40"/>
      <c r="M407" s="40"/>
      <c r="N407" s="40"/>
    </row>
    <row r="408" spans="4:14" ht="15.75" customHeight="1" x14ac:dyDescent="0.25">
      <c r="D408" s="41"/>
      <c r="E408" s="41"/>
      <c r="F408" s="41"/>
      <c r="K408" s="40"/>
      <c r="L408" s="40"/>
      <c r="M408" s="40"/>
      <c r="N408" s="40"/>
    </row>
    <row r="409" spans="4:14" ht="15.75" customHeight="1" x14ac:dyDescent="0.25">
      <c r="D409" s="41"/>
      <c r="E409" s="41"/>
      <c r="F409" s="41"/>
      <c r="K409" s="40"/>
      <c r="L409" s="40"/>
      <c r="M409" s="40"/>
      <c r="N409" s="40"/>
    </row>
    <row r="410" spans="4:14" ht="15.75" customHeight="1" x14ac:dyDescent="0.25">
      <c r="D410" s="41"/>
      <c r="E410" s="41"/>
      <c r="F410" s="41"/>
      <c r="K410" s="40"/>
      <c r="L410" s="40"/>
      <c r="M410" s="40"/>
      <c r="N410" s="40"/>
    </row>
    <row r="411" spans="4:14" ht="15.75" customHeight="1" x14ac:dyDescent="0.25">
      <c r="D411" s="41"/>
      <c r="E411" s="41"/>
      <c r="F411" s="41"/>
      <c r="K411" s="40"/>
      <c r="L411" s="40"/>
      <c r="M411" s="40"/>
      <c r="N411" s="40"/>
    </row>
    <row r="412" spans="4:14" ht="15.75" customHeight="1" x14ac:dyDescent="0.25">
      <c r="D412" s="41"/>
      <c r="E412" s="41"/>
      <c r="F412" s="41"/>
      <c r="K412" s="40"/>
      <c r="L412" s="40"/>
      <c r="M412" s="40"/>
      <c r="N412" s="40"/>
    </row>
    <row r="413" spans="4:14" ht="15.75" customHeight="1" x14ac:dyDescent="0.25">
      <c r="D413" s="41"/>
      <c r="E413" s="41"/>
      <c r="F413" s="41"/>
      <c r="K413" s="40"/>
      <c r="L413" s="40"/>
      <c r="M413" s="40"/>
      <c r="N413" s="40"/>
    </row>
    <row r="414" spans="4:14" ht="15.75" customHeight="1" x14ac:dyDescent="0.25">
      <c r="D414" s="41"/>
      <c r="E414" s="41"/>
      <c r="F414" s="41"/>
      <c r="K414" s="40"/>
      <c r="L414" s="40"/>
      <c r="M414" s="40"/>
      <c r="N414" s="40"/>
    </row>
    <row r="415" spans="4:14" ht="15.75" customHeight="1" x14ac:dyDescent="0.25">
      <c r="D415" s="41"/>
      <c r="E415" s="41"/>
      <c r="F415" s="41"/>
      <c r="K415" s="40"/>
      <c r="L415" s="40"/>
      <c r="M415" s="40"/>
      <c r="N415" s="40"/>
    </row>
    <row r="416" spans="4:14" ht="15.75" customHeight="1" x14ac:dyDescent="0.25">
      <c r="D416" s="41"/>
      <c r="E416" s="41"/>
      <c r="F416" s="41"/>
      <c r="K416" s="40"/>
      <c r="L416" s="40"/>
      <c r="M416" s="40"/>
      <c r="N416" s="40"/>
    </row>
    <row r="417" spans="4:14" ht="15.75" customHeight="1" x14ac:dyDescent="0.25">
      <c r="D417" s="41"/>
      <c r="E417" s="41"/>
      <c r="F417" s="41"/>
      <c r="K417" s="40"/>
      <c r="L417" s="40"/>
      <c r="M417" s="40"/>
      <c r="N417" s="40"/>
    </row>
    <row r="418" spans="4:14" ht="15.75" customHeight="1" x14ac:dyDescent="0.25">
      <c r="D418" s="41"/>
      <c r="E418" s="41"/>
      <c r="F418" s="41"/>
      <c r="K418" s="40"/>
      <c r="L418" s="40"/>
      <c r="M418" s="40"/>
      <c r="N418" s="40"/>
    </row>
    <row r="419" spans="4:14" ht="15.75" customHeight="1" x14ac:dyDescent="0.25">
      <c r="D419" s="41"/>
      <c r="E419" s="41"/>
      <c r="F419" s="41"/>
      <c r="K419" s="40"/>
      <c r="L419" s="40"/>
      <c r="M419" s="40"/>
      <c r="N419" s="40"/>
    </row>
    <row r="420" spans="4:14" ht="15.75" customHeight="1" x14ac:dyDescent="0.25">
      <c r="D420" s="41"/>
      <c r="E420" s="41"/>
      <c r="F420" s="41"/>
      <c r="K420" s="40"/>
      <c r="L420" s="40"/>
      <c r="M420" s="40"/>
      <c r="N420" s="40"/>
    </row>
    <row r="421" spans="4:14" ht="15.75" customHeight="1" x14ac:dyDescent="0.25">
      <c r="D421" s="41"/>
      <c r="E421" s="41"/>
      <c r="F421" s="41"/>
      <c r="K421" s="40"/>
      <c r="L421" s="40"/>
      <c r="M421" s="40"/>
      <c r="N421" s="40"/>
    </row>
    <row r="422" spans="4:14" ht="15.75" customHeight="1" x14ac:dyDescent="0.25">
      <c r="D422" s="41"/>
      <c r="E422" s="41"/>
      <c r="F422" s="41"/>
      <c r="K422" s="40"/>
      <c r="L422" s="40"/>
      <c r="M422" s="40"/>
      <c r="N422" s="40"/>
    </row>
    <row r="423" spans="4:14" ht="15.75" customHeight="1" x14ac:dyDescent="0.25">
      <c r="D423" s="41"/>
      <c r="E423" s="41"/>
      <c r="F423" s="41"/>
      <c r="K423" s="40"/>
      <c r="L423" s="40"/>
      <c r="M423" s="40"/>
      <c r="N423" s="40"/>
    </row>
    <row r="424" spans="4:14" ht="15.75" customHeight="1" x14ac:dyDescent="0.25">
      <c r="D424" s="41"/>
      <c r="E424" s="41"/>
      <c r="F424" s="41"/>
      <c r="K424" s="40"/>
      <c r="L424" s="40"/>
      <c r="M424" s="40"/>
      <c r="N424" s="40"/>
    </row>
    <row r="425" spans="4:14" ht="15.75" customHeight="1" x14ac:dyDescent="0.25">
      <c r="D425" s="41"/>
      <c r="E425" s="41"/>
      <c r="F425" s="41"/>
      <c r="K425" s="40"/>
      <c r="L425" s="40"/>
      <c r="M425" s="40"/>
      <c r="N425" s="40"/>
    </row>
    <row r="426" spans="4:14" ht="15.75" customHeight="1" x14ac:dyDescent="0.25">
      <c r="D426" s="41"/>
      <c r="E426" s="41"/>
      <c r="F426" s="41"/>
      <c r="K426" s="40"/>
      <c r="L426" s="40"/>
      <c r="M426" s="40"/>
      <c r="N426" s="40"/>
    </row>
    <row r="427" spans="4:14" ht="15.75" customHeight="1" x14ac:dyDescent="0.25">
      <c r="D427" s="41"/>
      <c r="E427" s="41"/>
      <c r="F427" s="41"/>
      <c r="K427" s="40"/>
      <c r="L427" s="40"/>
      <c r="M427" s="40"/>
      <c r="N427" s="40"/>
    </row>
    <row r="428" spans="4:14" ht="15.75" customHeight="1" x14ac:dyDescent="0.25">
      <c r="D428" s="41"/>
      <c r="E428" s="41"/>
      <c r="F428" s="41"/>
      <c r="K428" s="40"/>
      <c r="L428" s="40"/>
      <c r="M428" s="40"/>
      <c r="N428" s="40"/>
    </row>
    <row r="429" spans="4:14" ht="15.75" customHeight="1" x14ac:dyDescent="0.25">
      <c r="D429" s="41"/>
      <c r="E429" s="41"/>
      <c r="F429" s="41"/>
      <c r="K429" s="40"/>
      <c r="L429" s="40"/>
      <c r="M429" s="40"/>
      <c r="N429" s="40"/>
    </row>
    <row r="430" spans="4:14" ht="15.75" customHeight="1" x14ac:dyDescent="0.25">
      <c r="D430" s="41"/>
      <c r="E430" s="41"/>
      <c r="F430" s="41"/>
      <c r="K430" s="40"/>
      <c r="L430" s="40"/>
      <c r="M430" s="40"/>
      <c r="N430" s="40"/>
    </row>
    <row r="431" spans="4:14" ht="15.75" customHeight="1" x14ac:dyDescent="0.25">
      <c r="D431" s="41"/>
      <c r="E431" s="41"/>
      <c r="F431" s="41"/>
      <c r="K431" s="40"/>
      <c r="L431" s="40"/>
      <c r="M431" s="40"/>
      <c r="N431" s="40"/>
    </row>
    <row r="432" spans="4:14" ht="15.75" customHeight="1" x14ac:dyDescent="0.25">
      <c r="D432" s="41"/>
      <c r="E432" s="41"/>
      <c r="F432" s="41"/>
      <c r="K432" s="40"/>
      <c r="L432" s="40"/>
      <c r="M432" s="40"/>
      <c r="N432" s="40"/>
    </row>
    <row r="433" spans="4:14" ht="15.75" customHeight="1" x14ac:dyDescent="0.25">
      <c r="D433" s="41"/>
      <c r="E433" s="41"/>
      <c r="F433" s="41"/>
      <c r="K433" s="40"/>
      <c r="L433" s="40"/>
      <c r="M433" s="40"/>
      <c r="N433" s="40"/>
    </row>
    <row r="434" spans="4:14" ht="15.75" customHeight="1" x14ac:dyDescent="0.25">
      <c r="D434" s="41"/>
      <c r="E434" s="41"/>
      <c r="F434" s="41"/>
      <c r="K434" s="40"/>
      <c r="L434" s="40"/>
      <c r="M434" s="40"/>
      <c r="N434" s="40"/>
    </row>
    <row r="435" spans="4:14" ht="15.75" customHeight="1" x14ac:dyDescent="0.25">
      <c r="D435" s="41"/>
      <c r="E435" s="41"/>
      <c r="F435" s="41"/>
      <c r="K435" s="40"/>
      <c r="L435" s="40"/>
      <c r="M435" s="40"/>
      <c r="N435" s="40"/>
    </row>
    <row r="436" spans="4:14" ht="15.75" customHeight="1" x14ac:dyDescent="0.25">
      <c r="D436" s="41"/>
      <c r="E436" s="41"/>
      <c r="F436" s="41"/>
      <c r="K436" s="40"/>
      <c r="L436" s="40"/>
      <c r="M436" s="40"/>
      <c r="N436" s="40"/>
    </row>
    <row r="437" spans="4:14" ht="15.75" customHeight="1" x14ac:dyDescent="0.25">
      <c r="D437" s="41"/>
      <c r="E437" s="41"/>
      <c r="F437" s="41"/>
      <c r="K437" s="40"/>
      <c r="L437" s="40"/>
      <c r="M437" s="40"/>
      <c r="N437" s="40"/>
    </row>
    <row r="438" spans="4:14" ht="15.75" customHeight="1" x14ac:dyDescent="0.25">
      <c r="D438" s="41"/>
      <c r="E438" s="41"/>
      <c r="F438" s="41"/>
      <c r="K438" s="40"/>
      <c r="L438" s="40"/>
      <c r="M438" s="40"/>
      <c r="N438" s="40"/>
    </row>
    <row r="439" spans="4:14" ht="15.75" customHeight="1" x14ac:dyDescent="0.25">
      <c r="D439" s="41"/>
      <c r="E439" s="41"/>
      <c r="F439" s="41"/>
      <c r="K439" s="40"/>
      <c r="L439" s="40"/>
      <c r="M439" s="40"/>
      <c r="N439" s="40"/>
    </row>
    <row r="440" spans="4:14" ht="15.75" customHeight="1" x14ac:dyDescent="0.25">
      <c r="D440" s="41"/>
      <c r="E440" s="41"/>
      <c r="F440" s="41"/>
      <c r="K440" s="40"/>
      <c r="L440" s="40"/>
      <c r="M440" s="40"/>
      <c r="N440" s="40"/>
    </row>
    <row r="441" spans="4:14" ht="15.75" customHeight="1" x14ac:dyDescent="0.25">
      <c r="D441" s="41"/>
      <c r="E441" s="41"/>
      <c r="F441" s="41"/>
      <c r="K441" s="40"/>
      <c r="L441" s="40"/>
      <c r="M441" s="40"/>
      <c r="N441" s="40"/>
    </row>
    <row r="442" spans="4:14" ht="15.75" customHeight="1" x14ac:dyDescent="0.25">
      <c r="D442" s="41"/>
      <c r="E442" s="41"/>
      <c r="F442" s="41"/>
      <c r="K442" s="40"/>
      <c r="L442" s="40"/>
      <c r="M442" s="40"/>
      <c r="N442" s="40"/>
    </row>
    <row r="443" spans="4:14" ht="15.75" customHeight="1" x14ac:dyDescent="0.25">
      <c r="D443" s="41"/>
      <c r="E443" s="41"/>
      <c r="F443" s="41"/>
      <c r="K443" s="40"/>
      <c r="L443" s="40"/>
      <c r="M443" s="40"/>
      <c r="N443" s="40"/>
    </row>
    <row r="444" spans="4:14" ht="15.75" customHeight="1" x14ac:dyDescent="0.25">
      <c r="D444" s="41"/>
      <c r="E444" s="41"/>
      <c r="F444" s="41"/>
      <c r="K444" s="40"/>
      <c r="L444" s="40"/>
      <c r="M444" s="40"/>
      <c r="N444" s="40"/>
    </row>
    <row r="445" spans="4:14" ht="15.75" customHeight="1" x14ac:dyDescent="0.25">
      <c r="D445" s="41"/>
      <c r="E445" s="41"/>
      <c r="F445" s="41"/>
      <c r="K445" s="40"/>
      <c r="L445" s="40"/>
      <c r="M445" s="40"/>
      <c r="N445" s="40"/>
    </row>
    <row r="446" spans="4:14" ht="15.75" customHeight="1" x14ac:dyDescent="0.25">
      <c r="D446" s="41"/>
      <c r="E446" s="41"/>
      <c r="F446" s="41"/>
      <c r="K446" s="40"/>
      <c r="L446" s="40"/>
      <c r="M446" s="40"/>
      <c r="N446" s="40"/>
    </row>
    <row r="447" spans="4:14" ht="15.75" customHeight="1" x14ac:dyDescent="0.25">
      <c r="D447" s="41"/>
      <c r="E447" s="41"/>
      <c r="F447" s="41"/>
      <c r="K447" s="40"/>
      <c r="L447" s="40"/>
      <c r="M447" s="40"/>
      <c r="N447" s="40"/>
    </row>
    <row r="448" spans="4:14" ht="15.75" customHeight="1" x14ac:dyDescent="0.25">
      <c r="D448" s="41"/>
      <c r="E448" s="41"/>
      <c r="F448" s="41"/>
      <c r="K448" s="40"/>
      <c r="L448" s="40"/>
      <c r="M448" s="40"/>
      <c r="N448" s="40"/>
    </row>
    <row r="449" spans="4:14" ht="15.75" customHeight="1" x14ac:dyDescent="0.25">
      <c r="D449" s="41"/>
      <c r="E449" s="41"/>
      <c r="F449" s="41"/>
      <c r="K449" s="40"/>
      <c r="L449" s="40"/>
      <c r="M449" s="40"/>
      <c r="N449" s="40"/>
    </row>
    <row r="450" spans="4:14" ht="15.75" customHeight="1" x14ac:dyDescent="0.25">
      <c r="D450" s="41"/>
      <c r="E450" s="41"/>
      <c r="F450" s="41"/>
      <c r="K450" s="40"/>
      <c r="L450" s="40"/>
      <c r="M450" s="40"/>
      <c r="N450" s="40"/>
    </row>
    <row r="451" spans="4:14" ht="15.75" customHeight="1" x14ac:dyDescent="0.25">
      <c r="D451" s="41"/>
      <c r="E451" s="41"/>
      <c r="F451" s="41"/>
      <c r="K451" s="40"/>
      <c r="L451" s="40"/>
      <c r="M451" s="40"/>
      <c r="N451" s="40"/>
    </row>
    <row r="452" spans="4:14" ht="15.75" customHeight="1" x14ac:dyDescent="0.25">
      <c r="D452" s="41"/>
      <c r="E452" s="41"/>
      <c r="F452" s="41"/>
      <c r="K452" s="40"/>
      <c r="L452" s="40"/>
      <c r="M452" s="40"/>
      <c r="N452" s="40"/>
    </row>
    <row r="453" spans="4:14" ht="15.75" customHeight="1" x14ac:dyDescent="0.25">
      <c r="D453" s="41"/>
      <c r="E453" s="41"/>
      <c r="F453" s="41"/>
      <c r="K453" s="40"/>
      <c r="L453" s="40"/>
      <c r="M453" s="40"/>
      <c r="N453" s="40"/>
    </row>
    <row r="454" spans="4:14" ht="15.75" customHeight="1" x14ac:dyDescent="0.25">
      <c r="D454" s="41"/>
      <c r="E454" s="41"/>
      <c r="F454" s="41"/>
      <c r="K454" s="40"/>
      <c r="L454" s="40"/>
      <c r="M454" s="40"/>
      <c r="N454" s="40"/>
    </row>
    <row r="455" spans="4:14" ht="15.75" customHeight="1" x14ac:dyDescent="0.25">
      <c r="D455" s="41"/>
      <c r="E455" s="41"/>
      <c r="F455" s="41"/>
      <c r="K455" s="40"/>
      <c r="L455" s="40"/>
      <c r="M455" s="40"/>
      <c r="N455" s="40"/>
    </row>
    <row r="456" spans="4:14" ht="15.75" customHeight="1" x14ac:dyDescent="0.25">
      <c r="D456" s="41"/>
      <c r="E456" s="41"/>
      <c r="F456" s="41"/>
      <c r="K456" s="40"/>
      <c r="L456" s="40"/>
      <c r="M456" s="40"/>
      <c r="N456" s="40"/>
    </row>
    <row r="457" spans="4:14" ht="15.75" customHeight="1" x14ac:dyDescent="0.25">
      <c r="D457" s="41"/>
      <c r="E457" s="41"/>
      <c r="F457" s="41"/>
      <c r="K457" s="40"/>
      <c r="L457" s="40"/>
      <c r="M457" s="40"/>
      <c r="N457" s="40"/>
    </row>
    <row r="458" spans="4:14" ht="15.75" customHeight="1" x14ac:dyDescent="0.25">
      <c r="D458" s="41"/>
      <c r="E458" s="41"/>
      <c r="F458" s="41"/>
      <c r="K458" s="40"/>
      <c r="L458" s="40"/>
      <c r="M458" s="40"/>
      <c r="N458" s="40"/>
    </row>
    <row r="459" spans="4:14" ht="15.75" customHeight="1" x14ac:dyDescent="0.25">
      <c r="D459" s="41"/>
      <c r="E459" s="41"/>
      <c r="F459" s="41"/>
      <c r="K459" s="40"/>
      <c r="L459" s="40"/>
      <c r="M459" s="40"/>
      <c r="N459" s="40"/>
    </row>
    <row r="460" spans="4:14" ht="15.75" customHeight="1" x14ac:dyDescent="0.25">
      <c r="D460" s="41"/>
      <c r="E460" s="41"/>
      <c r="F460" s="41"/>
      <c r="K460" s="40"/>
      <c r="L460" s="40"/>
      <c r="M460" s="40"/>
      <c r="N460" s="40"/>
    </row>
    <row r="461" spans="4:14" ht="15.75" customHeight="1" x14ac:dyDescent="0.25">
      <c r="D461" s="41"/>
      <c r="E461" s="41"/>
      <c r="F461" s="41"/>
      <c r="K461" s="40"/>
      <c r="L461" s="40"/>
      <c r="M461" s="40"/>
      <c r="N461" s="40"/>
    </row>
    <row r="462" spans="4:14" ht="15.75" customHeight="1" x14ac:dyDescent="0.25">
      <c r="D462" s="41"/>
      <c r="E462" s="41"/>
      <c r="F462" s="41"/>
      <c r="K462" s="40"/>
      <c r="L462" s="40"/>
      <c r="M462" s="40"/>
      <c r="N462" s="40"/>
    </row>
    <row r="463" spans="4:14" ht="15.75" customHeight="1" x14ac:dyDescent="0.25">
      <c r="D463" s="41"/>
      <c r="E463" s="41"/>
      <c r="F463" s="41"/>
      <c r="K463" s="40"/>
      <c r="L463" s="40"/>
      <c r="M463" s="40"/>
      <c r="N463" s="40"/>
    </row>
    <row r="464" spans="4:14" ht="15.75" customHeight="1" x14ac:dyDescent="0.25">
      <c r="D464" s="41"/>
      <c r="E464" s="41"/>
      <c r="F464" s="41"/>
      <c r="K464" s="40"/>
      <c r="L464" s="40"/>
      <c r="M464" s="40"/>
      <c r="N464" s="40"/>
    </row>
    <row r="465" spans="4:14" ht="15.75" customHeight="1" x14ac:dyDescent="0.25">
      <c r="D465" s="41"/>
      <c r="E465" s="41"/>
      <c r="F465" s="41"/>
      <c r="K465" s="40"/>
      <c r="L465" s="40"/>
      <c r="M465" s="40"/>
      <c r="N465" s="40"/>
    </row>
    <row r="466" spans="4:14" ht="15.75" customHeight="1" x14ac:dyDescent="0.25">
      <c r="D466" s="41"/>
      <c r="E466" s="41"/>
      <c r="F466" s="41"/>
      <c r="K466" s="40"/>
      <c r="L466" s="40"/>
      <c r="M466" s="40"/>
      <c r="N466" s="40"/>
    </row>
    <row r="467" spans="4:14" ht="15.75" customHeight="1" x14ac:dyDescent="0.25">
      <c r="D467" s="41"/>
      <c r="E467" s="41"/>
      <c r="F467" s="41"/>
      <c r="K467" s="40"/>
      <c r="L467" s="40"/>
      <c r="M467" s="40"/>
      <c r="N467" s="40"/>
    </row>
    <row r="468" spans="4:14" ht="15.75" customHeight="1" x14ac:dyDescent="0.25">
      <c r="D468" s="41"/>
      <c r="E468" s="41"/>
      <c r="F468" s="41"/>
      <c r="K468" s="40"/>
      <c r="L468" s="40"/>
      <c r="M468" s="40"/>
      <c r="N468" s="40"/>
    </row>
    <row r="469" spans="4:14" ht="15.75" customHeight="1" x14ac:dyDescent="0.25">
      <c r="D469" s="41"/>
      <c r="E469" s="41"/>
      <c r="F469" s="41"/>
      <c r="K469" s="40"/>
      <c r="L469" s="40"/>
      <c r="M469" s="40"/>
      <c r="N469" s="40"/>
    </row>
    <row r="470" spans="4:14" ht="15.75" customHeight="1" x14ac:dyDescent="0.25">
      <c r="D470" s="41"/>
      <c r="E470" s="41"/>
      <c r="F470" s="41"/>
      <c r="K470" s="40"/>
      <c r="L470" s="40"/>
      <c r="M470" s="40"/>
      <c r="N470" s="40"/>
    </row>
    <row r="471" spans="4:14" ht="15.75" customHeight="1" x14ac:dyDescent="0.25">
      <c r="D471" s="41"/>
      <c r="E471" s="41"/>
      <c r="F471" s="41"/>
      <c r="K471" s="40"/>
      <c r="L471" s="40"/>
      <c r="M471" s="40"/>
      <c r="N471" s="40"/>
    </row>
    <row r="472" spans="4:14" ht="15.75" customHeight="1" x14ac:dyDescent="0.25">
      <c r="D472" s="41"/>
      <c r="E472" s="41"/>
      <c r="F472" s="41"/>
      <c r="K472" s="40"/>
      <c r="L472" s="40"/>
      <c r="M472" s="40"/>
      <c r="N472" s="40"/>
    </row>
    <row r="473" spans="4:14" ht="15.75" customHeight="1" x14ac:dyDescent="0.25">
      <c r="D473" s="41"/>
      <c r="E473" s="41"/>
      <c r="F473" s="41"/>
      <c r="K473" s="40"/>
      <c r="L473" s="40"/>
      <c r="M473" s="40"/>
      <c r="N473" s="40"/>
    </row>
    <row r="474" spans="4:14" ht="15.75" customHeight="1" x14ac:dyDescent="0.25">
      <c r="D474" s="41"/>
      <c r="E474" s="41"/>
      <c r="F474" s="41"/>
      <c r="K474" s="40"/>
      <c r="L474" s="40"/>
      <c r="M474" s="40"/>
      <c r="N474" s="40"/>
    </row>
    <row r="475" spans="4:14" ht="15.75" customHeight="1" x14ac:dyDescent="0.25">
      <c r="D475" s="41"/>
      <c r="E475" s="41"/>
      <c r="F475" s="41"/>
      <c r="K475" s="40"/>
      <c r="L475" s="40"/>
      <c r="M475" s="40"/>
      <c r="N475" s="40"/>
    </row>
    <row r="476" spans="4:14" ht="15.75" customHeight="1" x14ac:dyDescent="0.25">
      <c r="D476" s="41"/>
      <c r="E476" s="41"/>
      <c r="F476" s="41"/>
      <c r="K476" s="40"/>
      <c r="L476" s="40"/>
      <c r="M476" s="40"/>
      <c r="N476" s="40"/>
    </row>
    <row r="477" spans="4:14" ht="15.75" customHeight="1" x14ac:dyDescent="0.25">
      <c r="D477" s="41"/>
      <c r="E477" s="41"/>
      <c r="F477" s="41"/>
      <c r="K477" s="40"/>
      <c r="L477" s="40"/>
      <c r="M477" s="40"/>
      <c r="N477" s="40"/>
    </row>
    <row r="478" spans="4:14" ht="15.75" customHeight="1" x14ac:dyDescent="0.25">
      <c r="D478" s="41"/>
      <c r="E478" s="41"/>
      <c r="F478" s="41"/>
      <c r="K478" s="40"/>
      <c r="L478" s="40"/>
      <c r="M478" s="40"/>
      <c r="N478" s="40"/>
    </row>
    <row r="479" spans="4:14" ht="15.75" customHeight="1" x14ac:dyDescent="0.25">
      <c r="D479" s="41"/>
      <c r="E479" s="41"/>
      <c r="F479" s="41"/>
      <c r="K479" s="40"/>
      <c r="L479" s="40"/>
      <c r="M479" s="40"/>
      <c r="N479" s="40"/>
    </row>
    <row r="480" spans="4:14" ht="15.75" customHeight="1" x14ac:dyDescent="0.25">
      <c r="D480" s="41"/>
      <c r="E480" s="41"/>
      <c r="F480" s="41"/>
      <c r="K480" s="40"/>
      <c r="L480" s="40"/>
      <c r="M480" s="40"/>
      <c r="N480" s="40"/>
    </row>
    <row r="481" spans="4:14" ht="15.75" customHeight="1" x14ac:dyDescent="0.25">
      <c r="D481" s="41"/>
      <c r="E481" s="41"/>
      <c r="F481" s="41"/>
      <c r="K481" s="40"/>
      <c r="L481" s="40"/>
      <c r="M481" s="40"/>
      <c r="N481" s="40"/>
    </row>
    <row r="482" spans="4:14" ht="15.75" customHeight="1" x14ac:dyDescent="0.25">
      <c r="D482" s="41"/>
      <c r="E482" s="41"/>
      <c r="F482" s="41"/>
      <c r="K482" s="40"/>
      <c r="L482" s="40"/>
      <c r="M482" s="40"/>
      <c r="N482" s="40"/>
    </row>
    <row r="483" spans="4:14" ht="15.75" customHeight="1" x14ac:dyDescent="0.25">
      <c r="D483" s="41"/>
      <c r="E483" s="41"/>
      <c r="F483" s="41"/>
      <c r="K483" s="40"/>
      <c r="L483" s="40"/>
      <c r="M483" s="40"/>
      <c r="N483" s="40"/>
    </row>
    <row r="484" spans="4:14" ht="15.75" customHeight="1" x14ac:dyDescent="0.25">
      <c r="D484" s="41"/>
      <c r="E484" s="41"/>
      <c r="F484" s="41"/>
      <c r="K484" s="40"/>
      <c r="L484" s="40"/>
      <c r="M484" s="40"/>
      <c r="N484" s="40"/>
    </row>
    <row r="485" spans="4:14" ht="15.75" customHeight="1" x14ac:dyDescent="0.25">
      <c r="D485" s="41"/>
      <c r="E485" s="41"/>
      <c r="F485" s="41"/>
      <c r="K485" s="40"/>
      <c r="L485" s="40"/>
      <c r="M485" s="40"/>
      <c r="N485" s="40"/>
    </row>
    <row r="486" spans="4:14" ht="15.75" customHeight="1" x14ac:dyDescent="0.25">
      <c r="D486" s="41"/>
      <c r="E486" s="41"/>
      <c r="F486" s="41"/>
      <c r="K486" s="40"/>
      <c r="L486" s="40"/>
      <c r="M486" s="40"/>
      <c r="N486" s="40"/>
    </row>
    <row r="487" spans="4:14" ht="15.75" customHeight="1" x14ac:dyDescent="0.25">
      <c r="D487" s="41"/>
      <c r="E487" s="41"/>
      <c r="F487" s="41"/>
      <c r="K487" s="40"/>
      <c r="L487" s="40"/>
      <c r="M487" s="40"/>
      <c r="N487" s="40"/>
    </row>
    <row r="488" spans="4:14" ht="15.75" customHeight="1" x14ac:dyDescent="0.25">
      <c r="D488" s="41"/>
      <c r="E488" s="41"/>
      <c r="F488" s="41"/>
      <c r="K488" s="40"/>
      <c r="L488" s="40"/>
      <c r="M488" s="40"/>
      <c r="N488" s="40"/>
    </row>
    <row r="489" spans="4:14" ht="15.75" customHeight="1" x14ac:dyDescent="0.25">
      <c r="D489" s="41"/>
      <c r="E489" s="41"/>
      <c r="F489" s="41"/>
      <c r="K489" s="40"/>
      <c r="L489" s="40"/>
      <c r="M489" s="40"/>
      <c r="N489" s="40"/>
    </row>
    <row r="490" spans="4:14" ht="15.75" customHeight="1" x14ac:dyDescent="0.25">
      <c r="D490" s="41"/>
      <c r="E490" s="41"/>
      <c r="F490" s="41"/>
      <c r="K490" s="40"/>
      <c r="L490" s="40"/>
      <c r="M490" s="40"/>
      <c r="N490" s="40"/>
    </row>
    <row r="491" spans="4:14" ht="15.75" customHeight="1" x14ac:dyDescent="0.25">
      <c r="D491" s="41"/>
      <c r="E491" s="41"/>
      <c r="F491" s="41"/>
      <c r="K491" s="40"/>
      <c r="L491" s="40"/>
      <c r="M491" s="40"/>
      <c r="N491" s="40"/>
    </row>
    <row r="492" spans="4:14" ht="15.75" customHeight="1" x14ac:dyDescent="0.25">
      <c r="D492" s="41"/>
      <c r="E492" s="41"/>
      <c r="F492" s="41"/>
      <c r="K492" s="40"/>
      <c r="L492" s="40"/>
      <c r="M492" s="40"/>
      <c r="N492" s="40"/>
    </row>
    <row r="493" spans="4:14" ht="15.75" customHeight="1" x14ac:dyDescent="0.25">
      <c r="D493" s="41"/>
      <c r="E493" s="41"/>
      <c r="F493" s="41"/>
      <c r="K493" s="40"/>
      <c r="L493" s="40"/>
      <c r="M493" s="40"/>
      <c r="N493" s="40"/>
    </row>
    <row r="494" spans="4:14" ht="15.75" customHeight="1" x14ac:dyDescent="0.25">
      <c r="D494" s="41"/>
      <c r="E494" s="41"/>
      <c r="F494" s="41"/>
      <c r="K494" s="40"/>
      <c r="L494" s="40"/>
      <c r="M494" s="40"/>
      <c r="N494" s="40"/>
    </row>
    <row r="495" spans="4:14" ht="15.75" customHeight="1" x14ac:dyDescent="0.25">
      <c r="D495" s="41"/>
      <c r="E495" s="41"/>
      <c r="F495" s="41"/>
      <c r="K495" s="40"/>
      <c r="L495" s="40"/>
      <c r="M495" s="40"/>
      <c r="N495" s="40"/>
    </row>
    <row r="496" spans="4:14" ht="15.75" customHeight="1" x14ac:dyDescent="0.25">
      <c r="D496" s="41"/>
      <c r="E496" s="41"/>
      <c r="F496" s="41"/>
      <c r="K496" s="40"/>
      <c r="L496" s="40"/>
      <c r="M496" s="40"/>
      <c r="N496" s="40"/>
    </row>
    <row r="497" spans="4:14" ht="15.75" customHeight="1" x14ac:dyDescent="0.25">
      <c r="D497" s="41"/>
      <c r="E497" s="41"/>
      <c r="F497" s="41"/>
      <c r="K497" s="40"/>
      <c r="L497" s="40"/>
      <c r="M497" s="40"/>
      <c r="N497" s="40"/>
    </row>
    <row r="498" spans="4:14" ht="15.75" customHeight="1" x14ac:dyDescent="0.25">
      <c r="D498" s="41"/>
      <c r="E498" s="41"/>
      <c r="F498" s="41"/>
      <c r="K498" s="40"/>
      <c r="L498" s="40"/>
      <c r="M498" s="40"/>
      <c r="N498" s="40"/>
    </row>
    <row r="499" spans="4:14" ht="15.75" customHeight="1" x14ac:dyDescent="0.25">
      <c r="D499" s="41"/>
      <c r="E499" s="41"/>
      <c r="F499" s="41"/>
      <c r="K499" s="40"/>
      <c r="L499" s="40"/>
      <c r="M499" s="40"/>
      <c r="N499" s="40"/>
    </row>
    <row r="500" spans="4:14" ht="15.75" customHeight="1" x14ac:dyDescent="0.25">
      <c r="D500" s="41"/>
      <c r="E500" s="41"/>
      <c r="F500" s="41"/>
      <c r="K500" s="40"/>
      <c r="L500" s="40"/>
      <c r="M500" s="40"/>
      <c r="N500" s="40"/>
    </row>
    <row r="501" spans="4:14" ht="15.75" customHeight="1" x14ac:dyDescent="0.25">
      <c r="D501" s="41"/>
      <c r="E501" s="41"/>
      <c r="F501" s="41"/>
      <c r="K501" s="40"/>
      <c r="L501" s="40"/>
      <c r="M501" s="40"/>
      <c r="N501" s="40"/>
    </row>
    <row r="502" spans="4:14" ht="15.75" customHeight="1" x14ac:dyDescent="0.25">
      <c r="D502" s="41"/>
      <c r="E502" s="41"/>
      <c r="F502" s="41"/>
      <c r="K502" s="40"/>
      <c r="L502" s="40"/>
      <c r="M502" s="40"/>
      <c r="N502" s="40"/>
    </row>
    <row r="503" spans="4:14" ht="15.75" customHeight="1" x14ac:dyDescent="0.25">
      <c r="D503" s="41"/>
      <c r="E503" s="41"/>
      <c r="F503" s="41"/>
      <c r="K503" s="40"/>
      <c r="L503" s="40"/>
      <c r="M503" s="40"/>
      <c r="N503" s="40"/>
    </row>
    <row r="504" spans="4:14" ht="15.75" customHeight="1" x14ac:dyDescent="0.25">
      <c r="D504" s="41"/>
      <c r="E504" s="41"/>
      <c r="F504" s="41"/>
      <c r="K504" s="40"/>
      <c r="L504" s="40"/>
      <c r="M504" s="40"/>
      <c r="N504" s="40"/>
    </row>
    <row r="505" spans="4:14" ht="15.75" customHeight="1" x14ac:dyDescent="0.25">
      <c r="D505" s="41"/>
      <c r="E505" s="41"/>
      <c r="F505" s="41"/>
      <c r="K505" s="40"/>
      <c r="L505" s="40"/>
      <c r="M505" s="40"/>
      <c r="N505" s="40"/>
    </row>
    <row r="506" spans="4:14" ht="15.75" customHeight="1" x14ac:dyDescent="0.25">
      <c r="D506" s="41"/>
      <c r="E506" s="41"/>
      <c r="F506" s="41"/>
      <c r="K506" s="40"/>
      <c r="L506" s="40"/>
      <c r="M506" s="40"/>
      <c r="N506" s="40"/>
    </row>
    <row r="507" spans="4:14" ht="15.75" customHeight="1" x14ac:dyDescent="0.25">
      <c r="D507" s="41"/>
      <c r="E507" s="41"/>
      <c r="F507" s="41"/>
      <c r="K507" s="40"/>
      <c r="L507" s="40"/>
      <c r="M507" s="40"/>
      <c r="N507" s="40"/>
    </row>
    <row r="508" spans="4:14" ht="15.75" customHeight="1" x14ac:dyDescent="0.25">
      <c r="D508" s="41"/>
      <c r="E508" s="41"/>
      <c r="F508" s="41"/>
      <c r="K508" s="40"/>
      <c r="L508" s="40"/>
      <c r="M508" s="40"/>
      <c r="N508" s="40"/>
    </row>
    <row r="509" spans="4:14" ht="15.75" customHeight="1" x14ac:dyDescent="0.25">
      <c r="D509" s="41"/>
      <c r="E509" s="41"/>
      <c r="F509" s="41"/>
      <c r="K509" s="40"/>
      <c r="L509" s="40"/>
      <c r="M509" s="40"/>
      <c r="N509" s="40"/>
    </row>
    <row r="510" spans="4:14" ht="15.75" customHeight="1" x14ac:dyDescent="0.25">
      <c r="D510" s="41"/>
      <c r="E510" s="41"/>
      <c r="F510" s="41"/>
      <c r="K510" s="40"/>
      <c r="L510" s="40"/>
      <c r="M510" s="40"/>
      <c r="N510" s="40"/>
    </row>
    <row r="511" spans="4:14" ht="15.75" customHeight="1" x14ac:dyDescent="0.25">
      <c r="D511" s="41"/>
      <c r="E511" s="41"/>
      <c r="F511" s="41"/>
      <c r="K511" s="40"/>
      <c r="L511" s="40"/>
      <c r="M511" s="40"/>
      <c r="N511" s="40"/>
    </row>
    <row r="512" spans="4:14" ht="15.75" customHeight="1" x14ac:dyDescent="0.25">
      <c r="D512" s="41"/>
      <c r="E512" s="41"/>
      <c r="F512" s="41"/>
      <c r="K512" s="40"/>
      <c r="L512" s="40"/>
      <c r="M512" s="40"/>
      <c r="N512" s="40"/>
    </row>
    <row r="513" spans="4:14" ht="15.75" customHeight="1" x14ac:dyDescent="0.25">
      <c r="D513" s="41"/>
      <c r="E513" s="41"/>
      <c r="F513" s="41"/>
      <c r="K513" s="40"/>
      <c r="L513" s="40"/>
      <c r="M513" s="40"/>
      <c r="N513" s="40"/>
    </row>
    <row r="514" spans="4:14" ht="15.75" customHeight="1" x14ac:dyDescent="0.25">
      <c r="D514" s="41"/>
      <c r="E514" s="41"/>
      <c r="F514" s="41"/>
      <c r="K514" s="40"/>
      <c r="L514" s="40"/>
      <c r="M514" s="40"/>
      <c r="N514" s="40"/>
    </row>
    <row r="515" spans="4:14" ht="15.75" customHeight="1" x14ac:dyDescent="0.25">
      <c r="D515" s="41"/>
      <c r="E515" s="41"/>
      <c r="F515" s="41"/>
      <c r="K515" s="40"/>
      <c r="L515" s="40"/>
      <c r="M515" s="40"/>
      <c r="N515" s="40"/>
    </row>
    <row r="516" spans="4:14" ht="15.75" customHeight="1" x14ac:dyDescent="0.25">
      <c r="D516" s="41"/>
      <c r="E516" s="41"/>
      <c r="F516" s="41"/>
      <c r="K516" s="40"/>
      <c r="L516" s="40"/>
      <c r="M516" s="40"/>
      <c r="N516" s="40"/>
    </row>
    <row r="517" spans="4:14" ht="15.75" customHeight="1" x14ac:dyDescent="0.25">
      <c r="D517" s="41"/>
      <c r="E517" s="41"/>
      <c r="F517" s="41"/>
      <c r="K517" s="40"/>
      <c r="L517" s="40"/>
      <c r="M517" s="40"/>
      <c r="N517" s="40"/>
    </row>
    <row r="518" spans="4:14" ht="15.75" customHeight="1" x14ac:dyDescent="0.25">
      <c r="D518" s="41"/>
      <c r="E518" s="41"/>
      <c r="F518" s="41"/>
      <c r="K518" s="40"/>
      <c r="L518" s="40"/>
      <c r="M518" s="40"/>
      <c r="N518" s="40"/>
    </row>
    <row r="519" spans="4:14" ht="15.75" customHeight="1" x14ac:dyDescent="0.25">
      <c r="D519" s="41"/>
      <c r="E519" s="41"/>
      <c r="F519" s="41"/>
      <c r="K519" s="40"/>
      <c r="L519" s="40"/>
      <c r="M519" s="40"/>
      <c r="N519" s="40"/>
    </row>
    <row r="520" spans="4:14" ht="15.75" customHeight="1" x14ac:dyDescent="0.25">
      <c r="D520" s="41"/>
      <c r="E520" s="41"/>
      <c r="F520" s="41"/>
      <c r="K520" s="40"/>
      <c r="L520" s="40"/>
      <c r="M520" s="40"/>
      <c r="N520" s="40"/>
    </row>
    <row r="521" spans="4:14" ht="15.75" customHeight="1" x14ac:dyDescent="0.25">
      <c r="D521" s="41"/>
      <c r="E521" s="41"/>
      <c r="F521" s="41"/>
      <c r="K521" s="40"/>
      <c r="L521" s="40"/>
      <c r="M521" s="40"/>
      <c r="N521" s="40"/>
    </row>
    <row r="522" spans="4:14" ht="15.75" customHeight="1" x14ac:dyDescent="0.25">
      <c r="D522" s="41"/>
      <c r="E522" s="41"/>
      <c r="F522" s="41"/>
      <c r="K522" s="40"/>
      <c r="L522" s="40"/>
      <c r="M522" s="40"/>
      <c r="N522" s="40"/>
    </row>
    <row r="523" spans="4:14" ht="15.75" customHeight="1" x14ac:dyDescent="0.25">
      <c r="D523" s="41"/>
      <c r="E523" s="41"/>
      <c r="F523" s="41"/>
      <c r="K523" s="40"/>
      <c r="L523" s="40"/>
      <c r="M523" s="40"/>
      <c r="N523" s="40"/>
    </row>
    <row r="524" spans="4:14" ht="15.75" customHeight="1" x14ac:dyDescent="0.25">
      <c r="D524" s="41"/>
      <c r="E524" s="41"/>
      <c r="F524" s="41"/>
      <c r="K524" s="40"/>
      <c r="L524" s="40"/>
      <c r="M524" s="40"/>
      <c r="N524" s="40"/>
    </row>
    <row r="525" spans="4:14" ht="15.75" customHeight="1" x14ac:dyDescent="0.25">
      <c r="D525" s="41"/>
      <c r="E525" s="41"/>
      <c r="F525" s="41"/>
      <c r="K525" s="40"/>
      <c r="L525" s="40"/>
      <c r="M525" s="40"/>
      <c r="N525" s="40"/>
    </row>
    <row r="526" spans="4:14" ht="15.75" customHeight="1" x14ac:dyDescent="0.25">
      <c r="D526" s="41"/>
      <c r="E526" s="41"/>
      <c r="F526" s="41"/>
      <c r="K526" s="40"/>
      <c r="L526" s="40"/>
      <c r="M526" s="40"/>
      <c r="N526" s="40"/>
    </row>
    <row r="527" spans="4:14" ht="15.75" customHeight="1" x14ac:dyDescent="0.25">
      <c r="D527" s="41"/>
      <c r="E527" s="41"/>
      <c r="F527" s="41"/>
      <c r="K527" s="40"/>
      <c r="L527" s="40"/>
      <c r="M527" s="40"/>
      <c r="N527" s="40"/>
    </row>
    <row r="528" spans="4:14" ht="15.75" customHeight="1" x14ac:dyDescent="0.25">
      <c r="D528" s="41"/>
      <c r="E528" s="41"/>
      <c r="F528" s="41"/>
      <c r="K528" s="40"/>
      <c r="L528" s="40"/>
      <c r="M528" s="40"/>
      <c r="N528" s="40"/>
    </row>
    <row r="529" spans="4:14" ht="15.75" customHeight="1" x14ac:dyDescent="0.25">
      <c r="D529" s="41"/>
      <c r="E529" s="41"/>
      <c r="F529" s="41"/>
      <c r="K529" s="40"/>
      <c r="L529" s="40"/>
      <c r="M529" s="40"/>
      <c r="N529" s="40"/>
    </row>
    <row r="530" spans="4:14" ht="15.75" customHeight="1" x14ac:dyDescent="0.25">
      <c r="D530" s="41"/>
      <c r="E530" s="41"/>
      <c r="F530" s="41"/>
      <c r="K530" s="40"/>
      <c r="L530" s="40"/>
      <c r="M530" s="40"/>
      <c r="N530" s="40"/>
    </row>
    <row r="531" spans="4:14" ht="15.75" customHeight="1" x14ac:dyDescent="0.25">
      <c r="D531" s="41"/>
      <c r="E531" s="41"/>
      <c r="F531" s="41"/>
      <c r="K531" s="40"/>
      <c r="L531" s="40"/>
      <c r="M531" s="40"/>
      <c r="N531" s="40"/>
    </row>
    <row r="532" spans="4:14" ht="15.75" customHeight="1" x14ac:dyDescent="0.25">
      <c r="D532" s="41"/>
      <c r="E532" s="41"/>
      <c r="F532" s="41"/>
      <c r="K532" s="40"/>
      <c r="L532" s="40"/>
      <c r="M532" s="40"/>
      <c r="N532" s="40"/>
    </row>
    <row r="533" spans="4:14" ht="15.75" customHeight="1" x14ac:dyDescent="0.25">
      <c r="D533" s="41"/>
      <c r="E533" s="41"/>
      <c r="F533" s="41"/>
      <c r="K533" s="40"/>
      <c r="L533" s="40"/>
      <c r="M533" s="40"/>
      <c r="N533" s="40"/>
    </row>
    <row r="534" spans="4:14" ht="15.75" customHeight="1" x14ac:dyDescent="0.25">
      <c r="D534" s="41"/>
      <c r="E534" s="41"/>
      <c r="F534" s="41"/>
      <c r="K534" s="40"/>
      <c r="L534" s="40"/>
      <c r="M534" s="40"/>
      <c r="N534" s="40"/>
    </row>
    <row r="535" spans="4:14" ht="15.75" customHeight="1" x14ac:dyDescent="0.25">
      <c r="D535" s="41"/>
      <c r="E535" s="41"/>
      <c r="F535" s="41"/>
      <c r="K535" s="40"/>
      <c r="L535" s="40"/>
      <c r="M535" s="40"/>
      <c r="N535" s="40"/>
    </row>
    <row r="536" spans="4:14" ht="15.75" customHeight="1" x14ac:dyDescent="0.25">
      <c r="D536" s="41"/>
      <c r="E536" s="41"/>
      <c r="F536" s="41"/>
      <c r="K536" s="40"/>
      <c r="L536" s="40"/>
      <c r="M536" s="40"/>
      <c r="N536" s="40"/>
    </row>
    <row r="537" spans="4:14" ht="15.75" customHeight="1" x14ac:dyDescent="0.25">
      <c r="D537" s="41"/>
      <c r="E537" s="41"/>
      <c r="F537" s="41"/>
      <c r="K537" s="40"/>
      <c r="L537" s="40"/>
      <c r="M537" s="40"/>
      <c r="N537" s="40"/>
    </row>
    <row r="538" spans="4:14" ht="15.75" customHeight="1" x14ac:dyDescent="0.25">
      <c r="D538" s="41"/>
      <c r="E538" s="41"/>
      <c r="F538" s="41"/>
      <c r="K538" s="40"/>
      <c r="L538" s="40"/>
      <c r="M538" s="40"/>
      <c r="N538" s="40"/>
    </row>
    <row r="539" spans="4:14" ht="15.75" customHeight="1" x14ac:dyDescent="0.25">
      <c r="D539" s="41"/>
      <c r="E539" s="41"/>
      <c r="F539" s="41"/>
      <c r="K539" s="40"/>
      <c r="L539" s="40"/>
      <c r="M539" s="40"/>
      <c r="N539" s="40"/>
    </row>
    <row r="540" spans="4:14" ht="15.75" customHeight="1" x14ac:dyDescent="0.25">
      <c r="D540" s="41"/>
      <c r="E540" s="41"/>
      <c r="F540" s="41"/>
      <c r="K540" s="40"/>
      <c r="L540" s="40"/>
      <c r="M540" s="40"/>
      <c r="N540" s="40"/>
    </row>
    <row r="541" spans="4:14" ht="15.75" customHeight="1" x14ac:dyDescent="0.25">
      <c r="D541" s="41"/>
      <c r="E541" s="41"/>
      <c r="F541" s="41"/>
      <c r="K541" s="40"/>
      <c r="L541" s="40"/>
      <c r="M541" s="40"/>
      <c r="N541" s="40"/>
    </row>
    <row r="542" spans="4:14" ht="15.75" customHeight="1" x14ac:dyDescent="0.25">
      <c r="D542" s="41"/>
      <c r="E542" s="41"/>
      <c r="F542" s="41"/>
      <c r="K542" s="40"/>
      <c r="L542" s="40"/>
      <c r="M542" s="40"/>
      <c r="N542" s="40"/>
    </row>
    <row r="543" spans="4:14" ht="15.75" customHeight="1" x14ac:dyDescent="0.25">
      <c r="D543" s="41"/>
      <c r="E543" s="41"/>
      <c r="F543" s="41"/>
      <c r="K543" s="40"/>
      <c r="L543" s="40"/>
      <c r="M543" s="40"/>
      <c r="N543" s="40"/>
    </row>
    <row r="544" spans="4:14" ht="15.75" customHeight="1" x14ac:dyDescent="0.25">
      <c r="D544" s="41"/>
      <c r="E544" s="41"/>
      <c r="F544" s="41"/>
      <c r="K544" s="40"/>
      <c r="L544" s="40"/>
      <c r="M544" s="40"/>
      <c r="N544" s="40"/>
    </row>
    <row r="545" spans="4:14" ht="15.75" customHeight="1" x14ac:dyDescent="0.25">
      <c r="D545" s="41"/>
      <c r="E545" s="41"/>
      <c r="F545" s="41"/>
      <c r="K545" s="40"/>
      <c r="L545" s="40"/>
      <c r="M545" s="40"/>
      <c r="N545" s="40"/>
    </row>
    <row r="546" spans="4:14" ht="15.75" customHeight="1" x14ac:dyDescent="0.25">
      <c r="D546" s="41"/>
      <c r="E546" s="41"/>
      <c r="F546" s="41"/>
      <c r="K546" s="40"/>
      <c r="L546" s="40"/>
      <c r="M546" s="40"/>
      <c r="N546" s="40"/>
    </row>
    <row r="547" spans="4:14" ht="15.75" customHeight="1" x14ac:dyDescent="0.25">
      <c r="D547" s="41"/>
      <c r="E547" s="41"/>
      <c r="F547" s="41"/>
      <c r="K547" s="40"/>
      <c r="L547" s="40"/>
      <c r="M547" s="40"/>
      <c r="N547" s="40"/>
    </row>
    <row r="548" spans="4:14" ht="15.75" customHeight="1" x14ac:dyDescent="0.25">
      <c r="D548" s="41"/>
      <c r="E548" s="41"/>
      <c r="F548" s="41"/>
      <c r="K548" s="40"/>
      <c r="L548" s="40"/>
      <c r="M548" s="40"/>
      <c r="N548" s="40"/>
    </row>
    <row r="549" spans="4:14" ht="15.75" customHeight="1" x14ac:dyDescent="0.25">
      <c r="D549" s="41"/>
      <c r="E549" s="41"/>
      <c r="F549" s="41"/>
      <c r="K549" s="40"/>
      <c r="L549" s="40"/>
      <c r="M549" s="40"/>
      <c r="N549" s="40"/>
    </row>
    <row r="550" spans="4:14" ht="15.75" customHeight="1" x14ac:dyDescent="0.25">
      <c r="D550" s="41"/>
      <c r="E550" s="41"/>
      <c r="F550" s="41"/>
      <c r="K550" s="40"/>
      <c r="L550" s="40"/>
      <c r="M550" s="40"/>
      <c r="N550" s="40"/>
    </row>
    <row r="551" spans="4:14" ht="15.75" customHeight="1" x14ac:dyDescent="0.25">
      <c r="D551" s="41"/>
      <c r="E551" s="41"/>
      <c r="F551" s="41"/>
      <c r="K551" s="40"/>
      <c r="L551" s="40"/>
      <c r="M551" s="40"/>
      <c r="N551" s="40"/>
    </row>
    <row r="552" spans="4:14" ht="15.75" customHeight="1" x14ac:dyDescent="0.25">
      <c r="D552" s="41"/>
      <c r="E552" s="41"/>
      <c r="F552" s="41"/>
      <c r="K552" s="40"/>
      <c r="L552" s="40"/>
      <c r="M552" s="40"/>
      <c r="N552" s="40"/>
    </row>
    <row r="553" spans="4:14" ht="15.75" customHeight="1" x14ac:dyDescent="0.25">
      <c r="D553" s="41"/>
      <c r="E553" s="41"/>
      <c r="F553" s="41"/>
      <c r="K553" s="40"/>
      <c r="L553" s="40"/>
      <c r="M553" s="40"/>
      <c r="N553" s="40"/>
    </row>
    <row r="554" spans="4:14" ht="15.75" customHeight="1" x14ac:dyDescent="0.25">
      <c r="D554" s="41"/>
      <c r="E554" s="41"/>
      <c r="F554" s="41"/>
      <c r="K554" s="40"/>
      <c r="L554" s="40"/>
      <c r="M554" s="40"/>
      <c r="N554" s="40"/>
    </row>
    <row r="555" spans="4:14" ht="15.75" customHeight="1" x14ac:dyDescent="0.25">
      <c r="D555" s="41"/>
      <c r="E555" s="41"/>
      <c r="F555" s="41"/>
      <c r="K555" s="40"/>
      <c r="L555" s="40"/>
      <c r="M555" s="40"/>
      <c r="N555" s="40"/>
    </row>
    <row r="556" spans="4:14" ht="15.75" customHeight="1" x14ac:dyDescent="0.25">
      <c r="D556" s="41"/>
      <c r="E556" s="41"/>
      <c r="F556" s="41"/>
      <c r="K556" s="40"/>
      <c r="L556" s="40"/>
      <c r="M556" s="40"/>
      <c r="N556" s="40"/>
    </row>
    <row r="557" spans="4:14" ht="15.75" customHeight="1" x14ac:dyDescent="0.25">
      <c r="D557" s="41"/>
      <c r="E557" s="41"/>
      <c r="F557" s="41"/>
      <c r="K557" s="40"/>
      <c r="L557" s="40"/>
      <c r="M557" s="40"/>
      <c r="N557" s="40"/>
    </row>
    <row r="558" spans="4:14" ht="15.75" customHeight="1" x14ac:dyDescent="0.25">
      <c r="D558" s="41"/>
      <c r="E558" s="41"/>
      <c r="F558" s="41"/>
      <c r="K558" s="40"/>
      <c r="L558" s="40"/>
      <c r="M558" s="40"/>
      <c r="N558" s="40"/>
    </row>
    <row r="559" spans="4:14" ht="15.75" customHeight="1" x14ac:dyDescent="0.25">
      <c r="D559" s="41"/>
      <c r="E559" s="41"/>
      <c r="F559" s="41"/>
      <c r="K559" s="40"/>
      <c r="L559" s="40"/>
      <c r="M559" s="40"/>
      <c r="N559" s="40"/>
    </row>
    <row r="560" spans="4:14" ht="15.75" customHeight="1" x14ac:dyDescent="0.25">
      <c r="D560" s="41"/>
      <c r="E560" s="41"/>
      <c r="F560" s="41"/>
      <c r="K560" s="40"/>
      <c r="L560" s="40"/>
      <c r="M560" s="40"/>
      <c r="N560" s="40"/>
    </row>
    <row r="561" spans="4:14" ht="15.75" customHeight="1" x14ac:dyDescent="0.25">
      <c r="D561" s="41"/>
      <c r="E561" s="41"/>
      <c r="F561" s="41"/>
      <c r="K561" s="40"/>
      <c r="L561" s="40"/>
      <c r="M561" s="40"/>
      <c r="N561" s="40"/>
    </row>
    <row r="562" spans="4:14" ht="15.75" customHeight="1" x14ac:dyDescent="0.25">
      <c r="D562" s="41"/>
      <c r="E562" s="41"/>
      <c r="F562" s="41"/>
      <c r="K562" s="40"/>
      <c r="L562" s="40"/>
      <c r="M562" s="40"/>
      <c r="N562" s="40"/>
    </row>
    <row r="563" spans="4:14" ht="15.75" customHeight="1" x14ac:dyDescent="0.25">
      <c r="D563" s="41"/>
      <c r="E563" s="41"/>
      <c r="F563" s="41"/>
      <c r="K563" s="40"/>
      <c r="L563" s="40"/>
      <c r="M563" s="40"/>
      <c r="N563" s="40"/>
    </row>
    <row r="564" spans="4:14" ht="15.75" customHeight="1" x14ac:dyDescent="0.25">
      <c r="D564" s="41"/>
      <c r="E564" s="41"/>
      <c r="F564" s="41"/>
      <c r="K564" s="40"/>
      <c r="L564" s="40"/>
      <c r="M564" s="40"/>
      <c r="N564" s="40"/>
    </row>
    <row r="565" spans="4:14" ht="15.75" customHeight="1" x14ac:dyDescent="0.25">
      <c r="D565" s="41"/>
      <c r="E565" s="41"/>
      <c r="F565" s="41"/>
      <c r="K565" s="40"/>
      <c r="L565" s="40"/>
      <c r="M565" s="40"/>
      <c r="N565" s="40"/>
    </row>
    <row r="566" spans="4:14" ht="15.75" customHeight="1" x14ac:dyDescent="0.25">
      <c r="D566" s="41"/>
      <c r="E566" s="41"/>
      <c r="F566" s="41"/>
      <c r="K566" s="40"/>
      <c r="L566" s="40"/>
      <c r="M566" s="40"/>
      <c r="N566" s="40"/>
    </row>
    <row r="567" spans="4:14" ht="15.75" customHeight="1" x14ac:dyDescent="0.25">
      <c r="D567" s="41"/>
      <c r="E567" s="41"/>
      <c r="F567" s="41"/>
      <c r="K567" s="40"/>
      <c r="L567" s="40"/>
      <c r="M567" s="40"/>
      <c r="N567" s="40"/>
    </row>
    <row r="568" spans="4:14" ht="15.75" customHeight="1" x14ac:dyDescent="0.25">
      <c r="D568" s="41"/>
      <c r="E568" s="41"/>
      <c r="F568" s="41"/>
      <c r="K568" s="40"/>
      <c r="L568" s="40"/>
      <c r="M568" s="40"/>
      <c r="N568" s="40"/>
    </row>
    <row r="569" spans="4:14" ht="15.75" customHeight="1" x14ac:dyDescent="0.25">
      <c r="D569" s="41"/>
      <c r="E569" s="41"/>
      <c r="F569" s="41"/>
      <c r="K569" s="40"/>
      <c r="L569" s="40"/>
      <c r="M569" s="40"/>
      <c r="N569" s="40"/>
    </row>
    <row r="570" spans="4:14" ht="15.75" customHeight="1" x14ac:dyDescent="0.25">
      <c r="D570" s="41"/>
      <c r="E570" s="41"/>
      <c r="F570" s="41"/>
      <c r="K570" s="40"/>
      <c r="L570" s="40"/>
      <c r="M570" s="40"/>
      <c r="N570" s="40"/>
    </row>
    <row r="571" spans="4:14" ht="15.75" customHeight="1" x14ac:dyDescent="0.25">
      <c r="D571" s="41"/>
      <c r="E571" s="41"/>
      <c r="F571" s="41"/>
      <c r="K571" s="40"/>
      <c r="L571" s="40"/>
      <c r="M571" s="40"/>
      <c r="N571" s="40"/>
    </row>
    <row r="572" spans="4:14" ht="15.75" customHeight="1" x14ac:dyDescent="0.25">
      <c r="D572" s="41"/>
      <c r="E572" s="41"/>
      <c r="F572" s="41"/>
      <c r="K572" s="40"/>
      <c r="L572" s="40"/>
      <c r="M572" s="40"/>
      <c r="N572" s="40"/>
    </row>
    <row r="573" spans="4:14" ht="15.75" customHeight="1" x14ac:dyDescent="0.25">
      <c r="D573" s="41"/>
      <c r="E573" s="41"/>
      <c r="F573" s="41"/>
      <c r="K573" s="40"/>
      <c r="L573" s="40"/>
      <c r="M573" s="40"/>
      <c r="N573" s="40"/>
    </row>
    <row r="574" spans="4:14" ht="15.75" customHeight="1" x14ac:dyDescent="0.25">
      <c r="D574" s="41"/>
      <c r="E574" s="41"/>
      <c r="F574" s="41"/>
      <c r="K574" s="40"/>
      <c r="L574" s="40"/>
      <c r="M574" s="40"/>
      <c r="N574" s="40"/>
    </row>
    <row r="575" spans="4:14" ht="15.75" customHeight="1" x14ac:dyDescent="0.25">
      <c r="D575" s="41"/>
      <c r="E575" s="41"/>
      <c r="F575" s="41"/>
      <c r="K575" s="40"/>
      <c r="L575" s="40"/>
      <c r="M575" s="40"/>
      <c r="N575" s="40"/>
    </row>
    <row r="576" spans="4:14" ht="15.75" customHeight="1" x14ac:dyDescent="0.25">
      <c r="D576" s="41"/>
      <c r="E576" s="41"/>
      <c r="F576" s="41"/>
      <c r="K576" s="40"/>
      <c r="L576" s="40"/>
      <c r="M576" s="40"/>
      <c r="N576" s="40"/>
    </row>
    <row r="577" spans="4:14" ht="15.75" customHeight="1" x14ac:dyDescent="0.25">
      <c r="D577" s="41"/>
      <c r="E577" s="41"/>
      <c r="F577" s="41"/>
      <c r="K577" s="40"/>
      <c r="L577" s="40"/>
      <c r="M577" s="40"/>
      <c r="N577" s="40"/>
    </row>
    <row r="578" spans="4:14" ht="15.75" customHeight="1" x14ac:dyDescent="0.25">
      <c r="D578" s="41"/>
      <c r="E578" s="41"/>
      <c r="F578" s="41"/>
      <c r="K578" s="40"/>
      <c r="L578" s="40"/>
      <c r="M578" s="40"/>
      <c r="N578" s="40"/>
    </row>
    <row r="579" spans="4:14" ht="15.75" customHeight="1" x14ac:dyDescent="0.25">
      <c r="D579" s="41"/>
      <c r="E579" s="41"/>
      <c r="F579" s="41"/>
      <c r="K579" s="40"/>
      <c r="L579" s="40"/>
      <c r="M579" s="40"/>
      <c r="N579" s="40"/>
    </row>
    <row r="580" spans="4:14" ht="15.75" customHeight="1" x14ac:dyDescent="0.25">
      <c r="D580" s="41"/>
      <c r="E580" s="41"/>
      <c r="F580" s="41"/>
      <c r="K580" s="40"/>
      <c r="L580" s="40"/>
      <c r="M580" s="40"/>
      <c r="N580" s="40"/>
    </row>
    <row r="581" spans="4:14" ht="15.75" customHeight="1" x14ac:dyDescent="0.25">
      <c r="D581" s="41"/>
      <c r="E581" s="41"/>
      <c r="F581" s="41"/>
      <c r="K581" s="40"/>
      <c r="L581" s="40"/>
      <c r="M581" s="40"/>
      <c r="N581" s="40"/>
    </row>
    <row r="582" spans="4:14" ht="15.75" customHeight="1" x14ac:dyDescent="0.25">
      <c r="D582" s="41"/>
      <c r="E582" s="41"/>
      <c r="F582" s="41"/>
      <c r="K582" s="40"/>
      <c r="L582" s="40"/>
      <c r="M582" s="40"/>
      <c r="N582" s="40"/>
    </row>
    <row r="583" spans="4:14" ht="15.75" customHeight="1" x14ac:dyDescent="0.25">
      <c r="D583" s="41"/>
      <c r="E583" s="41"/>
      <c r="F583" s="41"/>
      <c r="K583" s="40"/>
      <c r="L583" s="40"/>
      <c r="M583" s="40"/>
      <c r="N583" s="40"/>
    </row>
    <row r="584" spans="4:14" ht="15.75" customHeight="1" x14ac:dyDescent="0.25">
      <c r="D584" s="41"/>
      <c r="E584" s="41"/>
      <c r="F584" s="41"/>
      <c r="K584" s="40"/>
      <c r="L584" s="40"/>
      <c r="M584" s="40"/>
      <c r="N584" s="40"/>
    </row>
    <row r="585" spans="4:14" ht="15.75" customHeight="1" x14ac:dyDescent="0.25">
      <c r="D585" s="41"/>
      <c r="E585" s="41"/>
      <c r="F585" s="41"/>
      <c r="K585" s="40"/>
      <c r="L585" s="40"/>
      <c r="M585" s="40"/>
      <c r="N585" s="40"/>
    </row>
    <row r="586" spans="4:14" ht="15.75" customHeight="1" x14ac:dyDescent="0.25">
      <c r="D586" s="41"/>
      <c r="E586" s="41"/>
      <c r="F586" s="41"/>
      <c r="K586" s="40"/>
      <c r="L586" s="40"/>
      <c r="M586" s="40"/>
      <c r="N586" s="40"/>
    </row>
    <row r="587" spans="4:14" ht="15.75" customHeight="1" x14ac:dyDescent="0.25">
      <c r="D587" s="41"/>
      <c r="E587" s="41"/>
      <c r="F587" s="41"/>
      <c r="K587" s="40"/>
      <c r="L587" s="40"/>
      <c r="M587" s="40"/>
      <c r="N587" s="40"/>
    </row>
    <row r="588" spans="4:14" ht="15.75" customHeight="1" x14ac:dyDescent="0.25">
      <c r="D588" s="41"/>
      <c r="E588" s="41"/>
      <c r="F588" s="41"/>
      <c r="K588" s="40"/>
      <c r="L588" s="40"/>
      <c r="M588" s="40"/>
      <c r="N588" s="40"/>
    </row>
    <row r="589" spans="4:14" ht="15.75" customHeight="1" x14ac:dyDescent="0.25">
      <c r="D589" s="41"/>
      <c r="E589" s="41"/>
      <c r="F589" s="41"/>
      <c r="K589" s="40"/>
      <c r="L589" s="40"/>
      <c r="M589" s="40"/>
      <c r="N589" s="40"/>
    </row>
    <row r="590" spans="4:14" ht="15.75" customHeight="1" x14ac:dyDescent="0.25">
      <c r="D590" s="41"/>
      <c r="E590" s="41"/>
      <c r="F590" s="41"/>
      <c r="K590" s="40"/>
      <c r="L590" s="40"/>
      <c r="M590" s="40"/>
      <c r="N590" s="40"/>
    </row>
    <row r="591" spans="4:14" ht="15.75" customHeight="1" x14ac:dyDescent="0.25">
      <c r="D591" s="41"/>
      <c r="E591" s="41"/>
      <c r="F591" s="41"/>
      <c r="K591" s="40"/>
      <c r="L591" s="40"/>
      <c r="M591" s="40"/>
      <c r="N591" s="40"/>
    </row>
    <row r="592" spans="4:14" ht="15.75" customHeight="1" x14ac:dyDescent="0.25">
      <c r="D592" s="41"/>
      <c r="E592" s="41"/>
      <c r="F592" s="41"/>
      <c r="K592" s="40"/>
      <c r="L592" s="40"/>
      <c r="M592" s="40"/>
      <c r="N592" s="40"/>
    </row>
    <row r="593" spans="4:14" ht="15.75" customHeight="1" x14ac:dyDescent="0.25">
      <c r="D593" s="41"/>
      <c r="E593" s="41"/>
      <c r="F593" s="41"/>
      <c r="K593" s="40"/>
      <c r="L593" s="40"/>
      <c r="M593" s="40"/>
      <c r="N593" s="40"/>
    </row>
    <row r="594" spans="4:14" ht="15.75" customHeight="1" x14ac:dyDescent="0.25">
      <c r="D594" s="41"/>
      <c r="E594" s="41"/>
      <c r="F594" s="41"/>
      <c r="K594" s="40"/>
      <c r="L594" s="40"/>
      <c r="M594" s="40"/>
      <c r="N594" s="40"/>
    </row>
    <row r="595" spans="4:14" ht="15.75" customHeight="1" x14ac:dyDescent="0.25">
      <c r="D595" s="41"/>
      <c r="E595" s="41"/>
      <c r="F595" s="41"/>
      <c r="K595" s="40"/>
      <c r="L595" s="40"/>
      <c r="M595" s="40"/>
      <c r="N595" s="40"/>
    </row>
    <row r="596" spans="4:14" ht="15.75" customHeight="1" x14ac:dyDescent="0.25">
      <c r="D596" s="41"/>
      <c r="E596" s="41"/>
      <c r="F596" s="41"/>
      <c r="K596" s="40"/>
      <c r="L596" s="40"/>
      <c r="M596" s="40"/>
      <c r="N596" s="40"/>
    </row>
    <row r="597" spans="4:14" ht="15.75" customHeight="1" x14ac:dyDescent="0.25">
      <c r="D597" s="41"/>
      <c r="E597" s="41"/>
      <c r="F597" s="41"/>
      <c r="K597" s="40"/>
      <c r="L597" s="40"/>
      <c r="M597" s="40"/>
      <c r="N597" s="40"/>
    </row>
    <row r="598" spans="4:14" ht="15.75" customHeight="1" x14ac:dyDescent="0.25">
      <c r="D598" s="41"/>
      <c r="E598" s="41"/>
      <c r="F598" s="41"/>
      <c r="K598" s="40"/>
      <c r="L598" s="40"/>
      <c r="M598" s="40"/>
      <c r="N598" s="40"/>
    </row>
    <row r="599" spans="4:14" ht="15.75" customHeight="1" x14ac:dyDescent="0.25">
      <c r="D599" s="41"/>
      <c r="E599" s="41"/>
      <c r="F599" s="41"/>
      <c r="K599" s="40"/>
      <c r="L599" s="40"/>
      <c r="M599" s="40"/>
      <c r="N599" s="40"/>
    </row>
    <row r="600" spans="4:14" ht="15.75" customHeight="1" x14ac:dyDescent="0.25">
      <c r="D600" s="41"/>
      <c r="E600" s="41"/>
      <c r="F600" s="41"/>
      <c r="K600" s="40"/>
      <c r="L600" s="40"/>
      <c r="M600" s="40"/>
      <c r="N600" s="40"/>
    </row>
    <row r="601" spans="4:14" ht="15.75" customHeight="1" x14ac:dyDescent="0.25">
      <c r="D601" s="41"/>
      <c r="E601" s="41"/>
      <c r="F601" s="41"/>
      <c r="K601" s="40"/>
      <c r="L601" s="40"/>
      <c r="M601" s="40"/>
      <c r="N601" s="40"/>
    </row>
    <row r="602" spans="4:14" ht="15.75" customHeight="1" x14ac:dyDescent="0.25">
      <c r="D602" s="41"/>
      <c r="E602" s="41"/>
      <c r="F602" s="41"/>
      <c r="K602" s="40"/>
      <c r="L602" s="40"/>
      <c r="M602" s="40"/>
      <c r="N602" s="40"/>
    </row>
    <row r="603" spans="4:14" ht="15.75" customHeight="1" x14ac:dyDescent="0.25">
      <c r="D603" s="41"/>
      <c r="E603" s="41"/>
      <c r="F603" s="41"/>
      <c r="K603" s="40"/>
      <c r="L603" s="40"/>
      <c r="M603" s="40"/>
      <c r="N603" s="40"/>
    </row>
    <row r="604" spans="4:14" ht="15.75" customHeight="1" x14ac:dyDescent="0.25">
      <c r="D604" s="41"/>
      <c r="E604" s="41"/>
      <c r="F604" s="41"/>
      <c r="K604" s="40"/>
      <c r="L604" s="40"/>
      <c r="M604" s="40"/>
      <c r="N604" s="40"/>
    </row>
    <row r="605" spans="4:14" ht="15.75" customHeight="1" x14ac:dyDescent="0.25">
      <c r="D605" s="41"/>
      <c r="E605" s="41"/>
      <c r="F605" s="41"/>
      <c r="K605" s="40"/>
      <c r="L605" s="40"/>
      <c r="M605" s="40"/>
      <c r="N605" s="40"/>
    </row>
    <row r="606" spans="4:14" ht="15.75" customHeight="1" x14ac:dyDescent="0.25">
      <c r="D606" s="41"/>
      <c r="E606" s="41"/>
      <c r="F606" s="41"/>
      <c r="K606" s="40"/>
      <c r="L606" s="40"/>
      <c r="M606" s="40"/>
      <c r="N606" s="40"/>
    </row>
    <row r="607" spans="4:14" ht="15.75" customHeight="1" x14ac:dyDescent="0.25">
      <c r="D607" s="41"/>
      <c r="E607" s="41"/>
      <c r="F607" s="41"/>
      <c r="K607" s="40"/>
      <c r="L607" s="40"/>
      <c r="M607" s="40"/>
      <c r="N607" s="40"/>
    </row>
    <row r="608" spans="4:14" ht="15.75" customHeight="1" x14ac:dyDescent="0.25">
      <c r="D608" s="41"/>
      <c r="E608" s="41"/>
      <c r="F608" s="41"/>
      <c r="K608" s="40"/>
      <c r="L608" s="40"/>
      <c r="M608" s="40"/>
      <c r="N608" s="40"/>
    </row>
    <row r="609" spans="4:14" ht="15.75" customHeight="1" x14ac:dyDescent="0.25">
      <c r="D609" s="41"/>
      <c r="E609" s="41"/>
      <c r="F609" s="41"/>
      <c r="K609" s="40"/>
      <c r="L609" s="40"/>
      <c r="M609" s="40"/>
      <c r="N609" s="40"/>
    </row>
    <row r="610" spans="4:14" ht="15.75" customHeight="1" x14ac:dyDescent="0.25">
      <c r="D610" s="41"/>
      <c r="E610" s="41"/>
      <c r="F610" s="41"/>
      <c r="K610" s="40"/>
      <c r="L610" s="40"/>
      <c r="M610" s="40"/>
      <c r="N610" s="40"/>
    </row>
    <row r="611" spans="4:14" ht="15.75" customHeight="1" x14ac:dyDescent="0.25">
      <c r="D611" s="41"/>
      <c r="E611" s="41"/>
      <c r="F611" s="41"/>
      <c r="K611" s="40"/>
      <c r="L611" s="40"/>
      <c r="M611" s="40"/>
      <c r="N611" s="40"/>
    </row>
    <row r="612" spans="4:14" ht="15.75" customHeight="1" x14ac:dyDescent="0.25">
      <c r="D612" s="41"/>
      <c r="E612" s="41"/>
      <c r="F612" s="41"/>
      <c r="K612" s="40"/>
      <c r="L612" s="40"/>
      <c r="M612" s="40"/>
      <c r="N612" s="40"/>
    </row>
    <row r="613" spans="4:14" ht="15.75" customHeight="1" x14ac:dyDescent="0.25">
      <c r="D613" s="41"/>
      <c r="E613" s="41"/>
      <c r="F613" s="41"/>
      <c r="K613" s="40"/>
      <c r="L613" s="40"/>
      <c r="M613" s="40"/>
      <c r="N613" s="40"/>
    </row>
    <row r="614" spans="4:14" ht="15.75" customHeight="1" x14ac:dyDescent="0.25">
      <c r="D614" s="41"/>
      <c r="E614" s="41"/>
      <c r="F614" s="41"/>
      <c r="K614" s="40"/>
      <c r="L614" s="40"/>
      <c r="M614" s="40"/>
      <c r="N614" s="40"/>
    </row>
    <row r="615" spans="4:14" ht="15.75" customHeight="1" x14ac:dyDescent="0.25">
      <c r="D615" s="41"/>
      <c r="E615" s="41"/>
      <c r="F615" s="41"/>
      <c r="K615" s="40"/>
      <c r="L615" s="40"/>
      <c r="M615" s="40"/>
      <c r="N615" s="40"/>
    </row>
    <row r="616" spans="4:14" ht="15.75" customHeight="1" x14ac:dyDescent="0.25">
      <c r="D616" s="41"/>
      <c r="E616" s="41"/>
      <c r="F616" s="41"/>
      <c r="K616" s="40"/>
      <c r="L616" s="40"/>
      <c r="M616" s="40"/>
      <c r="N616" s="40"/>
    </row>
    <row r="617" spans="4:14" ht="15.75" customHeight="1" x14ac:dyDescent="0.25">
      <c r="D617" s="41"/>
      <c r="E617" s="41"/>
      <c r="F617" s="41"/>
      <c r="K617" s="40"/>
      <c r="L617" s="40"/>
      <c r="M617" s="40"/>
      <c r="N617" s="40"/>
    </row>
    <row r="618" spans="4:14" ht="15.75" customHeight="1" x14ac:dyDescent="0.25">
      <c r="D618" s="41"/>
      <c r="E618" s="41"/>
      <c r="F618" s="41"/>
      <c r="K618" s="40"/>
      <c r="L618" s="40"/>
      <c r="M618" s="40"/>
      <c r="N618" s="40"/>
    </row>
    <row r="619" spans="4:14" ht="15.75" customHeight="1" x14ac:dyDescent="0.25">
      <c r="D619" s="41"/>
      <c r="E619" s="41"/>
      <c r="F619" s="41"/>
      <c r="K619" s="40"/>
      <c r="L619" s="40"/>
      <c r="M619" s="40"/>
      <c r="N619" s="40"/>
    </row>
    <row r="620" spans="4:14" ht="15.75" customHeight="1" x14ac:dyDescent="0.25">
      <c r="D620" s="41"/>
      <c r="E620" s="41"/>
      <c r="F620" s="41"/>
      <c r="K620" s="40"/>
      <c r="L620" s="40"/>
      <c r="M620" s="40"/>
      <c r="N620" s="40"/>
    </row>
    <row r="621" spans="4:14" ht="15.75" customHeight="1" x14ac:dyDescent="0.25">
      <c r="D621" s="41"/>
      <c r="E621" s="41"/>
      <c r="F621" s="41"/>
      <c r="K621" s="40"/>
      <c r="L621" s="40"/>
      <c r="M621" s="40"/>
      <c r="N621" s="40"/>
    </row>
    <row r="622" spans="4:14" ht="15.75" customHeight="1" x14ac:dyDescent="0.25">
      <c r="D622" s="41"/>
      <c r="E622" s="41"/>
      <c r="F622" s="41"/>
      <c r="K622" s="40"/>
      <c r="L622" s="40"/>
      <c r="M622" s="40"/>
      <c r="N622" s="40"/>
    </row>
    <row r="623" spans="4:14" ht="15.75" customHeight="1" x14ac:dyDescent="0.25">
      <c r="D623" s="41"/>
      <c r="E623" s="41"/>
      <c r="F623" s="41"/>
      <c r="K623" s="40"/>
      <c r="L623" s="40"/>
      <c r="M623" s="40"/>
      <c r="N623" s="40"/>
    </row>
    <row r="624" spans="4:14" ht="15.75" customHeight="1" x14ac:dyDescent="0.25">
      <c r="D624" s="41"/>
      <c r="E624" s="41"/>
      <c r="F624" s="41"/>
      <c r="K624" s="40"/>
      <c r="L624" s="40"/>
      <c r="M624" s="40"/>
      <c r="N624" s="40"/>
    </row>
    <row r="625" spans="4:14" ht="15.75" customHeight="1" x14ac:dyDescent="0.25">
      <c r="D625" s="41"/>
      <c r="E625" s="41"/>
      <c r="F625" s="41"/>
      <c r="K625" s="40"/>
      <c r="L625" s="40"/>
      <c r="M625" s="40"/>
      <c r="N625" s="40"/>
    </row>
    <row r="626" spans="4:14" ht="15.75" customHeight="1" x14ac:dyDescent="0.25">
      <c r="D626" s="41"/>
      <c r="E626" s="41"/>
      <c r="F626" s="41"/>
      <c r="K626" s="40"/>
      <c r="L626" s="40"/>
      <c r="M626" s="40"/>
      <c r="N626" s="40"/>
    </row>
    <row r="627" spans="4:14" ht="15.75" customHeight="1" x14ac:dyDescent="0.25">
      <c r="D627" s="41"/>
      <c r="E627" s="41"/>
      <c r="F627" s="41"/>
      <c r="K627" s="40"/>
      <c r="L627" s="40"/>
      <c r="M627" s="40"/>
      <c r="N627" s="40"/>
    </row>
    <row r="628" spans="4:14" ht="15.75" customHeight="1" x14ac:dyDescent="0.25">
      <c r="D628" s="41"/>
      <c r="E628" s="41"/>
      <c r="F628" s="41"/>
      <c r="K628" s="40"/>
      <c r="L628" s="40"/>
      <c r="M628" s="40"/>
      <c r="N628" s="40"/>
    </row>
    <row r="629" spans="4:14" ht="15.75" customHeight="1" x14ac:dyDescent="0.25">
      <c r="D629" s="41"/>
      <c r="E629" s="41"/>
      <c r="F629" s="41"/>
      <c r="K629" s="40"/>
      <c r="L629" s="40"/>
      <c r="M629" s="40"/>
      <c r="N629" s="40"/>
    </row>
    <row r="630" spans="4:14" ht="15.75" customHeight="1" x14ac:dyDescent="0.25">
      <c r="D630" s="41"/>
      <c r="E630" s="41"/>
      <c r="F630" s="41"/>
      <c r="K630" s="40"/>
      <c r="L630" s="40"/>
      <c r="M630" s="40"/>
      <c r="N630" s="40"/>
    </row>
    <row r="631" spans="4:14" ht="15.75" customHeight="1" x14ac:dyDescent="0.25">
      <c r="D631" s="41"/>
      <c r="E631" s="41"/>
      <c r="F631" s="41"/>
      <c r="K631" s="40"/>
      <c r="L631" s="40"/>
      <c r="M631" s="40"/>
      <c r="N631" s="40"/>
    </row>
    <row r="632" spans="4:14" ht="15.75" customHeight="1" x14ac:dyDescent="0.25">
      <c r="D632" s="41"/>
      <c r="E632" s="41"/>
      <c r="F632" s="41"/>
      <c r="K632" s="40"/>
      <c r="L632" s="40"/>
      <c r="M632" s="40"/>
      <c r="N632" s="40"/>
    </row>
    <row r="633" spans="4:14" ht="15.75" customHeight="1" x14ac:dyDescent="0.25">
      <c r="D633" s="41"/>
      <c r="E633" s="41"/>
      <c r="F633" s="41"/>
      <c r="K633" s="40"/>
      <c r="L633" s="40"/>
      <c r="M633" s="40"/>
      <c r="N633" s="40"/>
    </row>
    <row r="634" spans="4:14" ht="15.75" customHeight="1" x14ac:dyDescent="0.25">
      <c r="D634" s="41"/>
      <c r="E634" s="41"/>
      <c r="F634" s="41"/>
      <c r="K634" s="40"/>
      <c r="L634" s="40"/>
      <c r="M634" s="40"/>
      <c r="N634" s="40"/>
    </row>
    <row r="635" spans="4:14" ht="15.75" customHeight="1" x14ac:dyDescent="0.25">
      <c r="D635" s="41"/>
      <c r="E635" s="41"/>
      <c r="F635" s="41"/>
      <c r="K635" s="40"/>
      <c r="L635" s="40"/>
      <c r="M635" s="40"/>
      <c r="N635" s="40"/>
    </row>
    <row r="636" spans="4:14" ht="15.75" customHeight="1" x14ac:dyDescent="0.25">
      <c r="D636" s="41"/>
      <c r="E636" s="41"/>
      <c r="F636" s="41"/>
      <c r="K636" s="40"/>
      <c r="L636" s="40"/>
      <c r="M636" s="40"/>
      <c r="N636" s="40"/>
    </row>
    <row r="637" spans="4:14" ht="15.75" customHeight="1" x14ac:dyDescent="0.25">
      <c r="D637" s="41"/>
      <c r="E637" s="41"/>
      <c r="F637" s="41"/>
      <c r="K637" s="40"/>
      <c r="L637" s="40"/>
      <c r="M637" s="40"/>
      <c r="N637" s="40"/>
    </row>
    <row r="638" spans="4:14" ht="15.75" customHeight="1" x14ac:dyDescent="0.25">
      <c r="D638" s="41"/>
      <c r="E638" s="41"/>
      <c r="F638" s="41"/>
      <c r="K638" s="40"/>
      <c r="L638" s="40"/>
      <c r="M638" s="40"/>
      <c r="N638" s="40"/>
    </row>
    <row r="639" spans="4:14" ht="15.75" customHeight="1" x14ac:dyDescent="0.25">
      <c r="D639" s="41"/>
      <c r="E639" s="41"/>
      <c r="F639" s="41"/>
      <c r="K639" s="40"/>
      <c r="L639" s="40"/>
      <c r="M639" s="40"/>
      <c r="N639" s="40"/>
    </row>
    <row r="640" spans="4:14" ht="15.75" customHeight="1" x14ac:dyDescent="0.25">
      <c r="D640" s="41"/>
      <c r="E640" s="41"/>
      <c r="F640" s="41"/>
      <c r="K640" s="40"/>
      <c r="L640" s="40"/>
      <c r="M640" s="40"/>
      <c r="N640" s="40"/>
    </row>
    <row r="641" spans="4:14" ht="15.75" customHeight="1" x14ac:dyDescent="0.25">
      <c r="D641" s="41"/>
      <c r="E641" s="41"/>
      <c r="F641" s="41"/>
      <c r="K641" s="40"/>
      <c r="L641" s="40"/>
      <c r="M641" s="40"/>
      <c r="N641" s="40"/>
    </row>
    <row r="642" spans="4:14" ht="15.75" customHeight="1" x14ac:dyDescent="0.25">
      <c r="D642" s="41"/>
      <c r="E642" s="41"/>
      <c r="F642" s="41"/>
      <c r="K642" s="40"/>
      <c r="L642" s="40"/>
      <c r="M642" s="40"/>
      <c r="N642" s="40"/>
    </row>
    <row r="643" spans="4:14" ht="15.75" customHeight="1" x14ac:dyDescent="0.25">
      <c r="D643" s="41"/>
      <c r="E643" s="41"/>
      <c r="F643" s="41"/>
      <c r="K643" s="40"/>
      <c r="L643" s="40"/>
      <c r="M643" s="40"/>
      <c r="N643" s="40"/>
    </row>
    <row r="644" spans="4:14" ht="15.75" customHeight="1" x14ac:dyDescent="0.25">
      <c r="D644" s="41"/>
      <c r="E644" s="41"/>
      <c r="F644" s="41"/>
      <c r="K644" s="40"/>
      <c r="L644" s="40"/>
      <c r="M644" s="40"/>
      <c r="N644" s="40"/>
    </row>
    <row r="645" spans="4:14" ht="15.75" customHeight="1" x14ac:dyDescent="0.25">
      <c r="D645" s="41"/>
      <c r="E645" s="41"/>
      <c r="F645" s="41"/>
      <c r="K645" s="40"/>
      <c r="L645" s="40"/>
      <c r="M645" s="40"/>
      <c r="N645" s="40"/>
    </row>
    <row r="646" spans="4:14" ht="15.75" customHeight="1" x14ac:dyDescent="0.25">
      <c r="D646" s="41"/>
      <c r="E646" s="41"/>
      <c r="F646" s="41"/>
      <c r="K646" s="40"/>
      <c r="L646" s="40"/>
      <c r="M646" s="40"/>
      <c r="N646" s="40"/>
    </row>
    <row r="647" spans="4:14" ht="15.75" customHeight="1" x14ac:dyDescent="0.25">
      <c r="D647" s="41"/>
      <c r="E647" s="41"/>
      <c r="F647" s="41"/>
      <c r="K647" s="40"/>
      <c r="L647" s="40"/>
      <c r="M647" s="40"/>
      <c r="N647" s="40"/>
    </row>
    <row r="648" spans="4:14" ht="15.75" customHeight="1" x14ac:dyDescent="0.25">
      <c r="D648" s="41"/>
      <c r="E648" s="41"/>
      <c r="F648" s="41"/>
      <c r="K648" s="40"/>
      <c r="L648" s="40"/>
      <c r="M648" s="40"/>
      <c r="N648" s="40"/>
    </row>
    <row r="649" spans="4:14" ht="15.75" customHeight="1" x14ac:dyDescent="0.25">
      <c r="D649" s="41"/>
      <c r="E649" s="41"/>
      <c r="F649" s="41"/>
      <c r="K649" s="40"/>
      <c r="L649" s="40"/>
      <c r="M649" s="40"/>
      <c r="N649" s="40"/>
    </row>
    <row r="650" spans="4:14" ht="15.75" customHeight="1" x14ac:dyDescent="0.25">
      <c r="D650" s="41"/>
      <c r="E650" s="41"/>
      <c r="F650" s="41"/>
      <c r="K650" s="40"/>
      <c r="L650" s="40"/>
      <c r="M650" s="40"/>
      <c r="N650" s="40"/>
    </row>
    <row r="651" spans="4:14" ht="15.75" customHeight="1" x14ac:dyDescent="0.25">
      <c r="D651" s="41"/>
      <c r="E651" s="41"/>
      <c r="F651" s="41"/>
      <c r="K651" s="40"/>
      <c r="L651" s="40"/>
      <c r="M651" s="40"/>
      <c r="N651" s="40"/>
    </row>
    <row r="652" spans="4:14" ht="15.75" customHeight="1" x14ac:dyDescent="0.25">
      <c r="D652" s="41"/>
      <c r="E652" s="41"/>
      <c r="F652" s="41"/>
      <c r="K652" s="40"/>
      <c r="L652" s="40"/>
      <c r="M652" s="40"/>
      <c r="N652" s="40"/>
    </row>
    <row r="653" spans="4:14" ht="15.75" customHeight="1" x14ac:dyDescent="0.25">
      <c r="D653" s="41"/>
      <c r="E653" s="41"/>
      <c r="F653" s="41"/>
      <c r="K653" s="40"/>
      <c r="L653" s="40"/>
      <c r="M653" s="40"/>
      <c r="N653" s="40"/>
    </row>
    <row r="654" spans="4:14" ht="15.75" customHeight="1" x14ac:dyDescent="0.25">
      <c r="D654" s="41"/>
      <c r="E654" s="41"/>
      <c r="F654" s="41"/>
      <c r="K654" s="40"/>
      <c r="L654" s="40"/>
      <c r="M654" s="40"/>
      <c r="N654" s="40"/>
    </row>
    <row r="655" spans="4:14" ht="15.75" customHeight="1" x14ac:dyDescent="0.25">
      <c r="D655" s="41"/>
      <c r="E655" s="41"/>
      <c r="F655" s="41"/>
      <c r="K655" s="40"/>
      <c r="L655" s="40"/>
      <c r="M655" s="40"/>
      <c r="N655" s="40"/>
    </row>
    <row r="656" spans="4:14" ht="15.75" customHeight="1" x14ac:dyDescent="0.25">
      <c r="D656" s="41"/>
      <c r="E656" s="41"/>
      <c r="F656" s="41"/>
      <c r="K656" s="40"/>
      <c r="L656" s="40"/>
      <c r="M656" s="40"/>
      <c r="N656" s="40"/>
    </row>
    <row r="657" spans="4:14" ht="15.75" customHeight="1" x14ac:dyDescent="0.25">
      <c r="D657" s="41"/>
      <c r="E657" s="41"/>
      <c r="F657" s="41"/>
      <c r="K657" s="40"/>
      <c r="L657" s="40"/>
      <c r="M657" s="40"/>
      <c r="N657" s="40"/>
    </row>
    <row r="658" spans="4:14" ht="15.75" customHeight="1" x14ac:dyDescent="0.25">
      <c r="D658" s="41"/>
      <c r="E658" s="41"/>
      <c r="F658" s="41"/>
      <c r="K658" s="40"/>
      <c r="L658" s="40"/>
      <c r="M658" s="40"/>
      <c r="N658" s="40"/>
    </row>
    <row r="659" spans="4:14" ht="15.75" customHeight="1" x14ac:dyDescent="0.25">
      <c r="D659" s="41"/>
      <c r="E659" s="41"/>
      <c r="F659" s="41"/>
      <c r="K659" s="40"/>
      <c r="L659" s="40"/>
      <c r="M659" s="40"/>
      <c r="N659" s="40"/>
    </row>
    <row r="660" spans="4:14" ht="15.75" customHeight="1" x14ac:dyDescent="0.25">
      <c r="D660" s="41"/>
      <c r="E660" s="41"/>
      <c r="F660" s="41"/>
      <c r="K660" s="40"/>
      <c r="L660" s="40"/>
      <c r="M660" s="40"/>
      <c r="N660" s="40"/>
    </row>
    <row r="661" spans="4:14" ht="15.75" customHeight="1" x14ac:dyDescent="0.25">
      <c r="D661" s="41"/>
      <c r="E661" s="41"/>
      <c r="F661" s="41"/>
      <c r="K661" s="40"/>
      <c r="L661" s="40"/>
      <c r="M661" s="40"/>
      <c r="N661" s="40"/>
    </row>
    <row r="662" spans="4:14" ht="15.75" customHeight="1" x14ac:dyDescent="0.25">
      <c r="D662" s="41"/>
      <c r="E662" s="41"/>
      <c r="F662" s="41"/>
      <c r="K662" s="40"/>
      <c r="L662" s="40"/>
      <c r="M662" s="40"/>
      <c r="N662" s="40"/>
    </row>
    <row r="663" spans="4:14" ht="15.75" customHeight="1" x14ac:dyDescent="0.25">
      <c r="D663" s="41"/>
      <c r="E663" s="41"/>
      <c r="F663" s="41"/>
      <c r="K663" s="40"/>
      <c r="L663" s="40"/>
      <c r="M663" s="40"/>
      <c r="N663" s="40"/>
    </row>
    <row r="664" spans="4:14" ht="15.75" customHeight="1" x14ac:dyDescent="0.25">
      <c r="D664" s="41"/>
      <c r="E664" s="41"/>
      <c r="F664" s="41"/>
      <c r="K664" s="40"/>
      <c r="L664" s="40"/>
      <c r="M664" s="40"/>
      <c r="N664" s="40"/>
    </row>
    <row r="665" spans="4:14" ht="15.75" customHeight="1" x14ac:dyDescent="0.25">
      <c r="D665" s="41"/>
      <c r="E665" s="41"/>
      <c r="F665" s="41"/>
      <c r="K665" s="40"/>
      <c r="L665" s="40"/>
      <c r="M665" s="40"/>
      <c r="N665" s="40"/>
    </row>
    <row r="666" spans="4:14" ht="15.75" customHeight="1" x14ac:dyDescent="0.25">
      <c r="D666" s="41"/>
      <c r="E666" s="41"/>
      <c r="F666" s="41"/>
      <c r="K666" s="40"/>
      <c r="L666" s="40"/>
      <c r="M666" s="40"/>
      <c r="N666" s="40"/>
    </row>
    <row r="667" spans="4:14" ht="15.75" customHeight="1" x14ac:dyDescent="0.25">
      <c r="D667" s="41"/>
      <c r="E667" s="41"/>
      <c r="F667" s="41"/>
      <c r="K667" s="40"/>
      <c r="L667" s="40"/>
      <c r="M667" s="40"/>
      <c r="N667" s="40"/>
    </row>
    <row r="668" spans="4:14" ht="15.75" customHeight="1" x14ac:dyDescent="0.25">
      <c r="D668" s="41"/>
      <c r="E668" s="41"/>
      <c r="F668" s="41"/>
      <c r="K668" s="40"/>
      <c r="L668" s="40"/>
      <c r="M668" s="40"/>
      <c r="N668" s="40"/>
    </row>
    <row r="669" spans="4:14" ht="15.75" customHeight="1" x14ac:dyDescent="0.25">
      <c r="D669" s="41"/>
      <c r="E669" s="41"/>
      <c r="F669" s="41"/>
      <c r="K669" s="40"/>
      <c r="L669" s="40"/>
      <c r="M669" s="40"/>
      <c r="N669" s="40"/>
    </row>
    <row r="670" spans="4:14" ht="15.75" customHeight="1" x14ac:dyDescent="0.25">
      <c r="D670" s="41"/>
      <c r="E670" s="41"/>
      <c r="F670" s="41"/>
      <c r="K670" s="40"/>
      <c r="L670" s="40"/>
      <c r="M670" s="40"/>
      <c r="N670" s="40"/>
    </row>
    <row r="671" spans="4:14" ht="15.75" customHeight="1" x14ac:dyDescent="0.25">
      <c r="D671" s="41"/>
      <c r="E671" s="41"/>
      <c r="F671" s="41"/>
      <c r="K671" s="40"/>
      <c r="L671" s="40"/>
      <c r="M671" s="40"/>
      <c r="N671" s="40"/>
    </row>
    <row r="672" spans="4:14" ht="15.75" customHeight="1" x14ac:dyDescent="0.25">
      <c r="D672" s="41"/>
      <c r="E672" s="41"/>
      <c r="F672" s="41"/>
      <c r="K672" s="40"/>
      <c r="L672" s="40"/>
      <c r="M672" s="40"/>
      <c r="N672" s="40"/>
    </row>
    <row r="673" spans="4:14" ht="15.75" customHeight="1" x14ac:dyDescent="0.25">
      <c r="D673" s="41"/>
      <c r="E673" s="41"/>
      <c r="F673" s="41"/>
      <c r="K673" s="40"/>
      <c r="L673" s="40"/>
      <c r="M673" s="40"/>
      <c r="N673" s="40"/>
    </row>
    <row r="674" spans="4:14" ht="15.75" customHeight="1" x14ac:dyDescent="0.25">
      <c r="D674" s="41"/>
      <c r="E674" s="41"/>
      <c r="F674" s="41"/>
      <c r="K674" s="40"/>
      <c r="L674" s="40"/>
      <c r="M674" s="40"/>
      <c r="N674" s="40"/>
    </row>
    <row r="675" spans="4:14" ht="15.75" customHeight="1" x14ac:dyDescent="0.25">
      <c r="D675" s="41"/>
      <c r="E675" s="41"/>
      <c r="F675" s="41"/>
      <c r="K675" s="40"/>
      <c r="L675" s="40"/>
      <c r="M675" s="40"/>
      <c r="N675" s="40"/>
    </row>
    <row r="676" spans="4:14" ht="15.75" customHeight="1" x14ac:dyDescent="0.25">
      <c r="D676" s="41"/>
      <c r="E676" s="41"/>
      <c r="F676" s="41"/>
      <c r="K676" s="40"/>
      <c r="L676" s="40"/>
      <c r="M676" s="40"/>
      <c r="N676" s="40"/>
    </row>
    <row r="677" spans="4:14" ht="15.75" customHeight="1" x14ac:dyDescent="0.25">
      <c r="D677" s="41"/>
      <c r="E677" s="41"/>
      <c r="F677" s="41"/>
      <c r="K677" s="40"/>
      <c r="L677" s="40"/>
      <c r="M677" s="40"/>
      <c r="N677" s="40"/>
    </row>
    <row r="678" spans="4:14" ht="15.75" customHeight="1" x14ac:dyDescent="0.25">
      <c r="D678" s="41"/>
      <c r="E678" s="41"/>
      <c r="F678" s="41"/>
      <c r="K678" s="40"/>
      <c r="L678" s="40"/>
      <c r="M678" s="40"/>
      <c r="N678" s="40"/>
    </row>
    <row r="679" spans="4:14" ht="15.75" customHeight="1" x14ac:dyDescent="0.25">
      <c r="D679" s="41"/>
      <c r="E679" s="41"/>
      <c r="F679" s="41"/>
      <c r="K679" s="40"/>
      <c r="L679" s="40"/>
      <c r="M679" s="40"/>
      <c r="N679" s="40"/>
    </row>
    <row r="680" spans="4:14" ht="15.75" customHeight="1" x14ac:dyDescent="0.25">
      <c r="D680" s="41"/>
      <c r="E680" s="41"/>
      <c r="F680" s="41"/>
      <c r="K680" s="40"/>
      <c r="L680" s="40"/>
      <c r="M680" s="40"/>
      <c r="N680" s="40"/>
    </row>
    <row r="681" spans="4:14" ht="15.75" customHeight="1" x14ac:dyDescent="0.25">
      <c r="D681" s="41"/>
      <c r="E681" s="41"/>
      <c r="F681" s="41"/>
      <c r="K681" s="40"/>
      <c r="L681" s="40"/>
      <c r="M681" s="40"/>
      <c r="N681" s="40"/>
    </row>
    <row r="682" spans="4:14" ht="15.75" customHeight="1" x14ac:dyDescent="0.25">
      <c r="D682" s="41"/>
      <c r="E682" s="41"/>
      <c r="F682" s="41"/>
      <c r="K682" s="40"/>
      <c r="L682" s="40"/>
      <c r="M682" s="40"/>
      <c r="N682" s="40"/>
    </row>
    <row r="683" spans="4:14" ht="15.75" customHeight="1" x14ac:dyDescent="0.25">
      <c r="D683" s="41"/>
      <c r="E683" s="41"/>
      <c r="F683" s="41"/>
      <c r="K683" s="40"/>
      <c r="L683" s="40"/>
      <c r="M683" s="40"/>
      <c r="N683" s="40"/>
    </row>
    <row r="684" spans="4:14" ht="15.75" customHeight="1" x14ac:dyDescent="0.25">
      <c r="D684" s="41"/>
      <c r="E684" s="41"/>
      <c r="F684" s="41"/>
      <c r="K684" s="40"/>
      <c r="L684" s="40"/>
      <c r="M684" s="40"/>
      <c r="N684" s="40"/>
    </row>
    <row r="685" spans="4:14" ht="15.75" customHeight="1" x14ac:dyDescent="0.25">
      <c r="D685" s="41"/>
      <c r="E685" s="41"/>
      <c r="F685" s="41"/>
      <c r="K685" s="40"/>
      <c r="L685" s="40"/>
      <c r="M685" s="40"/>
      <c r="N685" s="40"/>
    </row>
    <row r="686" spans="4:14" ht="15.75" customHeight="1" x14ac:dyDescent="0.25">
      <c r="D686" s="41"/>
      <c r="E686" s="41"/>
      <c r="F686" s="41"/>
      <c r="K686" s="40"/>
      <c r="L686" s="40"/>
      <c r="M686" s="40"/>
      <c r="N686" s="40"/>
    </row>
    <row r="687" spans="4:14" ht="15.75" customHeight="1" x14ac:dyDescent="0.25">
      <c r="D687" s="41"/>
      <c r="E687" s="41"/>
      <c r="F687" s="41"/>
      <c r="K687" s="40"/>
      <c r="L687" s="40"/>
      <c r="M687" s="40"/>
      <c r="N687" s="40"/>
    </row>
    <row r="688" spans="4:14" ht="15.75" customHeight="1" x14ac:dyDescent="0.25">
      <c r="D688" s="41"/>
      <c r="E688" s="41"/>
      <c r="F688" s="41"/>
      <c r="K688" s="40"/>
      <c r="L688" s="40"/>
      <c r="M688" s="40"/>
      <c r="N688" s="40"/>
    </row>
    <row r="689" spans="4:14" ht="15.75" customHeight="1" x14ac:dyDescent="0.25">
      <c r="D689" s="41"/>
      <c r="E689" s="41"/>
      <c r="F689" s="41"/>
      <c r="K689" s="40"/>
      <c r="L689" s="40"/>
      <c r="M689" s="40"/>
      <c r="N689" s="40"/>
    </row>
    <row r="690" spans="4:14" ht="15.75" customHeight="1" x14ac:dyDescent="0.25">
      <c r="D690" s="41"/>
      <c r="E690" s="41"/>
      <c r="F690" s="41"/>
      <c r="K690" s="40"/>
      <c r="L690" s="40"/>
      <c r="M690" s="40"/>
      <c r="N690" s="40"/>
    </row>
    <row r="691" spans="4:14" ht="15.75" customHeight="1" x14ac:dyDescent="0.25">
      <c r="D691" s="41"/>
      <c r="E691" s="41"/>
      <c r="F691" s="41"/>
      <c r="K691" s="40"/>
      <c r="L691" s="40"/>
      <c r="M691" s="40"/>
      <c r="N691" s="40"/>
    </row>
    <row r="692" spans="4:14" ht="15.75" customHeight="1" x14ac:dyDescent="0.25">
      <c r="D692" s="41"/>
      <c r="E692" s="41"/>
      <c r="F692" s="41"/>
      <c r="K692" s="40"/>
      <c r="L692" s="40"/>
      <c r="M692" s="40"/>
      <c r="N692" s="40"/>
    </row>
    <row r="693" spans="4:14" ht="15.75" customHeight="1" x14ac:dyDescent="0.25">
      <c r="D693" s="41"/>
      <c r="E693" s="41"/>
      <c r="F693" s="41"/>
      <c r="K693" s="40"/>
      <c r="L693" s="40"/>
      <c r="M693" s="40"/>
      <c r="N693" s="40"/>
    </row>
    <row r="694" spans="4:14" ht="15.75" customHeight="1" x14ac:dyDescent="0.25">
      <c r="D694" s="41"/>
      <c r="E694" s="41"/>
      <c r="F694" s="41"/>
      <c r="K694" s="40"/>
      <c r="L694" s="40"/>
      <c r="M694" s="40"/>
      <c r="N694" s="40"/>
    </row>
    <row r="695" spans="4:14" ht="15.75" customHeight="1" x14ac:dyDescent="0.25">
      <c r="D695" s="41"/>
      <c r="E695" s="41"/>
      <c r="F695" s="41"/>
      <c r="K695" s="40"/>
      <c r="L695" s="40"/>
      <c r="M695" s="40"/>
      <c r="N695" s="40"/>
    </row>
    <row r="696" spans="4:14" ht="15.75" customHeight="1" x14ac:dyDescent="0.25">
      <c r="D696" s="41"/>
      <c r="E696" s="41"/>
      <c r="F696" s="41"/>
      <c r="K696" s="40"/>
      <c r="L696" s="40"/>
      <c r="M696" s="40"/>
      <c r="N696" s="40"/>
    </row>
    <row r="697" spans="4:14" ht="15.75" customHeight="1" x14ac:dyDescent="0.25">
      <c r="D697" s="41"/>
      <c r="E697" s="41"/>
      <c r="F697" s="41"/>
      <c r="K697" s="40"/>
      <c r="L697" s="40"/>
      <c r="M697" s="40"/>
      <c r="N697" s="40"/>
    </row>
    <row r="698" spans="4:14" ht="15.75" customHeight="1" x14ac:dyDescent="0.25">
      <c r="D698" s="41"/>
      <c r="E698" s="41"/>
      <c r="F698" s="41"/>
      <c r="K698" s="40"/>
      <c r="L698" s="40"/>
      <c r="M698" s="40"/>
      <c r="N698" s="40"/>
    </row>
    <row r="699" spans="4:14" ht="15.75" customHeight="1" x14ac:dyDescent="0.25">
      <c r="D699" s="41"/>
      <c r="E699" s="41"/>
      <c r="F699" s="41"/>
      <c r="K699" s="40"/>
      <c r="L699" s="40"/>
      <c r="M699" s="40"/>
      <c r="N699" s="40"/>
    </row>
    <row r="700" spans="4:14" ht="15.75" customHeight="1" x14ac:dyDescent="0.25">
      <c r="D700" s="41"/>
      <c r="E700" s="41"/>
      <c r="F700" s="41"/>
      <c r="K700" s="40"/>
      <c r="L700" s="40"/>
      <c r="M700" s="40"/>
      <c r="N700" s="40"/>
    </row>
    <row r="701" spans="4:14" ht="15.75" customHeight="1" x14ac:dyDescent="0.25">
      <c r="D701" s="41"/>
      <c r="E701" s="41"/>
      <c r="F701" s="41"/>
      <c r="K701" s="40"/>
      <c r="L701" s="40"/>
      <c r="M701" s="40"/>
      <c r="N701" s="40"/>
    </row>
    <row r="702" spans="4:14" ht="15.75" customHeight="1" x14ac:dyDescent="0.25">
      <c r="D702" s="41"/>
      <c r="E702" s="41"/>
      <c r="F702" s="41"/>
      <c r="K702" s="40"/>
      <c r="L702" s="40"/>
      <c r="M702" s="40"/>
      <c r="N702" s="40"/>
    </row>
    <row r="703" spans="4:14" ht="15.75" customHeight="1" x14ac:dyDescent="0.25">
      <c r="D703" s="41"/>
      <c r="E703" s="41"/>
      <c r="F703" s="41"/>
      <c r="K703" s="40"/>
      <c r="L703" s="40"/>
      <c r="M703" s="40"/>
      <c r="N703" s="40"/>
    </row>
    <row r="704" spans="4:14" ht="15.75" customHeight="1" x14ac:dyDescent="0.25">
      <c r="D704" s="41"/>
      <c r="E704" s="41"/>
      <c r="F704" s="41"/>
      <c r="K704" s="40"/>
      <c r="L704" s="40"/>
      <c r="M704" s="40"/>
      <c r="N704" s="40"/>
    </row>
    <row r="705" spans="4:14" ht="15.75" customHeight="1" x14ac:dyDescent="0.25">
      <c r="D705" s="41"/>
      <c r="E705" s="41"/>
      <c r="F705" s="41"/>
      <c r="K705" s="40"/>
      <c r="L705" s="40"/>
      <c r="M705" s="40"/>
      <c r="N705" s="40"/>
    </row>
    <row r="706" spans="4:14" ht="15.75" customHeight="1" x14ac:dyDescent="0.25">
      <c r="D706" s="41"/>
      <c r="E706" s="41"/>
      <c r="F706" s="41"/>
      <c r="K706" s="40"/>
      <c r="L706" s="40"/>
      <c r="M706" s="40"/>
      <c r="N706" s="40"/>
    </row>
    <row r="707" spans="4:14" ht="15.75" customHeight="1" x14ac:dyDescent="0.25">
      <c r="D707" s="41"/>
      <c r="E707" s="41"/>
      <c r="F707" s="41"/>
      <c r="K707" s="40"/>
      <c r="L707" s="40"/>
      <c r="M707" s="40"/>
      <c r="N707" s="40"/>
    </row>
    <row r="708" spans="4:14" ht="15.75" customHeight="1" x14ac:dyDescent="0.25">
      <c r="D708" s="41"/>
      <c r="E708" s="41"/>
      <c r="F708" s="41"/>
      <c r="K708" s="40"/>
      <c r="L708" s="40"/>
      <c r="M708" s="40"/>
      <c r="N708" s="40"/>
    </row>
    <row r="709" spans="4:14" ht="15.75" customHeight="1" x14ac:dyDescent="0.25">
      <c r="D709" s="41"/>
      <c r="E709" s="41"/>
      <c r="F709" s="41"/>
      <c r="K709" s="40"/>
      <c r="L709" s="40"/>
      <c r="M709" s="40"/>
      <c r="N709" s="40"/>
    </row>
    <row r="710" spans="4:14" ht="15.75" customHeight="1" x14ac:dyDescent="0.25">
      <c r="D710" s="41"/>
      <c r="E710" s="41"/>
      <c r="F710" s="41"/>
      <c r="K710" s="40"/>
      <c r="L710" s="40"/>
      <c r="M710" s="40"/>
      <c r="N710" s="40"/>
    </row>
    <row r="711" spans="4:14" ht="15.75" customHeight="1" x14ac:dyDescent="0.25">
      <c r="D711" s="41"/>
      <c r="E711" s="41"/>
      <c r="F711" s="41"/>
      <c r="K711" s="40"/>
      <c r="L711" s="40"/>
      <c r="M711" s="40"/>
      <c r="N711" s="40"/>
    </row>
    <row r="712" spans="4:14" ht="15.75" customHeight="1" x14ac:dyDescent="0.25">
      <c r="D712" s="41"/>
      <c r="E712" s="41"/>
      <c r="F712" s="41"/>
      <c r="K712" s="40"/>
      <c r="L712" s="40"/>
      <c r="M712" s="40"/>
      <c r="N712" s="40"/>
    </row>
    <row r="713" spans="4:14" ht="15.75" customHeight="1" x14ac:dyDescent="0.25">
      <c r="D713" s="41"/>
      <c r="E713" s="41"/>
      <c r="F713" s="41"/>
      <c r="K713" s="40"/>
      <c r="L713" s="40"/>
      <c r="M713" s="40"/>
      <c r="N713" s="40"/>
    </row>
    <row r="714" spans="4:14" ht="15.75" customHeight="1" x14ac:dyDescent="0.25">
      <c r="D714" s="41"/>
      <c r="E714" s="41"/>
      <c r="F714" s="41"/>
      <c r="K714" s="40"/>
      <c r="L714" s="40"/>
      <c r="M714" s="40"/>
      <c r="N714" s="40"/>
    </row>
    <row r="715" spans="4:14" ht="15.75" customHeight="1" x14ac:dyDescent="0.25">
      <c r="D715" s="41"/>
      <c r="E715" s="41"/>
      <c r="F715" s="41"/>
      <c r="K715" s="40"/>
      <c r="L715" s="40"/>
      <c r="M715" s="40"/>
      <c r="N715" s="40"/>
    </row>
    <row r="716" spans="4:14" ht="15.75" customHeight="1" x14ac:dyDescent="0.25">
      <c r="D716" s="41"/>
      <c r="E716" s="41"/>
      <c r="F716" s="41"/>
      <c r="K716" s="40"/>
      <c r="L716" s="40"/>
      <c r="M716" s="40"/>
      <c r="N716" s="40"/>
    </row>
    <row r="717" spans="4:14" ht="15.75" customHeight="1" x14ac:dyDescent="0.25">
      <c r="D717" s="41"/>
      <c r="E717" s="41"/>
      <c r="F717" s="41"/>
      <c r="K717" s="40"/>
      <c r="L717" s="40"/>
      <c r="M717" s="40"/>
      <c r="N717" s="40"/>
    </row>
    <row r="718" spans="4:14" ht="15.75" customHeight="1" x14ac:dyDescent="0.25">
      <c r="D718" s="41"/>
      <c r="E718" s="41"/>
      <c r="F718" s="41"/>
      <c r="K718" s="40"/>
      <c r="L718" s="40"/>
      <c r="M718" s="40"/>
      <c r="N718" s="40"/>
    </row>
    <row r="719" spans="4:14" ht="15.75" customHeight="1" x14ac:dyDescent="0.25">
      <c r="D719" s="41"/>
      <c r="E719" s="41"/>
      <c r="F719" s="41"/>
      <c r="K719" s="40"/>
      <c r="L719" s="40"/>
      <c r="M719" s="40"/>
      <c r="N719" s="40"/>
    </row>
    <row r="720" spans="4:14" ht="15.75" customHeight="1" x14ac:dyDescent="0.25">
      <c r="D720" s="41"/>
      <c r="E720" s="41"/>
      <c r="F720" s="41"/>
      <c r="K720" s="40"/>
      <c r="L720" s="40"/>
      <c r="M720" s="40"/>
      <c r="N720" s="40"/>
    </row>
    <row r="721" spans="4:14" ht="15.75" customHeight="1" x14ac:dyDescent="0.25">
      <c r="D721" s="41"/>
      <c r="E721" s="41"/>
      <c r="F721" s="41"/>
      <c r="K721" s="40"/>
      <c r="L721" s="40"/>
      <c r="M721" s="40"/>
      <c r="N721" s="40"/>
    </row>
    <row r="722" spans="4:14" ht="15.75" customHeight="1" x14ac:dyDescent="0.25">
      <c r="D722" s="41"/>
      <c r="E722" s="41"/>
      <c r="F722" s="41"/>
      <c r="K722" s="40"/>
      <c r="L722" s="40"/>
      <c r="M722" s="40"/>
      <c r="N722" s="40"/>
    </row>
    <row r="723" spans="4:14" ht="15.75" customHeight="1" x14ac:dyDescent="0.25">
      <c r="D723" s="41"/>
      <c r="E723" s="41"/>
      <c r="F723" s="41"/>
      <c r="K723" s="40"/>
      <c r="L723" s="40"/>
      <c r="M723" s="40"/>
      <c r="N723" s="40"/>
    </row>
    <row r="724" spans="4:14" ht="15.75" customHeight="1" x14ac:dyDescent="0.25">
      <c r="D724" s="41"/>
      <c r="E724" s="41"/>
      <c r="F724" s="41"/>
      <c r="K724" s="40"/>
      <c r="L724" s="40"/>
      <c r="M724" s="40"/>
      <c r="N724" s="40"/>
    </row>
    <row r="725" spans="4:14" ht="15.75" customHeight="1" x14ac:dyDescent="0.25">
      <c r="D725" s="41"/>
      <c r="E725" s="41"/>
      <c r="F725" s="41"/>
      <c r="K725" s="40"/>
      <c r="L725" s="40"/>
      <c r="M725" s="40"/>
      <c r="N725" s="40"/>
    </row>
    <row r="726" spans="4:14" ht="15.75" customHeight="1" x14ac:dyDescent="0.25">
      <c r="D726" s="41"/>
      <c r="E726" s="41"/>
      <c r="F726" s="41"/>
      <c r="K726" s="40"/>
      <c r="L726" s="40"/>
      <c r="M726" s="40"/>
      <c r="N726" s="40"/>
    </row>
    <row r="727" spans="4:14" ht="15.75" customHeight="1" x14ac:dyDescent="0.25">
      <c r="D727" s="41"/>
      <c r="E727" s="41"/>
      <c r="F727" s="41"/>
      <c r="K727" s="40"/>
      <c r="L727" s="40"/>
      <c r="M727" s="40"/>
      <c r="N727" s="40"/>
    </row>
    <row r="728" spans="4:14" ht="15.75" customHeight="1" x14ac:dyDescent="0.25">
      <c r="D728" s="41"/>
      <c r="E728" s="41"/>
      <c r="F728" s="41"/>
      <c r="K728" s="40"/>
      <c r="L728" s="40"/>
      <c r="M728" s="40"/>
      <c r="N728" s="40"/>
    </row>
    <row r="729" spans="4:14" ht="15.75" customHeight="1" x14ac:dyDescent="0.25">
      <c r="D729" s="41"/>
      <c r="E729" s="41"/>
      <c r="F729" s="41"/>
      <c r="K729" s="40"/>
      <c r="L729" s="40"/>
      <c r="M729" s="40"/>
      <c r="N729" s="40"/>
    </row>
    <row r="730" spans="4:14" ht="15.75" customHeight="1" x14ac:dyDescent="0.25">
      <c r="D730" s="41"/>
      <c r="E730" s="41"/>
      <c r="F730" s="41"/>
      <c r="K730" s="40"/>
      <c r="L730" s="40"/>
      <c r="M730" s="40"/>
      <c r="N730" s="40"/>
    </row>
    <row r="731" spans="4:14" ht="15.75" customHeight="1" x14ac:dyDescent="0.25">
      <c r="D731" s="41"/>
      <c r="E731" s="41"/>
      <c r="F731" s="41"/>
      <c r="K731" s="40"/>
      <c r="L731" s="40"/>
      <c r="M731" s="40"/>
      <c r="N731" s="40"/>
    </row>
    <row r="732" spans="4:14" ht="15.75" customHeight="1" x14ac:dyDescent="0.25">
      <c r="D732" s="41"/>
      <c r="E732" s="41"/>
      <c r="F732" s="41"/>
      <c r="K732" s="40"/>
      <c r="L732" s="40"/>
      <c r="M732" s="40"/>
      <c r="N732" s="40"/>
    </row>
    <row r="733" spans="4:14" ht="15.75" customHeight="1" x14ac:dyDescent="0.25">
      <c r="D733" s="41"/>
      <c r="E733" s="41"/>
      <c r="F733" s="41"/>
      <c r="K733" s="40"/>
      <c r="L733" s="40"/>
      <c r="M733" s="40"/>
      <c r="N733" s="40"/>
    </row>
    <row r="734" spans="4:14" ht="15.75" customHeight="1" x14ac:dyDescent="0.25">
      <c r="D734" s="41"/>
      <c r="E734" s="41"/>
      <c r="F734" s="41"/>
      <c r="K734" s="40"/>
      <c r="L734" s="40"/>
      <c r="M734" s="40"/>
      <c r="N734" s="40"/>
    </row>
    <row r="735" spans="4:14" ht="15.75" customHeight="1" x14ac:dyDescent="0.25">
      <c r="D735" s="41"/>
      <c r="E735" s="41"/>
      <c r="F735" s="41"/>
      <c r="K735" s="40"/>
      <c r="L735" s="40"/>
      <c r="M735" s="40"/>
      <c r="N735" s="40"/>
    </row>
    <row r="736" spans="4:14" ht="15.75" customHeight="1" x14ac:dyDescent="0.25">
      <c r="D736" s="41"/>
      <c r="E736" s="41"/>
      <c r="F736" s="41"/>
      <c r="K736" s="40"/>
      <c r="L736" s="40"/>
      <c r="M736" s="40"/>
      <c r="N736" s="40"/>
    </row>
    <row r="737" spans="4:14" ht="15.75" customHeight="1" x14ac:dyDescent="0.25">
      <c r="D737" s="41"/>
      <c r="E737" s="41"/>
      <c r="F737" s="41"/>
      <c r="K737" s="40"/>
      <c r="L737" s="40"/>
      <c r="M737" s="40"/>
      <c r="N737" s="40"/>
    </row>
    <row r="738" spans="4:14" ht="15.75" customHeight="1" x14ac:dyDescent="0.25">
      <c r="D738" s="41"/>
      <c r="E738" s="41"/>
      <c r="F738" s="41"/>
      <c r="K738" s="40"/>
      <c r="L738" s="40"/>
      <c r="M738" s="40"/>
      <c r="N738" s="40"/>
    </row>
    <row r="739" spans="4:14" ht="15.75" customHeight="1" x14ac:dyDescent="0.25">
      <c r="D739" s="41"/>
      <c r="E739" s="41"/>
      <c r="F739" s="41"/>
      <c r="K739" s="40"/>
      <c r="L739" s="40"/>
      <c r="M739" s="40"/>
      <c r="N739" s="40"/>
    </row>
    <row r="740" spans="4:14" ht="15.75" customHeight="1" x14ac:dyDescent="0.25">
      <c r="D740" s="41"/>
      <c r="E740" s="41"/>
      <c r="F740" s="41"/>
      <c r="K740" s="40"/>
      <c r="L740" s="40"/>
      <c r="M740" s="40"/>
      <c r="N740" s="40"/>
    </row>
    <row r="741" spans="4:14" ht="15.75" customHeight="1" x14ac:dyDescent="0.25">
      <c r="D741" s="41"/>
      <c r="E741" s="41"/>
      <c r="F741" s="41"/>
      <c r="K741" s="40"/>
      <c r="L741" s="40"/>
      <c r="M741" s="40"/>
      <c r="N741" s="40"/>
    </row>
    <row r="742" spans="4:14" ht="15.75" customHeight="1" x14ac:dyDescent="0.25">
      <c r="D742" s="41"/>
      <c r="E742" s="41"/>
      <c r="F742" s="41"/>
      <c r="K742" s="40"/>
      <c r="L742" s="40"/>
      <c r="M742" s="40"/>
      <c r="N742" s="40"/>
    </row>
    <row r="743" spans="4:14" ht="15.75" customHeight="1" x14ac:dyDescent="0.25">
      <c r="D743" s="41"/>
      <c r="E743" s="41"/>
      <c r="F743" s="41"/>
      <c r="K743" s="40"/>
      <c r="L743" s="40"/>
      <c r="M743" s="40"/>
      <c r="N743" s="40"/>
    </row>
    <row r="744" spans="4:14" ht="15.75" customHeight="1" x14ac:dyDescent="0.25">
      <c r="D744" s="41"/>
      <c r="E744" s="41"/>
      <c r="F744" s="41"/>
      <c r="K744" s="40"/>
      <c r="L744" s="40"/>
      <c r="M744" s="40"/>
      <c r="N744" s="40"/>
    </row>
    <row r="745" spans="4:14" ht="15.75" customHeight="1" x14ac:dyDescent="0.25">
      <c r="D745" s="41"/>
      <c r="E745" s="41"/>
      <c r="F745" s="41"/>
      <c r="K745" s="40"/>
      <c r="L745" s="40"/>
      <c r="M745" s="40"/>
      <c r="N745" s="40"/>
    </row>
    <row r="746" spans="4:14" ht="15.75" customHeight="1" x14ac:dyDescent="0.25">
      <c r="D746" s="41"/>
      <c r="E746" s="41"/>
      <c r="F746" s="41"/>
      <c r="K746" s="40"/>
      <c r="L746" s="40"/>
      <c r="M746" s="40"/>
      <c r="N746" s="40"/>
    </row>
    <row r="747" spans="4:14" ht="15.75" customHeight="1" x14ac:dyDescent="0.25">
      <c r="D747" s="41"/>
      <c r="E747" s="41"/>
      <c r="F747" s="41"/>
      <c r="K747" s="40"/>
      <c r="L747" s="40"/>
      <c r="M747" s="40"/>
      <c r="N747" s="40"/>
    </row>
    <row r="748" spans="4:14" ht="15.75" customHeight="1" x14ac:dyDescent="0.25">
      <c r="D748" s="41"/>
      <c r="E748" s="41"/>
      <c r="F748" s="41"/>
      <c r="K748" s="40"/>
      <c r="L748" s="40"/>
      <c r="M748" s="40"/>
      <c r="N748" s="40"/>
    </row>
    <row r="749" spans="4:14" ht="15.75" customHeight="1" x14ac:dyDescent="0.25">
      <c r="D749" s="41"/>
      <c r="E749" s="41"/>
      <c r="F749" s="41"/>
      <c r="K749" s="40"/>
      <c r="L749" s="40"/>
      <c r="M749" s="40"/>
      <c r="N749" s="40"/>
    </row>
    <row r="750" spans="4:14" ht="15.75" customHeight="1" x14ac:dyDescent="0.25">
      <c r="D750" s="41"/>
      <c r="E750" s="41"/>
      <c r="F750" s="41"/>
      <c r="K750" s="40"/>
      <c r="L750" s="40"/>
      <c r="M750" s="40"/>
      <c r="N750" s="40"/>
    </row>
    <row r="751" spans="4:14" ht="15.75" customHeight="1" x14ac:dyDescent="0.25">
      <c r="D751" s="41"/>
      <c r="E751" s="41"/>
      <c r="F751" s="41"/>
      <c r="K751" s="40"/>
      <c r="L751" s="40"/>
      <c r="M751" s="40"/>
      <c r="N751" s="40"/>
    </row>
    <row r="752" spans="4:14" ht="15.75" customHeight="1" x14ac:dyDescent="0.25">
      <c r="D752" s="41"/>
      <c r="E752" s="41"/>
      <c r="F752" s="41"/>
      <c r="K752" s="40"/>
      <c r="L752" s="40"/>
      <c r="M752" s="40"/>
      <c r="N752" s="40"/>
    </row>
    <row r="753" spans="4:14" ht="15.75" customHeight="1" x14ac:dyDescent="0.25">
      <c r="D753" s="41"/>
      <c r="E753" s="41"/>
      <c r="F753" s="41"/>
      <c r="K753" s="40"/>
      <c r="L753" s="40"/>
      <c r="M753" s="40"/>
      <c r="N753" s="40"/>
    </row>
    <row r="754" spans="4:14" ht="15.75" customHeight="1" x14ac:dyDescent="0.25">
      <c r="D754" s="41"/>
      <c r="E754" s="41"/>
      <c r="F754" s="41"/>
      <c r="K754" s="40"/>
      <c r="L754" s="40"/>
      <c r="M754" s="40"/>
      <c r="N754" s="40"/>
    </row>
    <row r="755" spans="4:14" ht="15.75" customHeight="1" x14ac:dyDescent="0.25">
      <c r="D755" s="41"/>
      <c r="E755" s="41"/>
      <c r="F755" s="41"/>
      <c r="K755" s="40"/>
      <c r="L755" s="40"/>
      <c r="M755" s="40"/>
      <c r="N755" s="40"/>
    </row>
    <row r="756" spans="4:14" ht="15.75" customHeight="1" x14ac:dyDescent="0.25">
      <c r="D756" s="41"/>
      <c r="E756" s="41"/>
      <c r="F756" s="41"/>
      <c r="K756" s="40"/>
      <c r="L756" s="40"/>
      <c r="M756" s="40"/>
      <c r="N756" s="40"/>
    </row>
    <row r="757" spans="4:14" ht="15.75" customHeight="1" x14ac:dyDescent="0.25">
      <c r="D757" s="41"/>
      <c r="E757" s="41"/>
      <c r="F757" s="41"/>
      <c r="K757" s="40"/>
      <c r="L757" s="40"/>
      <c r="M757" s="40"/>
      <c r="N757" s="40"/>
    </row>
    <row r="758" spans="4:14" ht="15.75" customHeight="1" x14ac:dyDescent="0.25">
      <c r="D758" s="41"/>
      <c r="E758" s="41"/>
      <c r="F758" s="41"/>
      <c r="K758" s="40"/>
      <c r="L758" s="40"/>
      <c r="M758" s="40"/>
      <c r="N758" s="40"/>
    </row>
    <row r="759" spans="4:14" ht="15.75" customHeight="1" x14ac:dyDescent="0.25">
      <c r="D759" s="41"/>
      <c r="E759" s="41"/>
      <c r="F759" s="41"/>
      <c r="K759" s="40"/>
      <c r="L759" s="40"/>
      <c r="M759" s="40"/>
      <c r="N759" s="40"/>
    </row>
    <row r="760" spans="4:14" ht="15.75" customHeight="1" x14ac:dyDescent="0.25">
      <c r="D760" s="41"/>
      <c r="E760" s="41"/>
      <c r="F760" s="41"/>
      <c r="K760" s="40"/>
      <c r="L760" s="40"/>
      <c r="M760" s="40"/>
      <c r="N760" s="40"/>
    </row>
    <row r="761" spans="4:14" ht="15.75" customHeight="1" x14ac:dyDescent="0.25">
      <c r="D761" s="41"/>
      <c r="E761" s="41"/>
      <c r="F761" s="41"/>
      <c r="K761" s="40"/>
      <c r="L761" s="40"/>
      <c r="M761" s="40"/>
      <c r="N761" s="40"/>
    </row>
    <row r="762" spans="4:14" ht="15.75" customHeight="1" x14ac:dyDescent="0.25">
      <c r="D762" s="41"/>
      <c r="E762" s="41"/>
      <c r="F762" s="41"/>
      <c r="K762" s="40"/>
      <c r="L762" s="40"/>
      <c r="M762" s="40"/>
      <c r="N762" s="40"/>
    </row>
    <row r="763" spans="4:14" ht="15.75" customHeight="1" x14ac:dyDescent="0.25">
      <c r="D763" s="41"/>
      <c r="E763" s="41"/>
      <c r="F763" s="41"/>
      <c r="K763" s="40"/>
      <c r="L763" s="40"/>
      <c r="M763" s="40"/>
      <c r="N763" s="40"/>
    </row>
    <row r="764" spans="4:14" ht="15.75" customHeight="1" x14ac:dyDescent="0.25">
      <c r="D764" s="41"/>
      <c r="E764" s="41"/>
      <c r="F764" s="41"/>
      <c r="K764" s="40"/>
      <c r="L764" s="40"/>
      <c r="M764" s="40"/>
      <c r="N764" s="40"/>
    </row>
    <row r="765" spans="4:14" ht="15.75" customHeight="1" x14ac:dyDescent="0.25">
      <c r="D765" s="41"/>
      <c r="E765" s="41"/>
      <c r="F765" s="41"/>
      <c r="K765" s="40"/>
      <c r="L765" s="40"/>
      <c r="M765" s="40"/>
      <c r="N765" s="40"/>
    </row>
    <row r="766" spans="4:14" ht="15.75" customHeight="1" x14ac:dyDescent="0.25">
      <c r="D766" s="41"/>
      <c r="E766" s="41"/>
      <c r="F766" s="41"/>
      <c r="K766" s="40"/>
      <c r="L766" s="40"/>
      <c r="M766" s="40"/>
      <c r="N766" s="40"/>
    </row>
    <row r="767" spans="4:14" ht="15.75" customHeight="1" x14ac:dyDescent="0.25">
      <c r="D767" s="41"/>
      <c r="E767" s="41"/>
      <c r="F767" s="41"/>
      <c r="K767" s="40"/>
      <c r="L767" s="40"/>
      <c r="M767" s="40"/>
      <c r="N767" s="40"/>
    </row>
    <row r="768" spans="4:14" ht="15.75" customHeight="1" x14ac:dyDescent="0.25">
      <c r="D768" s="41"/>
      <c r="E768" s="41"/>
      <c r="F768" s="41"/>
      <c r="K768" s="40"/>
      <c r="L768" s="40"/>
      <c r="M768" s="40"/>
      <c r="N768" s="40"/>
    </row>
    <row r="769" spans="4:14" ht="15.75" customHeight="1" x14ac:dyDescent="0.25">
      <c r="D769" s="41"/>
      <c r="E769" s="41"/>
      <c r="F769" s="41"/>
      <c r="K769" s="40"/>
      <c r="L769" s="40"/>
      <c r="M769" s="40"/>
      <c r="N769" s="40"/>
    </row>
    <row r="770" spans="4:14" ht="15.75" customHeight="1" x14ac:dyDescent="0.25">
      <c r="D770" s="41"/>
      <c r="E770" s="41"/>
      <c r="F770" s="41"/>
      <c r="K770" s="40"/>
      <c r="L770" s="40"/>
      <c r="M770" s="40"/>
      <c r="N770" s="40"/>
    </row>
    <row r="771" spans="4:14" ht="15.75" customHeight="1" x14ac:dyDescent="0.25">
      <c r="D771" s="41"/>
      <c r="E771" s="41"/>
      <c r="F771" s="41"/>
      <c r="K771" s="40"/>
      <c r="L771" s="40"/>
      <c r="M771" s="40"/>
      <c r="N771" s="40"/>
    </row>
    <row r="772" spans="4:14" ht="15.75" customHeight="1" x14ac:dyDescent="0.25">
      <c r="D772" s="41"/>
      <c r="E772" s="41"/>
      <c r="F772" s="41"/>
      <c r="K772" s="40"/>
      <c r="L772" s="40"/>
      <c r="M772" s="40"/>
      <c r="N772" s="40"/>
    </row>
    <row r="773" spans="4:14" ht="15.75" customHeight="1" x14ac:dyDescent="0.25">
      <c r="D773" s="41"/>
      <c r="E773" s="41"/>
      <c r="F773" s="41"/>
      <c r="K773" s="40"/>
      <c r="L773" s="40"/>
      <c r="M773" s="40"/>
      <c r="N773" s="40"/>
    </row>
    <row r="774" spans="4:14" ht="15.75" customHeight="1" x14ac:dyDescent="0.25">
      <c r="D774" s="41"/>
      <c r="E774" s="41"/>
      <c r="F774" s="41"/>
      <c r="K774" s="40"/>
      <c r="L774" s="40"/>
      <c r="M774" s="40"/>
      <c r="N774" s="40"/>
    </row>
    <row r="775" spans="4:14" ht="15.75" customHeight="1" x14ac:dyDescent="0.25">
      <c r="D775" s="41"/>
      <c r="E775" s="41"/>
      <c r="F775" s="41"/>
      <c r="K775" s="40"/>
      <c r="L775" s="40"/>
      <c r="M775" s="40"/>
      <c r="N775" s="40"/>
    </row>
    <row r="776" spans="4:14" ht="15.75" customHeight="1" x14ac:dyDescent="0.25">
      <c r="D776" s="41"/>
      <c r="E776" s="41"/>
      <c r="F776" s="41"/>
      <c r="K776" s="40"/>
      <c r="L776" s="40"/>
      <c r="M776" s="40"/>
      <c r="N776" s="40"/>
    </row>
    <row r="777" spans="4:14" ht="15.75" customHeight="1" x14ac:dyDescent="0.25">
      <c r="D777" s="41"/>
      <c r="E777" s="41"/>
      <c r="F777" s="41"/>
      <c r="K777" s="40"/>
      <c r="L777" s="40"/>
      <c r="M777" s="40"/>
      <c r="N777" s="40"/>
    </row>
    <row r="778" spans="4:14" ht="15.75" customHeight="1" x14ac:dyDescent="0.25">
      <c r="D778" s="41"/>
      <c r="E778" s="41"/>
      <c r="F778" s="41"/>
      <c r="K778" s="40"/>
      <c r="L778" s="40"/>
      <c r="M778" s="40"/>
      <c r="N778" s="40"/>
    </row>
    <row r="779" spans="4:14" ht="15.75" customHeight="1" x14ac:dyDescent="0.25">
      <c r="D779" s="41"/>
      <c r="E779" s="41"/>
      <c r="F779" s="41"/>
      <c r="K779" s="40"/>
      <c r="L779" s="40"/>
      <c r="M779" s="40"/>
      <c r="N779" s="40"/>
    </row>
    <row r="780" spans="4:14" ht="15.75" customHeight="1" x14ac:dyDescent="0.25">
      <c r="D780" s="41"/>
      <c r="E780" s="41"/>
      <c r="F780" s="41"/>
      <c r="K780" s="40"/>
      <c r="L780" s="40"/>
      <c r="M780" s="40"/>
      <c r="N780" s="40"/>
    </row>
    <row r="781" spans="4:14" ht="15.75" customHeight="1" x14ac:dyDescent="0.25">
      <c r="D781" s="41"/>
      <c r="E781" s="41"/>
      <c r="F781" s="41"/>
      <c r="K781" s="40"/>
      <c r="L781" s="40"/>
      <c r="M781" s="40"/>
      <c r="N781" s="40"/>
    </row>
    <row r="782" spans="4:14" ht="15.75" customHeight="1" x14ac:dyDescent="0.25">
      <c r="D782" s="41"/>
      <c r="E782" s="41"/>
      <c r="F782" s="41"/>
      <c r="K782" s="40"/>
      <c r="L782" s="40"/>
      <c r="M782" s="40"/>
      <c r="N782" s="40"/>
    </row>
    <row r="783" spans="4:14" ht="15.75" customHeight="1" x14ac:dyDescent="0.25">
      <c r="D783" s="41"/>
      <c r="E783" s="41"/>
      <c r="F783" s="41"/>
      <c r="K783" s="40"/>
      <c r="L783" s="40"/>
      <c r="M783" s="40"/>
      <c r="N783" s="40"/>
    </row>
    <row r="784" spans="4:14" ht="15.75" customHeight="1" x14ac:dyDescent="0.25">
      <c r="D784" s="41"/>
      <c r="E784" s="41"/>
      <c r="F784" s="41"/>
      <c r="K784" s="40"/>
      <c r="L784" s="40"/>
      <c r="M784" s="40"/>
      <c r="N784" s="40"/>
    </row>
    <row r="785" spans="4:14" ht="15.75" customHeight="1" x14ac:dyDescent="0.25">
      <c r="D785" s="41"/>
      <c r="E785" s="41"/>
      <c r="F785" s="41"/>
      <c r="K785" s="40"/>
      <c r="L785" s="40"/>
      <c r="M785" s="40"/>
      <c r="N785" s="40"/>
    </row>
    <row r="786" spans="4:14" ht="15.75" customHeight="1" x14ac:dyDescent="0.25">
      <c r="D786" s="41"/>
      <c r="E786" s="41"/>
      <c r="F786" s="41"/>
      <c r="K786" s="40"/>
      <c r="L786" s="40"/>
      <c r="M786" s="40"/>
      <c r="N786" s="40"/>
    </row>
    <row r="787" spans="4:14" ht="15.75" customHeight="1" x14ac:dyDescent="0.25">
      <c r="D787" s="41"/>
      <c r="E787" s="41"/>
      <c r="F787" s="41"/>
      <c r="K787" s="40"/>
      <c r="L787" s="40"/>
      <c r="M787" s="40"/>
      <c r="N787" s="40"/>
    </row>
    <row r="788" spans="4:14" ht="15.75" customHeight="1" x14ac:dyDescent="0.25">
      <c r="D788" s="41"/>
      <c r="E788" s="41"/>
      <c r="F788" s="41"/>
      <c r="K788" s="40"/>
      <c r="L788" s="40"/>
      <c r="M788" s="40"/>
      <c r="N788" s="40"/>
    </row>
    <row r="789" spans="4:14" ht="15.75" customHeight="1" x14ac:dyDescent="0.25">
      <c r="D789" s="41"/>
      <c r="E789" s="41"/>
      <c r="F789" s="41"/>
      <c r="K789" s="40"/>
      <c r="L789" s="40"/>
      <c r="M789" s="40"/>
      <c r="N789" s="40"/>
    </row>
    <row r="790" spans="4:14" ht="15.75" customHeight="1" x14ac:dyDescent="0.25">
      <c r="D790" s="41"/>
      <c r="E790" s="41"/>
      <c r="F790" s="41"/>
      <c r="K790" s="40"/>
      <c r="L790" s="40"/>
      <c r="M790" s="40"/>
      <c r="N790" s="40"/>
    </row>
    <row r="791" spans="4:14" ht="15.75" customHeight="1" x14ac:dyDescent="0.25">
      <c r="D791" s="41"/>
      <c r="E791" s="41"/>
      <c r="F791" s="41"/>
      <c r="K791" s="40"/>
      <c r="L791" s="40"/>
      <c r="M791" s="40"/>
      <c r="N791" s="40"/>
    </row>
    <row r="792" spans="4:14" ht="15.75" customHeight="1" x14ac:dyDescent="0.25">
      <c r="D792" s="41"/>
      <c r="E792" s="41"/>
      <c r="F792" s="41"/>
      <c r="K792" s="40"/>
      <c r="L792" s="40"/>
      <c r="M792" s="40"/>
      <c r="N792" s="40"/>
    </row>
    <row r="793" spans="4:14" ht="15.75" customHeight="1" x14ac:dyDescent="0.25">
      <c r="D793" s="41"/>
      <c r="E793" s="41"/>
      <c r="F793" s="41"/>
      <c r="K793" s="40"/>
      <c r="L793" s="40"/>
      <c r="M793" s="40"/>
      <c r="N793" s="40"/>
    </row>
    <row r="794" spans="4:14" ht="15.75" customHeight="1" x14ac:dyDescent="0.25">
      <c r="D794" s="41"/>
      <c r="E794" s="41"/>
      <c r="F794" s="41"/>
      <c r="K794" s="40"/>
      <c r="L794" s="40"/>
      <c r="M794" s="40"/>
      <c r="N794" s="40"/>
    </row>
    <row r="795" spans="4:14" ht="15.75" customHeight="1" x14ac:dyDescent="0.25">
      <c r="D795" s="41"/>
      <c r="E795" s="41"/>
      <c r="F795" s="41"/>
      <c r="K795" s="40"/>
      <c r="L795" s="40"/>
      <c r="M795" s="40"/>
      <c r="N795" s="40"/>
    </row>
    <row r="796" spans="4:14" ht="15.75" customHeight="1" x14ac:dyDescent="0.25">
      <c r="D796" s="41"/>
      <c r="E796" s="41"/>
      <c r="F796" s="41"/>
      <c r="K796" s="40"/>
      <c r="L796" s="40"/>
      <c r="M796" s="40"/>
      <c r="N796" s="40"/>
    </row>
    <row r="797" spans="4:14" ht="15.75" customHeight="1" x14ac:dyDescent="0.25">
      <c r="D797" s="41"/>
      <c r="E797" s="41"/>
      <c r="F797" s="41"/>
      <c r="K797" s="40"/>
      <c r="L797" s="40"/>
      <c r="M797" s="40"/>
      <c r="N797" s="40"/>
    </row>
    <row r="798" spans="4:14" ht="15.75" customHeight="1" x14ac:dyDescent="0.25">
      <c r="D798" s="41"/>
      <c r="E798" s="41"/>
      <c r="F798" s="41"/>
      <c r="K798" s="40"/>
      <c r="L798" s="40"/>
      <c r="M798" s="40"/>
      <c r="N798" s="40"/>
    </row>
    <row r="799" spans="4:14" ht="15.75" customHeight="1" x14ac:dyDescent="0.25">
      <c r="D799" s="41"/>
      <c r="E799" s="41"/>
      <c r="F799" s="41"/>
      <c r="K799" s="40"/>
      <c r="L799" s="40"/>
      <c r="M799" s="40"/>
      <c r="N799" s="40"/>
    </row>
    <row r="800" spans="4:14" ht="15.75" customHeight="1" x14ac:dyDescent="0.25">
      <c r="D800" s="41"/>
      <c r="E800" s="41"/>
      <c r="F800" s="41"/>
      <c r="K800" s="40"/>
      <c r="L800" s="40"/>
      <c r="M800" s="40"/>
      <c r="N800" s="40"/>
    </row>
    <row r="801" spans="4:14" ht="15.75" customHeight="1" x14ac:dyDescent="0.25">
      <c r="D801" s="41"/>
      <c r="E801" s="41"/>
      <c r="F801" s="41"/>
      <c r="K801" s="40"/>
      <c r="L801" s="40"/>
      <c r="M801" s="40"/>
      <c r="N801" s="40"/>
    </row>
    <row r="802" spans="4:14" ht="15.75" customHeight="1" x14ac:dyDescent="0.25">
      <c r="D802" s="41"/>
      <c r="E802" s="41"/>
      <c r="F802" s="41"/>
      <c r="K802" s="40"/>
      <c r="L802" s="40"/>
      <c r="M802" s="40"/>
      <c r="N802" s="40"/>
    </row>
    <row r="803" spans="4:14" ht="15.75" customHeight="1" x14ac:dyDescent="0.25">
      <c r="D803" s="41"/>
      <c r="E803" s="41"/>
      <c r="F803" s="41"/>
      <c r="K803" s="40"/>
      <c r="L803" s="40"/>
      <c r="M803" s="40"/>
      <c r="N803" s="40"/>
    </row>
    <row r="804" spans="4:14" ht="15.75" customHeight="1" x14ac:dyDescent="0.25">
      <c r="D804" s="41"/>
      <c r="E804" s="41"/>
      <c r="F804" s="41"/>
      <c r="K804" s="40"/>
      <c r="L804" s="40"/>
      <c r="M804" s="40"/>
      <c r="N804" s="40"/>
    </row>
    <row r="805" spans="4:14" ht="15.75" customHeight="1" x14ac:dyDescent="0.25">
      <c r="D805" s="41"/>
      <c r="E805" s="41"/>
      <c r="F805" s="41"/>
      <c r="K805" s="40"/>
      <c r="L805" s="40"/>
      <c r="M805" s="40"/>
      <c r="N805" s="40"/>
    </row>
    <row r="806" spans="4:14" ht="15.75" customHeight="1" x14ac:dyDescent="0.25">
      <c r="D806" s="41"/>
      <c r="E806" s="41"/>
      <c r="F806" s="41"/>
      <c r="K806" s="40"/>
      <c r="L806" s="40"/>
      <c r="M806" s="40"/>
      <c r="N806" s="40"/>
    </row>
    <row r="807" spans="4:14" ht="15.75" customHeight="1" x14ac:dyDescent="0.25">
      <c r="D807" s="41"/>
      <c r="E807" s="41"/>
      <c r="F807" s="41"/>
      <c r="K807" s="40"/>
      <c r="L807" s="40"/>
      <c r="M807" s="40"/>
      <c r="N807" s="40"/>
    </row>
    <row r="808" spans="4:14" ht="15.75" customHeight="1" x14ac:dyDescent="0.25">
      <c r="D808" s="41"/>
      <c r="E808" s="41"/>
      <c r="F808" s="41"/>
      <c r="K808" s="40"/>
      <c r="L808" s="40"/>
      <c r="M808" s="40"/>
      <c r="N808" s="40"/>
    </row>
    <row r="809" spans="4:14" ht="15.75" customHeight="1" x14ac:dyDescent="0.25">
      <c r="D809" s="41"/>
      <c r="E809" s="41"/>
      <c r="F809" s="41"/>
      <c r="K809" s="40"/>
      <c r="L809" s="40"/>
      <c r="M809" s="40"/>
      <c r="N809" s="40"/>
    </row>
    <row r="810" spans="4:14" ht="15.75" customHeight="1" x14ac:dyDescent="0.25">
      <c r="D810" s="41"/>
      <c r="E810" s="41"/>
      <c r="F810" s="41"/>
      <c r="K810" s="40"/>
      <c r="L810" s="40"/>
      <c r="M810" s="40"/>
      <c r="N810" s="40"/>
    </row>
    <row r="811" spans="4:14" ht="15.75" customHeight="1" x14ac:dyDescent="0.25">
      <c r="D811" s="41"/>
      <c r="E811" s="41"/>
      <c r="F811" s="41"/>
      <c r="K811" s="40"/>
      <c r="L811" s="40"/>
      <c r="M811" s="40"/>
      <c r="N811" s="40"/>
    </row>
    <row r="812" spans="4:14" ht="15.75" customHeight="1" x14ac:dyDescent="0.25">
      <c r="D812" s="41"/>
      <c r="E812" s="41"/>
      <c r="F812" s="41"/>
      <c r="K812" s="40"/>
      <c r="L812" s="40"/>
      <c r="M812" s="40"/>
      <c r="N812" s="40"/>
    </row>
    <row r="813" spans="4:14" ht="15.75" customHeight="1" x14ac:dyDescent="0.25">
      <c r="D813" s="41"/>
      <c r="E813" s="41"/>
      <c r="F813" s="41"/>
      <c r="K813" s="40"/>
      <c r="L813" s="40"/>
      <c r="M813" s="40"/>
      <c r="N813" s="40"/>
    </row>
    <row r="814" spans="4:14" ht="15.75" customHeight="1" x14ac:dyDescent="0.25">
      <c r="D814" s="41"/>
      <c r="E814" s="41"/>
      <c r="F814" s="41"/>
      <c r="K814" s="40"/>
      <c r="L814" s="40"/>
      <c r="M814" s="40"/>
      <c r="N814" s="40"/>
    </row>
    <row r="815" spans="4:14" ht="15.75" customHeight="1" x14ac:dyDescent="0.25">
      <c r="D815" s="41"/>
      <c r="E815" s="41"/>
      <c r="F815" s="41"/>
      <c r="K815" s="40"/>
      <c r="L815" s="40"/>
      <c r="M815" s="40"/>
      <c r="N815" s="40"/>
    </row>
    <row r="816" spans="4:14" ht="15.75" customHeight="1" x14ac:dyDescent="0.25">
      <c r="D816" s="41"/>
      <c r="E816" s="41"/>
      <c r="F816" s="41"/>
      <c r="K816" s="40"/>
      <c r="L816" s="40"/>
      <c r="M816" s="40"/>
      <c r="N816" s="40"/>
    </row>
    <row r="817" spans="4:14" ht="15.75" customHeight="1" x14ac:dyDescent="0.25">
      <c r="D817" s="41"/>
      <c r="E817" s="41"/>
      <c r="F817" s="41"/>
      <c r="K817" s="40"/>
      <c r="L817" s="40"/>
      <c r="M817" s="40"/>
      <c r="N817" s="40"/>
    </row>
    <row r="818" spans="4:14" ht="15.75" customHeight="1" x14ac:dyDescent="0.25">
      <c r="D818" s="41"/>
      <c r="E818" s="41"/>
      <c r="F818" s="41"/>
      <c r="K818" s="40"/>
      <c r="L818" s="40"/>
      <c r="M818" s="40"/>
      <c r="N818" s="40"/>
    </row>
    <row r="819" spans="4:14" ht="15.75" customHeight="1" x14ac:dyDescent="0.25">
      <c r="D819" s="41"/>
      <c r="E819" s="41"/>
      <c r="F819" s="41"/>
      <c r="K819" s="40"/>
      <c r="L819" s="40"/>
      <c r="M819" s="40"/>
      <c r="N819" s="40"/>
    </row>
    <row r="820" spans="4:14" ht="15.75" customHeight="1" x14ac:dyDescent="0.25">
      <c r="D820" s="41"/>
      <c r="E820" s="41"/>
      <c r="F820" s="41"/>
      <c r="K820" s="40"/>
      <c r="L820" s="40"/>
      <c r="M820" s="40"/>
      <c r="N820" s="40"/>
    </row>
    <row r="821" spans="4:14" ht="15.75" customHeight="1" x14ac:dyDescent="0.25">
      <c r="D821" s="41"/>
      <c r="E821" s="41"/>
      <c r="F821" s="41"/>
      <c r="K821" s="40"/>
      <c r="L821" s="40"/>
      <c r="M821" s="40"/>
      <c r="N821" s="40"/>
    </row>
    <row r="822" spans="4:14" ht="15.75" customHeight="1" x14ac:dyDescent="0.25">
      <c r="D822" s="41"/>
      <c r="E822" s="41"/>
      <c r="F822" s="41"/>
      <c r="K822" s="40"/>
      <c r="L822" s="40"/>
      <c r="M822" s="40"/>
      <c r="N822" s="40"/>
    </row>
    <row r="823" spans="4:14" ht="15.75" customHeight="1" x14ac:dyDescent="0.25">
      <c r="D823" s="41"/>
      <c r="E823" s="41"/>
      <c r="F823" s="41"/>
      <c r="K823" s="40"/>
      <c r="L823" s="40"/>
      <c r="M823" s="40"/>
      <c r="N823" s="40"/>
    </row>
    <row r="824" spans="4:14" ht="15.75" customHeight="1" x14ac:dyDescent="0.25">
      <c r="D824" s="41"/>
      <c r="E824" s="41"/>
      <c r="F824" s="41"/>
      <c r="K824" s="40"/>
      <c r="L824" s="40"/>
      <c r="M824" s="40"/>
      <c r="N824" s="40"/>
    </row>
    <row r="825" spans="4:14" ht="15.75" customHeight="1" x14ac:dyDescent="0.25">
      <c r="D825" s="41"/>
      <c r="E825" s="41"/>
      <c r="F825" s="41"/>
      <c r="K825" s="40"/>
      <c r="L825" s="40"/>
      <c r="M825" s="40"/>
      <c r="N825" s="40"/>
    </row>
    <row r="826" spans="4:14" ht="15.75" customHeight="1" x14ac:dyDescent="0.25">
      <c r="D826" s="41"/>
      <c r="E826" s="41"/>
      <c r="F826" s="41"/>
      <c r="K826" s="40"/>
      <c r="L826" s="40"/>
      <c r="M826" s="40"/>
      <c r="N826" s="40"/>
    </row>
    <row r="827" spans="4:14" ht="15.75" customHeight="1" x14ac:dyDescent="0.25">
      <c r="D827" s="41"/>
      <c r="E827" s="41"/>
      <c r="F827" s="41"/>
      <c r="K827" s="40"/>
      <c r="L827" s="40"/>
      <c r="M827" s="40"/>
      <c r="N827" s="40"/>
    </row>
    <row r="828" spans="4:14" ht="15.75" customHeight="1" x14ac:dyDescent="0.25">
      <c r="D828" s="41"/>
      <c r="E828" s="41"/>
      <c r="F828" s="41"/>
      <c r="K828" s="40"/>
      <c r="L828" s="40"/>
      <c r="M828" s="40"/>
      <c r="N828" s="40"/>
    </row>
    <row r="829" spans="4:14" ht="15.75" customHeight="1" x14ac:dyDescent="0.25">
      <c r="D829" s="41"/>
      <c r="E829" s="41"/>
      <c r="F829" s="41"/>
      <c r="K829" s="40"/>
      <c r="L829" s="40"/>
      <c r="M829" s="40"/>
      <c r="N829" s="40"/>
    </row>
    <row r="830" spans="4:14" ht="15.75" customHeight="1" x14ac:dyDescent="0.25">
      <c r="D830" s="41"/>
      <c r="E830" s="41"/>
      <c r="F830" s="41"/>
      <c r="K830" s="40"/>
      <c r="L830" s="40"/>
      <c r="M830" s="40"/>
      <c r="N830" s="40"/>
    </row>
    <row r="831" spans="4:14" ht="15.75" customHeight="1" x14ac:dyDescent="0.25">
      <c r="D831" s="41"/>
      <c r="E831" s="41"/>
      <c r="F831" s="41"/>
      <c r="K831" s="40"/>
      <c r="L831" s="40"/>
      <c r="M831" s="40"/>
      <c r="N831" s="40"/>
    </row>
    <row r="832" spans="4:14" ht="15.75" customHeight="1" x14ac:dyDescent="0.25">
      <c r="D832" s="41"/>
      <c r="E832" s="41"/>
      <c r="F832" s="41"/>
      <c r="K832" s="40"/>
      <c r="L832" s="40"/>
      <c r="M832" s="40"/>
      <c r="N832" s="40"/>
    </row>
    <row r="833" spans="4:14" ht="15.75" customHeight="1" x14ac:dyDescent="0.25">
      <c r="D833" s="41"/>
      <c r="E833" s="41"/>
      <c r="F833" s="41"/>
      <c r="K833" s="40"/>
      <c r="L833" s="40"/>
      <c r="M833" s="40"/>
      <c r="N833" s="40"/>
    </row>
    <row r="834" spans="4:14" ht="15.75" customHeight="1" x14ac:dyDescent="0.25">
      <c r="D834" s="41"/>
      <c r="E834" s="41"/>
      <c r="F834" s="41"/>
      <c r="K834" s="40"/>
      <c r="L834" s="40"/>
      <c r="M834" s="40"/>
      <c r="N834" s="40"/>
    </row>
    <row r="835" spans="4:14" ht="15.75" customHeight="1" x14ac:dyDescent="0.25">
      <c r="D835" s="41"/>
      <c r="E835" s="41"/>
      <c r="F835" s="41"/>
      <c r="K835" s="40"/>
      <c r="L835" s="40"/>
      <c r="M835" s="40"/>
      <c r="N835" s="40"/>
    </row>
    <row r="836" spans="4:14" ht="15.75" customHeight="1" x14ac:dyDescent="0.25">
      <c r="D836" s="41"/>
      <c r="E836" s="41"/>
      <c r="F836" s="41"/>
      <c r="K836" s="40"/>
      <c r="L836" s="40"/>
      <c r="M836" s="40"/>
      <c r="N836" s="40"/>
    </row>
    <row r="837" spans="4:14" ht="15.75" customHeight="1" x14ac:dyDescent="0.25">
      <c r="D837" s="41"/>
      <c r="E837" s="41"/>
      <c r="F837" s="41"/>
      <c r="K837" s="40"/>
      <c r="L837" s="40"/>
      <c r="M837" s="40"/>
      <c r="N837" s="40"/>
    </row>
    <row r="838" spans="4:14" ht="15.75" customHeight="1" x14ac:dyDescent="0.25">
      <c r="D838" s="41"/>
      <c r="E838" s="41"/>
      <c r="F838" s="41"/>
      <c r="K838" s="40"/>
      <c r="L838" s="40"/>
      <c r="M838" s="40"/>
      <c r="N838" s="40"/>
    </row>
    <row r="839" spans="4:14" ht="15.75" customHeight="1" x14ac:dyDescent="0.25">
      <c r="D839" s="41"/>
      <c r="E839" s="41"/>
      <c r="F839" s="41"/>
      <c r="K839" s="40"/>
      <c r="L839" s="40"/>
      <c r="M839" s="40"/>
      <c r="N839" s="40"/>
    </row>
    <row r="840" spans="4:14" ht="15.75" customHeight="1" x14ac:dyDescent="0.25">
      <c r="D840" s="41"/>
      <c r="E840" s="41"/>
      <c r="F840" s="41"/>
      <c r="K840" s="40"/>
      <c r="L840" s="40"/>
      <c r="M840" s="40"/>
      <c r="N840" s="40"/>
    </row>
    <row r="841" spans="4:14" ht="15.75" customHeight="1" x14ac:dyDescent="0.25">
      <c r="D841" s="41"/>
      <c r="E841" s="41"/>
      <c r="F841" s="41"/>
      <c r="K841" s="40"/>
      <c r="L841" s="40"/>
      <c r="M841" s="40"/>
      <c r="N841" s="40"/>
    </row>
    <row r="842" spans="4:14" ht="15.75" customHeight="1" x14ac:dyDescent="0.25">
      <c r="D842" s="41"/>
      <c r="E842" s="41"/>
      <c r="F842" s="41"/>
      <c r="K842" s="40"/>
      <c r="L842" s="40"/>
      <c r="M842" s="40"/>
      <c r="N842" s="40"/>
    </row>
    <row r="843" spans="4:14" ht="15.75" customHeight="1" x14ac:dyDescent="0.25">
      <c r="D843" s="41"/>
      <c r="E843" s="41"/>
      <c r="F843" s="41"/>
      <c r="K843" s="40"/>
      <c r="L843" s="40"/>
      <c r="M843" s="40"/>
      <c r="N843" s="40"/>
    </row>
    <row r="844" spans="4:14" ht="15.75" customHeight="1" x14ac:dyDescent="0.25">
      <c r="D844" s="41"/>
      <c r="E844" s="41"/>
      <c r="F844" s="41"/>
      <c r="K844" s="40"/>
      <c r="L844" s="40"/>
      <c r="M844" s="40"/>
      <c r="N844" s="40"/>
    </row>
    <row r="845" spans="4:14" ht="15.75" customHeight="1" x14ac:dyDescent="0.25">
      <c r="D845" s="41"/>
      <c r="E845" s="41"/>
      <c r="F845" s="41"/>
      <c r="K845" s="40"/>
      <c r="L845" s="40"/>
      <c r="M845" s="40"/>
      <c r="N845" s="40"/>
    </row>
    <row r="846" spans="4:14" ht="15.75" customHeight="1" x14ac:dyDescent="0.25">
      <c r="D846" s="41"/>
      <c r="E846" s="41"/>
      <c r="F846" s="41"/>
      <c r="K846" s="40"/>
      <c r="L846" s="40"/>
      <c r="M846" s="40"/>
      <c r="N846" s="40"/>
    </row>
    <row r="847" spans="4:14" ht="15.75" customHeight="1" x14ac:dyDescent="0.25">
      <c r="D847" s="41"/>
      <c r="E847" s="41"/>
      <c r="F847" s="41"/>
      <c r="K847" s="40"/>
      <c r="L847" s="40"/>
      <c r="M847" s="40"/>
      <c r="N847" s="40"/>
    </row>
    <row r="848" spans="4:14" ht="15.75" customHeight="1" x14ac:dyDescent="0.25">
      <c r="D848" s="41"/>
      <c r="E848" s="41"/>
      <c r="F848" s="41"/>
      <c r="K848" s="40"/>
      <c r="L848" s="40"/>
      <c r="M848" s="40"/>
      <c r="N848" s="40"/>
    </row>
    <row r="849" spans="4:14" ht="15.75" customHeight="1" x14ac:dyDescent="0.25">
      <c r="D849" s="41"/>
      <c r="E849" s="41"/>
      <c r="F849" s="41"/>
      <c r="K849" s="40"/>
      <c r="L849" s="40"/>
      <c r="M849" s="40"/>
      <c r="N849" s="40"/>
    </row>
    <row r="850" spans="4:14" ht="15.75" customHeight="1" x14ac:dyDescent="0.25">
      <c r="D850" s="41"/>
      <c r="E850" s="41"/>
      <c r="F850" s="41"/>
      <c r="K850" s="40"/>
      <c r="L850" s="40"/>
      <c r="M850" s="40"/>
      <c r="N850" s="40"/>
    </row>
    <row r="851" spans="4:14" ht="15.75" customHeight="1" x14ac:dyDescent="0.25">
      <c r="D851" s="41"/>
      <c r="E851" s="41"/>
      <c r="F851" s="41"/>
      <c r="K851" s="40"/>
      <c r="L851" s="40"/>
      <c r="M851" s="40"/>
      <c r="N851" s="40"/>
    </row>
    <row r="852" spans="4:14" ht="15.75" customHeight="1" x14ac:dyDescent="0.25">
      <c r="D852" s="41"/>
      <c r="E852" s="41"/>
      <c r="F852" s="41"/>
      <c r="K852" s="40"/>
      <c r="L852" s="40"/>
      <c r="M852" s="40"/>
      <c r="N852" s="40"/>
    </row>
    <row r="853" spans="4:14" ht="15.75" customHeight="1" x14ac:dyDescent="0.25">
      <c r="D853" s="41"/>
      <c r="E853" s="41"/>
      <c r="F853" s="41"/>
      <c r="K853" s="40"/>
      <c r="L853" s="40"/>
      <c r="M853" s="40"/>
      <c r="N853" s="40"/>
    </row>
    <row r="854" spans="4:14" ht="15.75" customHeight="1" x14ac:dyDescent="0.25">
      <c r="D854" s="41"/>
      <c r="E854" s="41"/>
      <c r="F854" s="41"/>
      <c r="K854" s="40"/>
      <c r="L854" s="40"/>
      <c r="M854" s="40"/>
      <c r="N854" s="40"/>
    </row>
    <row r="855" spans="4:14" ht="15.75" customHeight="1" x14ac:dyDescent="0.25">
      <c r="D855" s="41"/>
      <c r="E855" s="41"/>
      <c r="F855" s="41"/>
      <c r="K855" s="40"/>
      <c r="L855" s="40"/>
      <c r="M855" s="40"/>
      <c r="N855" s="40"/>
    </row>
    <row r="856" spans="4:14" ht="15.75" customHeight="1" x14ac:dyDescent="0.25">
      <c r="D856" s="41"/>
      <c r="E856" s="41"/>
      <c r="F856" s="41"/>
      <c r="K856" s="40"/>
      <c r="L856" s="40"/>
      <c r="M856" s="40"/>
      <c r="N856" s="40"/>
    </row>
    <row r="857" spans="4:14" ht="15.75" customHeight="1" x14ac:dyDescent="0.25">
      <c r="D857" s="41"/>
      <c r="E857" s="41"/>
      <c r="F857" s="41"/>
      <c r="K857" s="40"/>
      <c r="L857" s="40"/>
      <c r="M857" s="40"/>
      <c r="N857" s="40"/>
    </row>
    <row r="858" spans="4:14" ht="15.75" customHeight="1" x14ac:dyDescent="0.25">
      <c r="D858" s="41"/>
      <c r="E858" s="41"/>
      <c r="F858" s="41"/>
      <c r="K858" s="40"/>
      <c r="L858" s="40"/>
      <c r="M858" s="40"/>
      <c r="N858" s="40"/>
    </row>
    <row r="859" spans="4:14" ht="15.75" customHeight="1" x14ac:dyDescent="0.25">
      <c r="D859" s="41"/>
      <c r="E859" s="41"/>
      <c r="F859" s="41"/>
      <c r="K859" s="40"/>
      <c r="L859" s="40"/>
      <c r="M859" s="40"/>
      <c r="N859" s="40"/>
    </row>
    <row r="860" spans="4:14" ht="15.75" customHeight="1" x14ac:dyDescent="0.25">
      <c r="D860" s="41"/>
      <c r="E860" s="41"/>
      <c r="F860" s="41"/>
      <c r="K860" s="40"/>
      <c r="L860" s="40"/>
      <c r="M860" s="40"/>
      <c r="N860" s="40"/>
    </row>
    <row r="861" spans="4:14" ht="15.75" customHeight="1" x14ac:dyDescent="0.25">
      <c r="D861" s="41"/>
      <c r="E861" s="41"/>
      <c r="F861" s="41"/>
      <c r="K861" s="40"/>
      <c r="L861" s="40"/>
      <c r="M861" s="40"/>
      <c r="N861" s="40"/>
    </row>
    <row r="862" spans="4:14" ht="15.75" customHeight="1" x14ac:dyDescent="0.25">
      <c r="D862" s="41"/>
      <c r="E862" s="41"/>
      <c r="F862" s="41"/>
      <c r="K862" s="40"/>
      <c r="L862" s="40"/>
      <c r="M862" s="40"/>
      <c r="N862" s="40"/>
    </row>
    <row r="863" spans="4:14" ht="15.75" customHeight="1" x14ac:dyDescent="0.25">
      <c r="D863" s="41"/>
      <c r="E863" s="41"/>
      <c r="F863" s="41"/>
      <c r="K863" s="40"/>
      <c r="L863" s="40"/>
      <c r="M863" s="40"/>
      <c r="N863" s="40"/>
    </row>
    <row r="864" spans="4:14" ht="15.75" customHeight="1" x14ac:dyDescent="0.25">
      <c r="D864" s="41"/>
      <c r="E864" s="41"/>
      <c r="F864" s="41"/>
      <c r="K864" s="40"/>
      <c r="L864" s="40"/>
      <c r="M864" s="40"/>
      <c r="N864" s="40"/>
    </row>
    <row r="865" spans="4:14" ht="15.75" customHeight="1" x14ac:dyDescent="0.25">
      <c r="D865" s="41"/>
      <c r="E865" s="41"/>
      <c r="F865" s="41"/>
      <c r="K865" s="40"/>
      <c r="L865" s="40"/>
      <c r="M865" s="40"/>
      <c r="N865" s="40"/>
    </row>
    <row r="866" spans="4:14" ht="15.75" customHeight="1" x14ac:dyDescent="0.25">
      <c r="D866" s="41"/>
      <c r="E866" s="41"/>
      <c r="F866" s="41"/>
      <c r="K866" s="40"/>
      <c r="L866" s="40"/>
      <c r="M866" s="40"/>
      <c r="N866" s="40"/>
    </row>
    <row r="867" spans="4:14" ht="15.75" customHeight="1" x14ac:dyDescent="0.25">
      <c r="D867" s="41"/>
      <c r="E867" s="41"/>
      <c r="F867" s="41"/>
      <c r="K867" s="40"/>
      <c r="L867" s="40"/>
      <c r="M867" s="40"/>
      <c r="N867" s="40"/>
    </row>
    <row r="868" spans="4:14" ht="15.75" customHeight="1" x14ac:dyDescent="0.25">
      <c r="D868" s="41"/>
      <c r="E868" s="41"/>
      <c r="F868" s="41"/>
      <c r="K868" s="40"/>
      <c r="L868" s="40"/>
      <c r="M868" s="40"/>
      <c r="N868" s="40"/>
    </row>
    <row r="869" spans="4:14" ht="15.75" customHeight="1" x14ac:dyDescent="0.25">
      <c r="D869" s="41"/>
      <c r="E869" s="41"/>
      <c r="F869" s="41"/>
      <c r="K869" s="40"/>
      <c r="L869" s="40"/>
      <c r="M869" s="40"/>
      <c r="N869" s="40"/>
    </row>
    <row r="870" spans="4:14" ht="15.75" customHeight="1" x14ac:dyDescent="0.25">
      <c r="D870" s="41"/>
      <c r="E870" s="41"/>
      <c r="F870" s="41"/>
      <c r="K870" s="40"/>
      <c r="L870" s="40"/>
      <c r="M870" s="40"/>
      <c r="N870" s="40"/>
    </row>
    <row r="871" spans="4:14" ht="15.75" customHeight="1" x14ac:dyDescent="0.25">
      <c r="D871" s="41"/>
      <c r="E871" s="41"/>
      <c r="F871" s="41"/>
      <c r="K871" s="40"/>
      <c r="L871" s="40"/>
      <c r="M871" s="40"/>
      <c r="N871" s="40"/>
    </row>
    <row r="872" spans="4:14" ht="15.75" customHeight="1" x14ac:dyDescent="0.25">
      <c r="D872" s="41"/>
      <c r="E872" s="41"/>
      <c r="F872" s="41"/>
      <c r="K872" s="40"/>
      <c r="L872" s="40"/>
      <c r="M872" s="40"/>
      <c r="N872" s="40"/>
    </row>
    <row r="873" spans="4:14" ht="15.75" customHeight="1" x14ac:dyDescent="0.25">
      <c r="D873" s="41"/>
      <c r="E873" s="41"/>
      <c r="F873" s="41"/>
      <c r="K873" s="40"/>
      <c r="L873" s="40"/>
      <c r="M873" s="40"/>
      <c r="N873" s="40"/>
    </row>
    <row r="874" spans="4:14" ht="15.75" customHeight="1" x14ac:dyDescent="0.25">
      <c r="D874" s="41"/>
      <c r="E874" s="41"/>
      <c r="F874" s="41"/>
      <c r="K874" s="40"/>
      <c r="L874" s="40"/>
      <c r="M874" s="40"/>
      <c r="N874" s="40"/>
    </row>
    <row r="875" spans="4:14" ht="15.75" customHeight="1" x14ac:dyDescent="0.25">
      <c r="D875" s="41"/>
      <c r="E875" s="41"/>
      <c r="F875" s="41"/>
      <c r="K875" s="40"/>
      <c r="L875" s="40"/>
      <c r="M875" s="40"/>
      <c r="N875" s="40"/>
    </row>
    <row r="876" spans="4:14" ht="15.75" customHeight="1" x14ac:dyDescent="0.25">
      <c r="D876" s="41"/>
      <c r="E876" s="41"/>
      <c r="F876" s="41"/>
      <c r="K876" s="40"/>
      <c r="L876" s="40"/>
      <c r="M876" s="40"/>
      <c r="N876" s="40"/>
    </row>
    <row r="877" spans="4:14" ht="15.75" customHeight="1" x14ac:dyDescent="0.25">
      <c r="D877" s="41"/>
      <c r="E877" s="41"/>
      <c r="F877" s="41"/>
      <c r="K877" s="40"/>
      <c r="L877" s="40"/>
      <c r="M877" s="40"/>
      <c r="N877" s="40"/>
    </row>
    <row r="878" spans="4:14" ht="15.75" customHeight="1" x14ac:dyDescent="0.25">
      <c r="D878" s="41"/>
      <c r="E878" s="41"/>
      <c r="F878" s="41"/>
      <c r="K878" s="40"/>
      <c r="L878" s="40"/>
      <c r="M878" s="40"/>
      <c r="N878" s="40"/>
    </row>
    <row r="879" spans="4:14" ht="15.75" customHeight="1" x14ac:dyDescent="0.25">
      <c r="D879" s="41"/>
      <c r="E879" s="41"/>
      <c r="F879" s="41"/>
      <c r="K879" s="40"/>
      <c r="L879" s="40"/>
      <c r="M879" s="40"/>
      <c r="N879" s="40"/>
    </row>
    <row r="880" spans="4:14" ht="15.75" customHeight="1" x14ac:dyDescent="0.25">
      <c r="D880" s="41"/>
      <c r="E880" s="41"/>
      <c r="F880" s="41"/>
      <c r="K880" s="40"/>
      <c r="L880" s="40"/>
      <c r="M880" s="40"/>
      <c r="N880" s="40"/>
    </row>
    <row r="881" spans="4:14" ht="15.75" customHeight="1" x14ac:dyDescent="0.25">
      <c r="D881" s="41"/>
      <c r="E881" s="41"/>
      <c r="F881" s="41"/>
      <c r="K881" s="40"/>
      <c r="L881" s="40"/>
      <c r="M881" s="40"/>
      <c r="N881" s="40"/>
    </row>
    <row r="882" spans="4:14" ht="15.75" customHeight="1" x14ac:dyDescent="0.25">
      <c r="D882" s="41"/>
      <c r="E882" s="41"/>
      <c r="F882" s="41"/>
      <c r="K882" s="40"/>
      <c r="L882" s="40"/>
      <c r="M882" s="40"/>
      <c r="N882" s="40"/>
    </row>
    <row r="883" spans="4:14" ht="15.75" customHeight="1" x14ac:dyDescent="0.25">
      <c r="D883" s="41"/>
      <c r="E883" s="41"/>
      <c r="F883" s="41"/>
      <c r="K883" s="40"/>
      <c r="L883" s="40"/>
      <c r="M883" s="40"/>
      <c r="N883" s="40"/>
    </row>
    <row r="884" spans="4:14" ht="15.75" customHeight="1" x14ac:dyDescent="0.25">
      <c r="D884" s="41"/>
      <c r="E884" s="41"/>
      <c r="F884" s="41"/>
      <c r="K884" s="40"/>
      <c r="L884" s="40"/>
      <c r="M884" s="40"/>
      <c r="N884" s="40"/>
    </row>
    <row r="885" spans="4:14" ht="15.75" customHeight="1" x14ac:dyDescent="0.25">
      <c r="D885" s="41"/>
      <c r="E885" s="41"/>
      <c r="F885" s="41"/>
      <c r="K885" s="40"/>
      <c r="L885" s="40"/>
      <c r="M885" s="40"/>
      <c r="N885" s="40"/>
    </row>
    <row r="886" spans="4:14" ht="15.75" customHeight="1" x14ac:dyDescent="0.25">
      <c r="D886" s="41"/>
      <c r="E886" s="41"/>
      <c r="F886" s="41"/>
      <c r="K886" s="40"/>
      <c r="L886" s="40"/>
      <c r="M886" s="40"/>
      <c r="N886" s="40"/>
    </row>
    <row r="887" spans="4:14" ht="15.75" customHeight="1" x14ac:dyDescent="0.25">
      <c r="D887" s="41"/>
      <c r="E887" s="41"/>
      <c r="F887" s="41"/>
      <c r="K887" s="40"/>
      <c r="L887" s="40"/>
      <c r="M887" s="40"/>
      <c r="N887" s="40"/>
    </row>
    <row r="888" spans="4:14" ht="15.75" customHeight="1" x14ac:dyDescent="0.25">
      <c r="D888" s="41"/>
      <c r="E888" s="41"/>
      <c r="F888" s="41"/>
      <c r="K888" s="40"/>
      <c r="L888" s="40"/>
      <c r="M888" s="40"/>
      <c r="N888" s="40"/>
    </row>
    <row r="889" spans="4:14" ht="15.75" customHeight="1" x14ac:dyDescent="0.25">
      <c r="D889" s="41"/>
      <c r="E889" s="41"/>
      <c r="F889" s="41"/>
      <c r="K889" s="40"/>
      <c r="L889" s="40"/>
      <c r="M889" s="40"/>
      <c r="N889" s="40"/>
    </row>
    <row r="890" spans="4:14" ht="15.75" customHeight="1" x14ac:dyDescent="0.25">
      <c r="D890" s="41"/>
      <c r="E890" s="41"/>
      <c r="F890" s="41"/>
      <c r="K890" s="40"/>
      <c r="L890" s="40"/>
      <c r="M890" s="40"/>
      <c r="N890" s="40"/>
    </row>
    <row r="891" spans="4:14" ht="15.75" customHeight="1" x14ac:dyDescent="0.25">
      <c r="D891" s="41"/>
      <c r="E891" s="41"/>
      <c r="F891" s="41"/>
      <c r="K891" s="40"/>
      <c r="L891" s="40"/>
      <c r="M891" s="40"/>
      <c r="N891" s="40"/>
    </row>
    <row r="892" spans="4:14" ht="15.75" customHeight="1" x14ac:dyDescent="0.25">
      <c r="D892" s="41"/>
      <c r="E892" s="41"/>
      <c r="F892" s="41"/>
      <c r="K892" s="40"/>
      <c r="L892" s="40"/>
      <c r="M892" s="40"/>
      <c r="N892" s="40"/>
    </row>
    <row r="893" spans="4:14" ht="15.75" customHeight="1" x14ac:dyDescent="0.25">
      <c r="D893" s="41"/>
      <c r="E893" s="41"/>
      <c r="F893" s="41"/>
      <c r="K893" s="40"/>
      <c r="L893" s="40"/>
      <c r="M893" s="40"/>
      <c r="N893" s="40"/>
    </row>
    <row r="894" spans="4:14" ht="15.75" customHeight="1" x14ac:dyDescent="0.25">
      <c r="D894" s="41"/>
      <c r="E894" s="41"/>
      <c r="F894" s="41"/>
      <c r="K894" s="40"/>
      <c r="L894" s="40"/>
      <c r="M894" s="40"/>
      <c r="N894" s="40"/>
    </row>
    <row r="895" spans="4:14" ht="15.75" customHeight="1" x14ac:dyDescent="0.25">
      <c r="D895" s="41"/>
      <c r="E895" s="41"/>
      <c r="F895" s="41"/>
      <c r="K895" s="40"/>
      <c r="L895" s="40"/>
      <c r="M895" s="40"/>
      <c r="N895" s="40"/>
    </row>
    <row r="896" spans="4:14" ht="15.75" customHeight="1" x14ac:dyDescent="0.25">
      <c r="D896" s="41"/>
      <c r="E896" s="41"/>
      <c r="F896" s="41"/>
      <c r="K896" s="40"/>
      <c r="L896" s="40"/>
      <c r="M896" s="40"/>
      <c r="N896" s="40"/>
    </row>
    <row r="897" spans="4:14" ht="15.75" customHeight="1" x14ac:dyDescent="0.25">
      <c r="D897" s="41"/>
      <c r="E897" s="41"/>
      <c r="F897" s="41"/>
      <c r="K897" s="40"/>
      <c r="L897" s="40"/>
      <c r="M897" s="40"/>
      <c r="N897" s="40"/>
    </row>
    <row r="898" spans="4:14" ht="15.75" customHeight="1" x14ac:dyDescent="0.25">
      <c r="D898" s="41"/>
      <c r="E898" s="41"/>
      <c r="F898" s="41"/>
      <c r="K898" s="40"/>
      <c r="L898" s="40"/>
      <c r="M898" s="40"/>
      <c r="N898" s="40"/>
    </row>
    <row r="899" spans="4:14" ht="15.75" customHeight="1" x14ac:dyDescent="0.25">
      <c r="D899" s="41"/>
      <c r="E899" s="41"/>
      <c r="F899" s="41"/>
      <c r="K899" s="40"/>
      <c r="L899" s="40"/>
      <c r="M899" s="40"/>
      <c r="N899" s="40"/>
    </row>
    <row r="900" spans="4:14" ht="15.75" customHeight="1" x14ac:dyDescent="0.25">
      <c r="D900" s="41"/>
      <c r="E900" s="41"/>
      <c r="F900" s="41"/>
      <c r="K900" s="40"/>
      <c r="L900" s="40"/>
      <c r="M900" s="40"/>
      <c r="N900" s="40"/>
    </row>
    <row r="901" spans="4:14" ht="15.75" customHeight="1" x14ac:dyDescent="0.25">
      <c r="D901" s="41"/>
      <c r="E901" s="41"/>
      <c r="F901" s="41"/>
      <c r="K901" s="40"/>
      <c r="L901" s="40"/>
      <c r="M901" s="40"/>
      <c r="N901" s="40"/>
    </row>
    <row r="902" spans="4:14" ht="15.75" customHeight="1" x14ac:dyDescent="0.25">
      <c r="D902" s="41"/>
      <c r="E902" s="41"/>
      <c r="F902" s="41"/>
      <c r="K902" s="40"/>
      <c r="L902" s="40"/>
      <c r="M902" s="40"/>
      <c r="N902" s="40"/>
    </row>
    <row r="903" spans="4:14" ht="15.75" customHeight="1" x14ac:dyDescent="0.25">
      <c r="D903" s="41"/>
      <c r="E903" s="41"/>
      <c r="F903" s="41"/>
      <c r="K903" s="40"/>
      <c r="L903" s="40"/>
      <c r="M903" s="40"/>
      <c r="N903" s="40"/>
    </row>
    <row r="904" spans="4:14" ht="15.75" customHeight="1" x14ac:dyDescent="0.25">
      <c r="D904" s="41"/>
      <c r="E904" s="41"/>
      <c r="F904" s="41"/>
      <c r="K904" s="40"/>
      <c r="L904" s="40"/>
      <c r="M904" s="40"/>
      <c r="N904" s="40"/>
    </row>
    <row r="905" spans="4:14" ht="15.75" customHeight="1" x14ac:dyDescent="0.25">
      <c r="D905" s="41"/>
      <c r="E905" s="41"/>
      <c r="F905" s="41"/>
      <c r="K905" s="40"/>
      <c r="L905" s="40"/>
      <c r="M905" s="40"/>
      <c r="N905" s="40"/>
    </row>
    <row r="906" spans="4:14" ht="15.75" customHeight="1" x14ac:dyDescent="0.25">
      <c r="D906" s="41"/>
      <c r="E906" s="41"/>
      <c r="F906" s="41"/>
      <c r="K906" s="40"/>
      <c r="L906" s="40"/>
      <c r="M906" s="40"/>
      <c r="N906" s="40"/>
    </row>
    <row r="907" spans="4:14" ht="15.75" customHeight="1" x14ac:dyDescent="0.25">
      <c r="D907" s="41"/>
      <c r="E907" s="41"/>
      <c r="F907" s="41"/>
      <c r="K907" s="40"/>
      <c r="L907" s="40"/>
      <c r="M907" s="40"/>
      <c r="N907" s="40"/>
    </row>
    <row r="908" spans="4:14" ht="15.75" customHeight="1" x14ac:dyDescent="0.25">
      <c r="D908" s="41"/>
      <c r="E908" s="41"/>
      <c r="F908" s="41"/>
      <c r="K908" s="40"/>
      <c r="L908" s="40"/>
      <c r="M908" s="40"/>
      <c r="N908" s="40"/>
    </row>
    <row r="909" spans="4:14" ht="15.75" customHeight="1" x14ac:dyDescent="0.25">
      <c r="D909" s="41"/>
      <c r="E909" s="41"/>
      <c r="F909" s="41"/>
      <c r="K909" s="40"/>
      <c r="L909" s="40"/>
      <c r="M909" s="40"/>
      <c r="N909" s="40"/>
    </row>
    <row r="910" spans="4:14" ht="15.75" customHeight="1" x14ac:dyDescent="0.25">
      <c r="D910" s="41"/>
      <c r="E910" s="41"/>
      <c r="F910" s="41"/>
      <c r="K910" s="40"/>
      <c r="L910" s="40"/>
      <c r="M910" s="40"/>
      <c r="N910" s="40"/>
    </row>
    <row r="911" spans="4:14" ht="15.75" customHeight="1" x14ac:dyDescent="0.25">
      <c r="D911" s="41"/>
      <c r="E911" s="41"/>
      <c r="F911" s="41"/>
      <c r="K911" s="40"/>
      <c r="L911" s="40"/>
      <c r="M911" s="40"/>
      <c r="N911" s="40"/>
    </row>
    <row r="912" spans="4:14" ht="15.75" customHeight="1" x14ac:dyDescent="0.25">
      <c r="D912" s="41"/>
      <c r="E912" s="41"/>
      <c r="F912" s="41"/>
      <c r="K912" s="40"/>
      <c r="L912" s="40"/>
      <c r="M912" s="40"/>
      <c r="N912" s="40"/>
    </row>
    <row r="913" spans="4:14" ht="15.75" customHeight="1" x14ac:dyDescent="0.25">
      <c r="D913" s="41"/>
      <c r="E913" s="41"/>
      <c r="F913" s="41"/>
      <c r="K913" s="40"/>
      <c r="L913" s="40"/>
      <c r="M913" s="40"/>
      <c r="N913" s="40"/>
    </row>
    <row r="914" spans="4:14" ht="15.75" customHeight="1" x14ac:dyDescent="0.25">
      <c r="D914" s="41"/>
      <c r="E914" s="41"/>
      <c r="F914" s="41"/>
      <c r="K914" s="40"/>
      <c r="L914" s="40"/>
      <c r="M914" s="40"/>
      <c r="N914" s="40"/>
    </row>
    <row r="915" spans="4:14" ht="15.75" customHeight="1" x14ac:dyDescent="0.25">
      <c r="D915" s="41"/>
      <c r="E915" s="41"/>
      <c r="F915" s="41"/>
      <c r="K915" s="40"/>
      <c r="L915" s="40"/>
      <c r="M915" s="40"/>
      <c r="N915" s="40"/>
    </row>
    <row r="916" spans="4:14" ht="15.75" customHeight="1" x14ac:dyDescent="0.25">
      <c r="D916" s="41"/>
      <c r="E916" s="41"/>
      <c r="F916" s="41"/>
      <c r="K916" s="40"/>
      <c r="L916" s="40"/>
      <c r="M916" s="40"/>
      <c r="N916" s="40"/>
    </row>
    <row r="917" spans="4:14" ht="15.75" customHeight="1" x14ac:dyDescent="0.25">
      <c r="D917" s="41"/>
      <c r="E917" s="41"/>
      <c r="F917" s="41"/>
      <c r="K917" s="40"/>
      <c r="L917" s="40"/>
      <c r="M917" s="40"/>
      <c r="N917" s="40"/>
    </row>
    <row r="918" spans="4:14" ht="15.75" customHeight="1" x14ac:dyDescent="0.25">
      <c r="D918" s="41"/>
      <c r="E918" s="41"/>
      <c r="F918" s="41"/>
      <c r="K918" s="40"/>
      <c r="L918" s="40"/>
      <c r="M918" s="40"/>
      <c r="N918" s="40"/>
    </row>
    <row r="919" spans="4:14" ht="15.75" customHeight="1" x14ac:dyDescent="0.25">
      <c r="D919" s="41"/>
      <c r="E919" s="41"/>
      <c r="F919" s="41"/>
      <c r="K919" s="40"/>
      <c r="L919" s="40"/>
      <c r="M919" s="40"/>
      <c r="N919" s="40"/>
    </row>
    <row r="920" spans="4:14" ht="15.75" customHeight="1" x14ac:dyDescent="0.25">
      <c r="D920" s="41"/>
      <c r="E920" s="41"/>
      <c r="F920" s="41"/>
      <c r="K920" s="40"/>
      <c r="L920" s="40"/>
      <c r="M920" s="40"/>
      <c r="N920" s="40"/>
    </row>
    <row r="921" spans="4:14" ht="15.75" customHeight="1" x14ac:dyDescent="0.25">
      <c r="D921" s="41"/>
      <c r="E921" s="41"/>
      <c r="F921" s="41"/>
      <c r="K921" s="40"/>
      <c r="L921" s="40"/>
      <c r="M921" s="40"/>
      <c r="N921" s="40"/>
    </row>
    <row r="922" spans="4:14" ht="15.75" customHeight="1" x14ac:dyDescent="0.25">
      <c r="D922" s="41"/>
      <c r="E922" s="41"/>
      <c r="F922" s="41"/>
      <c r="K922" s="40"/>
      <c r="L922" s="40"/>
      <c r="M922" s="40"/>
      <c r="N922" s="40"/>
    </row>
    <row r="923" spans="4:14" ht="15.75" customHeight="1" x14ac:dyDescent="0.25">
      <c r="D923" s="41"/>
      <c r="E923" s="41"/>
      <c r="F923" s="41"/>
      <c r="K923" s="40"/>
      <c r="L923" s="40"/>
      <c r="M923" s="40"/>
      <c r="N923" s="40"/>
    </row>
    <row r="924" spans="4:14" ht="15.75" customHeight="1" x14ac:dyDescent="0.25">
      <c r="D924" s="41"/>
      <c r="E924" s="41"/>
      <c r="F924" s="41"/>
      <c r="K924" s="40"/>
      <c r="L924" s="40"/>
      <c r="M924" s="40"/>
      <c r="N924" s="40"/>
    </row>
    <row r="925" spans="4:14" ht="15.75" customHeight="1" x14ac:dyDescent="0.25">
      <c r="D925" s="41"/>
      <c r="E925" s="41"/>
      <c r="F925" s="41"/>
      <c r="K925" s="40"/>
      <c r="L925" s="40"/>
      <c r="M925" s="40"/>
      <c r="N925" s="40"/>
    </row>
    <row r="926" spans="4:14" ht="15.75" customHeight="1" x14ac:dyDescent="0.25">
      <c r="D926" s="41"/>
      <c r="E926" s="41"/>
      <c r="F926" s="41"/>
      <c r="K926" s="40"/>
      <c r="L926" s="40"/>
      <c r="M926" s="40"/>
      <c r="N926" s="40"/>
    </row>
    <row r="927" spans="4:14" ht="15.75" customHeight="1" x14ac:dyDescent="0.25">
      <c r="D927" s="41"/>
      <c r="E927" s="41"/>
      <c r="F927" s="41"/>
      <c r="K927" s="40"/>
      <c r="L927" s="40"/>
      <c r="M927" s="40"/>
      <c r="N927" s="40"/>
    </row>
    <row r="928" spans="4:14" ht="15.75" customHeight="1" x14ac:dyDescent="0.25">
      <c r="D928" s="41"/>
      <c r="E928" s="41"/>
      <c r="F928" s="41"/>
      <c r="K928" s="40"/>
      <c r="L928" s="40"/>
      <c r="M928" s="40"/>
      <c r="N928" s="40"/>
    </row>
    <row r="929" spans="4:14" ht="15.75" customHeight="1" x14ac:dyDescent="0.25">
      <c r="D929" s="41"/>
      <c r="E929" s="41"/>
      <c r="F929" s="41"/>
      <c r="K929" s="40"/>
      <c r="L929" s="40"/>
      <c r="M929" s="40"/>
      <c r="N929" s="40"/>
    </row>
    <row r="930" spans="4:14" ht="15.75" customHeight="1" x14ac:dyDescent="0.25">
      <c r="D930" s="41"/>
      <c r="E930" s="41"/>
      <c r="F930" s="41"/>
      <c r="K930" s="40"/>
      <c r="L930" s="40"/>
      <c r="M930" s="40"/>
      <c r="N930" s="40"/>
    </row>
    <row r="931" spans="4:14" ht="15.75" customHeight="1" x14ac:dyDescent="0.25">
      <c r="D931" s="41"/>
      <c r="E931" s="41"/>
      <c r="F931" s="41"/>
      <c r="K931" s="40"/>
      <c r="L931" s="40"/>
      <c r="M931" s="40"/>
      <c r="N931" s="40"/>
    </row>
    <row r="932" spans="4:14" ht="15.75" customHeight="1" x14ac:dyDescent="0.25">
      <c r="D932" s="41"/>
      <c r="E932" s="41"/>
      <c r="F932" s="41"/>
      <c r="K932" s="40"/>
      <c r="L932" s="40"/>
      <c r="M932" s="40"/>
      <c r="N932" s="40"/>
    </row>
    <row r="933" spans="4:14" ht="15.75" customHeight="1" x14ac:dyDescent="0.25">
      <c r="D933" s="41"/>
      <c r="E933" s="41"/>
      <c r="F933" s="41"/>
      <c r="K933" s="40"/>
      <c r="L933" s="40"/>
      <c r="M933" s="40"/>
      <c r="N933" s="40"/>
    </row>
    <row r="934" spans="4:14" ht="15.75" customHeight="1" x14ac:dyDescent="0.25">
      <c r="D934" s="41"/>
      <c r="E934" s="41"/>
      <c r="F934" s="41"/>
      <c r="K934" s="40"/>
      <c r="L934" s="40"/>
      <c r="M934" s="40"/>
      <c r="N934" s="40"/>
    </row>
    <row r="935" spans="4:14" ht="15.75" customHeight="1" x14ac:dyDescent="0.25">
      <c r="D935" s="41"/>
      <c r="E935" s="41"/>
      <c r="F935" s="41"/>
      <c r="K935" s="40"/>
      <c r="L935" s="40"/>
      <c r="M935" s="40"/>
      <c r="N935" s="40"/>
    </row>
    <row r="936" spans="4:14" ht="15.75" customHeight="1" x14ac:dyDescent="0.25">
      <c r="D936" s="41"/>
      <c r="E936" s="41"/>
      <c r="F936" s="41"/>
      <c r="K936" s="40"/>
      <c r="L936" s="40"/>
      <c r="M936" s="40"/>
      <c r="N936" s="40"/>
    </row>
    <row r="937" spans="4:14" ht="15.75" customHeight="1" x14ac:dyDescent="0.25">
      <c r="D937" s="41"/>
      <c r="E937" s="41"/>
      <c r="F937" s="41"/>
      <c r="K937" s="40"/>
      <c r="L937" s="40"/>
      <c r="M937" s="40"/>
      <c r="N937" s="40"/>
    </row>
    <row r="938" spans="4:14" ht="15.75" customHeight="1" x14ac:dyDescent="0.25">
      <c r="D938" s="41"/>
      <c r="E938" s="41"/>
      <c r="F938" s="41"/>
      <c r="K938" s="40"/>
      <c r="L938" s="40"/>
      <c r="M938" s="40"/>
      <c r="N938" s="40"/>
    </row>
    <row r="939" spans="4:14" ht="15.75" customHeight="1" x14ac:dyDescent="0.25">
      <c r="D939" s="41"/>
      <c r="E939" s="41"/>
      <c r="F939" s="41"/>
      <c r="K939" s="40"/>
      <c r="L939" s="40"/>
      <c r="M939" s="40"/>
      <c r="N939" s="40"/>
    </row>
    <row r="940" spans="4:14" ht="15.75" customHeight="1" x14ac:dyDescent="0.25">
      <c r="D940" s="41"/>
      <c r="E940" s="41"/>
      <c r="F940" s="41"/>
      <c r="K940" s="40"/>
      <c r="L940" s="40"/>
      <c r="M940" s="40"/>
      <c r="N940" s="40"/>
    </row>
    <row r="941" spans="4:14" ht="15.75" customHeight="1" x14ac:dyDescent="0.25">
      <c r="D941" s="41"/>
      <c r="E941" s="41"/>
      <c r="F941" s="41"/>
      <c r="K941" s="40"/>
      <c r="L941" s="40"/>
      <c r="M941" s="40"/>
      <c r="N941" s="40"/>
    </row>
    <row r="942" spans="4:14" ht="15.75" customHeight="1" x14ac:dyDescent="0.25">
      <c r="D942" s="41"/>
      <c r="E942" s="41"/>
      <c r="F942" s="41"/>
      <c r="K942" s="40"/>
      <c r="L942" s="40"/>
      <c r="M942" s="40"/>
      <c r="N942" s="40"/>
    </row>
    <row r="943" spans="4:14" ht="15.75" customHeight="1" x14ac:dyDescent="0.25">
      <c r="D943" s="41"/>
      <c r="E943" s="41"/>
      <c r="F943" s="41"/>
      <c r="K943" s="40"/>
      <c r="L943" s="40"/>
      <c r="M943" s="40"/>
      <c r="N943" s="40"/>
    </row>
    <row r="944" spans="4:14" ht="15.75" customHeight="1" x14ac:dyDescent="0.25">
      <c r="D944" s="41"/>
      <c r="E944" s="41"/>
      <c r="F944" s="41"/>
      <c r="K944" s="40"/>
      <c r="L944" s="40"/>
      <c r="M944" s="40"/>
      <c r="N944" s="40"/>
    </row>
    <row r="945" spans="4:14" ht="15.75" customHeight="1" x14ac:dyDescent="0.25">
      <c r="D945" s="41"/>
      <c r="E945" s="41"/>
      <c r="F945" s="41"/>
      <c r="K945" s="40"/>
      <c r="L945" s="40"/>
      <c r="M945" s="40"/>
      <c r="N945" s="40"/>
    </row>
    <row r="946" spans="4:14" ht="15.75" customHeight="1" x14ac:dyDescent="0.25">
      <c r="D946" s="41"/>
      <c r="E946" s="41"/>
      <c r="F946" s="41"/>
      <c r="K946" s="40"/>
      <c r="L946" s="40"/>
      <c r="M946" s="40"/>
      <c r="N946" s="40"/>
    </row>
    <row r="947" spans="4:14" ht="15.75" customHeight="1" x14ac:dyDescent="0.25">
      <c r="D947" s="41"/>
      <c r="E947" s="41"/>
      <c r="F947" s="41"/>
      <c r="K947" s="40"/>
      <c r="L947" s="40"/>
      <c r="M947" s="40"/>
      <c r="N947" s="40"/>
    </row>
    <row r="948" spans="4:14" ht="15.75" customHeight="1" x14ac:dyDescent="0.25">
      <c r="D948" s="41"/>
      <c r="E948" s="41"/>
      <c r="F948" s="41"/>
      <c r="K948" s="40"/>
      <c r="L948" s="40"/>
      <c r="M948" s="40"/>
      <c r="N948" s="40"/>
    </row>
    <row r="949" spans="4:14" ht="15.75" customHeight="1" x14ac:dyDescent="0.25">
      <c r="D949" s="41"/>
      <c r="E949" s="41"/>
      <c r="F949" s="41"/>
      <c r="K949" s="40"/>
      <c r="L949" s="40"/>
      <c r="M949" s="40"/>
      <c r="N949" s="40"/>
    </row>
    <row r="950" spans="4:14" ht="15.75" customHeight="1" x14ac:dyDescent="0.25">
      <c r="D950" s="41"/>
      <c r="E950" s="41"/>
      <c r="F950" s="41"/>
      <c r="K950" s="40"/>
      <c r="L950" s="40"/>
      <c r="M950" s="40"/>
      <c r="N950" s="40"/>
    </row>
    <row r="951" spans="4:14" ht="15.75" customHeight="1" x14ac:dyDescent="0.25">
      <c r="D951" s="41"/>
      <c r="E951" s="41"/>
      <c r="F951" s="41"/>
      <c r="K951" s="40"/>
      <c r="L951" s="40"/>
      <c r="M951" s="40"/>
      <c r="N951" s="40"/>
    </row>
    <row r="952" spans="4:14" ht="15.75" customHeight="1" x14ac:dyDescent="0.25">
      <c r="D952" s="41"/>
      <c r="E952" s="41"/>
      <c r="F952" s="41"/>
      <c r="K952" s="40"/>
      <c r="L952" s="40"/>
      <c r="M952" s="40"/>
      <c r="N952" s="40"/>
    </row>
    <row r="953" spans="4:14" ht="15.75" customHeight="1" x14ac:dyDescent="0.25">
      <c r="D953" s="41"/>
      <c r="E953" s="41"/>
      <c r="F953" s="41"/>
      <c r="K953" s="40"/>
      <c r="L953" s="40"/>
      <c r="M953" s="40"/>
      <c r="N953" s="40"/>
    </row>
    <row r="954" spans="4:14" ht="15.75" customHeight="1" x14ac:dyDescent="0.25">
      <c r="D954" s="41"/>
      <c r="E954" s="41"/>
      <c r="F954" s="41"/>
      <c r="K954" s="40"/>
      <c r="L954" s="40"/>
      <c r="M954" s="40"/>
      <c r="N954" s="40"/>
    </row>
    <row r="955" spans="4:14" ht="15.75" customHeight="1" x14ac:dyDescent="0.25">
      <c r="D955" s="41"/>
      <c r="E955" s="41"/>
      <c r="F955" s="41"/>
      <c r="K955" s="40"/>
      <c r="L955" s="40"/>
      <c r="M955" s="40"/>
      <c r="N955" s="40"/>
    </row>
    <row r="956" spans="4:14" ht="15.75" customHeight="1" x14ac:dyDescent="0.25">
      <c r="D956" s="41"/>
      <c r="E956" s="41"/>
      <c r="F956" s="41"/>
      <c r="K956" s="40"/>
      <c r="L956" s="40"/>
      <c r="M956" s="40"/>
      <c r="N956" s="40"/>
    </row>
    <row r="957" spans="4:14" ht="15.75" customHeight="1" x14ac:dyDescent="0.25">
      <c r="D957" s="41"/>
      <c r="E957" s="41"/>
      <c r="F957" s="41"/>
      <c r="K957" s="40"/>
      <c r="L957" s="40"/>
      <c r="M957" s="40"/>
      <c r="N957" s="40"/>
    </row>
    <row r="958" spans="4:14" ht="15.75" customHeight="1" x14ac:dyDescent="0.25">
      <c r="D958" s="41"/>
      <c r="E958" s="41"/>
      <c r="F958" s="41"/>
      <c r="K958" s="40"/>
      <c r="L958" s="40"/>
      <c r="M958" s="40"/>
      <c r="N958" s="40"/>
    </row>
    <row r="959" spans="4:14" ht="15.75" customHeight="1" x14ac:dyDescent="0.25">
      <c r="D959" s="41"/>
      <c r="E959" s="41"/>
      <c r="F959" s="41"/>
      <c r="K959" s="40"/>
      <c r="L959" s="40"/>
      <c r="M959" s="40"/>
      <c r="N959" s="40"/>
    </row>
    <row r="960" spans="4:14" ht="15.75" customHeight="1" x14ac:dyDescent="0.25">
      <c r="D960" s="41"/>
      <c r="E960" s="41"/>
      <c r="F960" s="41"/>
      <c r="K960" s="40"/>
      <c r="L960" s="40"/>
      <c r="M960" s="40"/>
      <c r="N960" s="40"/>
    </row>
    <row r="961" spans="4:14" ht="15.75" customHeight="1" x14ac:dyDescent="0.25">
      <c r="D961" s="41"/>
      <c r="E961" s="41"/>
      <c r="F961" s="41"/>
      <c r="K961" s="40"/>
      <c r="L961" s="40"/>
      <c r="M961" s="40"/>
      <c r="N961" s="40"/>
    </row>
    <row r="962" spans="4:14" ht="15.75" customHeight="1" x14ac:dyDescent="0.25">
      <c r="D962" s="41"/>
      <c r="E962" s="41"/>
      <c r="F962" s="41"/>
      <c r="K962" s="40"/>
      <c r="L962" s="40"/>
      <c r="M962" s="40"/>
      <c r="N962" s="40"/>
    </row>
    <row r="963" spans="4:14" ht="15.75" customHeight="1" x14ac:dyDescent="0.25">
      <c r="D963" s="41"/>
      <c r="E963" s="41"/>
      <c r="F963" s="41"/>
      <c r="K963" s="40"/>
      <c r="L963" s="40"/>
      <c r="M963" s="40"/>
      <c r="N963" s="40"/>
    </row>
    <row r="964" spans="4:14" ht="15.75" customHeight="1" x14ac:dyDescent="0.25">
      <c r="D964" s="41"/>
      <c r="E964" s="41"/>
      <c r="F964" s="41"/>
      <c r="K964" s="40"/>
      <c r="L964" s="40"/>
      <c r="M964" s="40"/>
      <c r="N964" s="40"/>
    </row>
    <row r="965" spans="4:14" ht="15.75" customHeight="1" x14ac:dyDescent="0.25">
      <c r="D965" s="41"/>
      <c r="E965" s="41"/>
      <c r="F965" s="41"/>
      <c r="K965" s="40"/>
      <c r="L965" s="40"/>
      <c r="M965" s="40"/>
      <c r="N965" s="40"/>
    </row>
    <row r="966" spans="4:14" ht="15.75" customHeight="1" x14ac:dyDescent="0.25">
      <c r="D966" s="41"/>
      <c r="E966" s="41"/>
      <c r="F966" s="41"/>
      <c r="K966" s="40"/>
      <c r="L966" s="40"/>
      <c r="M966" s="40"/>
      <c r="N966" s="40"/>
    </row>
    <row r="967" spans="4:14" ht="15.75" customHeight="1" x14ac:dyDescent="0.25">
      <c r="D967" s="41"/>
      <c r="E967" s="41"/>
      <c r="F967" s="41"/>
      <c r="K967" s="40"/>
      <c r="L967" s="40"/>
      <c r="M967" s="40"/>
      <c r="N967" s="40"/>
    </row>
    <row r="968" spans="4:14" ht="15.75" customHeight="1" x14ac:dyDescent="0.25">
      <c r="D968" s="41"/>
      <c r="E968" s="41"/>
      <c r="F968" s="41"/>
      <c r="K968" s="40"/>
      <c r="L968" s="40"/>
      <c r="M968" s="40"/>
      <c r="N968" s="40"/>
    </row>
    <row r="969" spans="4:14" ht="15.75" customHeight="1" x14ac:dyDescent="0.25">
      <c r="D969" s="41"/>
      <c r="E969" s="41"/>
      <c r="F969" s="41"/>
      <c r="K969" s="40"/>
      <c r="L969" s="40"/>
      <c r="M969" s="40"/>
      <c r="N969" s="40"/>
    </row>
    <row r="970" spans="4:14" ht="15.75" customHeight="1" x14ac:dyDescent="0.25">
      <c r="D970" s="41"/>
      <c r="E970" s="41"/>
      <c r="F970" s="41"/>
      <c r="K970" s="40"/>
      <c r="L970" s="40"/>
      <c r="M970" s="40"/>
      <c r="N970" s="40"/>
    </row>
    <row r="971" spans="4:14" ht="15.75" customHeight="1" x14ac:dyDescent="0.25">
      <c r="D971" s="41"/>
      <c r="E971" s="41"/>
      <c r="F971" s="41"/>
      <c r="K971" s="40"/>
      <c r="L971" s="40"/>
      <c r="M971" s="40"/>
      <c r="N971" s="40"/>
    </row>
    <row r="972" spans="4:14" ht="15.75" customHeight="1" x14ac:dyDescent="0.25">
      <c r="D972" s="41"/>
      <c r="E972" s="41"/>
      <c r="F972" s="41"/>
      <c r="K972" s="40"/>
      <c r="L972" s="40"/>
      <c r="M972" s="40"/>
      <c r="N972" s="40"/>
    </row>
    <row r="973" spans="4:14" ht="15.75" customHeight="1" x14ac:dyDescent="0.25">
      <c r="D973" s="41"/>
      <c r="E973" s="41"/>
      <c r="F973" s="41"/>
      <c r="K973" s="40"/>
      <c r="L973" s="40"/>
      <c r="M973" s="40"/>
      <c r="N973" s="40"/>
    </row>
    <row r="974" spans="4:14" ht="15.75" customHeight="1" x14ac:dyDescent="0.25">
      <c r="D974" s="41"/>
      <c r="E974" s="41"/>
      <c r="F974" s="41"/>
      <c r="K974" s="40"/>
      <c r="L974" s="40"/>
      <c r="M974" s="40"/>
      <c r="N974" s="40"/>
    </row>
    <row r="975" spans="4:14" ht="15.75" customHeight="1" x14ac:dyDescent="0.25">
      <c r="D975" s="41"/>
      <c r="E975" s="41"/>
      <c r="F975" s="41"/>
      <c r="K975" s="40"/>
      <c r="L975" s="40"/>
      <c r="M975" s="40"/>
      <c r="N975" s="40"/>
    </row>
    <row r="976" spans="4:14" ht="15.75" customHeight="1" x14ac:dyDescent="0.25">
      <c r="D976" s="41"/>
      <c r="E976" s="41"/>
      <c r="F976" s="41"/>
      <c r="K976" s="40"/>
      <c r="L976" s="40"/>
      <c r="M976" s="40"/>
      <c r="N976" s="40"/>
    </row>
    <row r="977" spans="4:14" ht="15.75" customHeight="1" x14ac:dyDescent="0.25">
      <c r="D977" s="41"/>
      <c r="E977" s="41"/>
      <c r="F977" s="41"/>
      <c r="K977" s="40"/>
      <c r="L977" s="40"/>
      <c r="M977" s="40"/>
      <c r="N977" s="40"/>
    </row>
    <row r="978" spans="4:14" ht="15.75" customHeight="1" x14ac:dyDescent="0.25">
      <c r="D978" s="41"/>
      <c r="E978" s="41"/>
      <c r="F978" s="41"/>
      <c r="K978" s="40"/>
      <c r="L978" s="40"/>
      <c r="M978" s="40"/>
      <c r="N978" s="40"/>
    </row>
    <row r="979" spans="4:14" ht="15.75" customHeight="1" x14ac:dyDescent="0.25">
      <c r="D979" s="41"/>
      <c r="E979" s="41"/>
      <c r="F979" s="41"/>
      <c r="K979" s="40"/>
      <c r="L979" s="40"/>
      <c r="M979" s="40"/>
      <c r="N979" s="40"/>
    </row>
    <row r="980" spans="4:14" ht="15.75" customHeight="1" x14ac:dyDescent="0.25">
      <c r="D980" s="41"/>
      <c r="E980" s="41"/>
      <c r="F980" s="41"/>
      <c r="K980" s="40"/>
      <c r="L980" s="40"/>
      <c r="M980" s="40"/>
      <c r="N980" s="40"/>
    </row>
    <row r="981" spans="4:14" ht="15.75" customHeight="1" x14ac:dyDescent="0.25">
      <c r="D981" s="41"/>
      <c r="E981" s="41"/>
      <c r="F981" s="41"/>
      <c r="K981" s="40"/>
      <c r="L981" s="40"/>
      <c r="M981" s="40"/>
      <c r="N981" s="40"/>
    </row>
    <row r="982" spans="4:14" ht="15.75" customHeight="1" x14ac:dyDescent="0.25">
      <c r="D982" s="41"/>
      <c r="E982" s="41"/>
      <c r="F982" s="41"/>
      <c r="K982" s="40"/>
      <c r="L982" s="40"/>
      <c r="M982" s="40"/>
      <c r="N982" s="40"/>
    </row>
    <row r="983" spans="4:14" ht="15.75" customHeight="1" x14ac:dyDescent="0.25">
      <c r="D983" s="41"/>
      <c r="E983" s="41"/>
      <c r="F983" s="41"/>
      <c r="K983" s="40"/>
      <c r="L983" s="40"/>
      <c r="M983" s="40"/>
      <c r="N983" s="40"/>
    </row>
    <row r="984" spans="4:14" ht="15.75" customHeight="1" x14ac:dyDescent="0.25">
      <c r="D984" s="41"/>
      <c r="E984" s="41"/>
      <c r="F984" s="41"/>
      <c r="K984" s="40"/>
      <c r="L984" s="40"/>
      <c r="M984" s="40"/>
      <c r="N984" s="40"/>
    </row>
    <row r="985" spans="4:14" ht="15.75" customHeight="1" x14ac:dyDescent="0.25">
      <c r="D985" s="41"/>
      <c r="E985" s="41"/>
      <c r="F985" s="41"/>
      <c r="K985" s="40"/>
      <c r="L985" s="40"/>
      <c r="M985" s="40"/>
      <c r="N985" s="40"/>
    </row>
    <row r="986" spans="4:14" ht="15.75" customHeight="1" x14ac:dyDescent="0.25">
      <c r="D986" s="41"/>
      <c r="E986" s="41"/>
      <c r="F986" s="41"/>
      <c r="K986" s="40"/>
      <c r="L986" s="40"/>
      <c r="M986" s="40"/>
      <c r="N986" s="40"/>
    </row>
    <row r="987" spans="4:14" ht="15.75" customHeight="1" x14ac:dyDescent="0.25">
      <c r="D987" s="41"/>
      <c r="E987" s="41"/>
      <c r="F987" s="41"/>
      <c r="K987" s="40"/>
      <c r="L987" s="40"/>
      <c r="M987" s="40"/>
      <c r="N987" s="40"/>
    </row>
    <row r="988" spans="4:14" ht="15.75" customHeight="1" x14ac:dyDescent="0.25">
      <c r="D988" s="41"/>
      <c r="E988" s="41"/>
      <c r="F988" s="41"/>
      <c r="K988" s="40"/>
      <c r="L988" s="40"/>
      <c r="M988" s="40"/>
      <c r="N988" s="40"/>
    </row>
    <row r="989" spans="4:14" ht="15.75" customHeight="1" x14ac:dyDescent="0.25">
      <c r="D989" s="41"/>
      <c r="E989" s="41"/>
      <c r="F989" s="41"/>
      <c r="K989" s="40"/>
      <c r="L989" s="40"/>
      <c r="M989" s="40"/>
      <c r="N989" s="40"/>
    </row>
    <row r="990" spans="4:14" ht="15.75" customHeight="1" x14ac:dyDescent="0.25">
      <c r="D990" s="41"/>
      <c r="E990" s="41"/>
      <c r="F990" s="41"/>
      <c r="K990" s="40"/>
      <c r="L990" s="40"/>
      <c r="M990" s="40"/>
      <c r="N990" s="40"/>
    </row>
    <row r="991" spans="4:14" ht="15.75" customHeight="1" x14ac:dyDescent="0.25">
      <c r="D991" s="41"/>
      <c r="E991" s="41"/>
      <c r="F991" s="41"/>
      <c r="K991" s="40"/>
      <c r="L991" s="40"/>
      <c r="M991" s="40"/>
      <c r="N991" s="40"/>
    </row>
    <row r="992" spans="4:14" ht="15.75" customHeight="1" x14ac:dyDescent="0.25">
      <c r="D992" s="41"/>
      <c r="E992" s="41"/>
      <c r="F992" s="41"/>
      <c r="K992" s="40"/>
      <c r="L992" s="40"/>
      <c r="M992" s="40"/>
      <c r="N992" s="40"/>
    </row>
    <row r="993" spans="4:14" ht="15.75" customHeight="1" x14ac:dyDescent="0.25">
      <c r="D993" s="41"/>
      <c r="E993" s="41"/>
      <c r="F993" s="41"/>
      <c r="K993" s="40"/>
      <c r="L993" s="40"/>
      <c r="M993" s="40"/>
      <c r="N993" s="40"/>
    </row>
    <row r="994" spans="4:14" ht="15.75" customHeight="1" x14ac:dyDescent="0.25">
      <c r="D994" s="41"/>
      <c r="E994" s="41"/>
      <c r="F994" s="41"/>
      <c r="K994" s="40"/>
      <c r="L994" s="40"/>
      <c r="M994" s="40"/>
      <c r="N994" s="40"/>
    </row>
    <row r="995" spans="4:14" ht="15.75" customHeight="1" x14ac:dyDescent="0.25">
      <c r="D995" s="41"/>
      <c r="E995" s="41"/>
      <c r="F995" s="41"/>
      <c r="K995" s="40"/>
      <c r="L995" s="40"/>
      <c r="M995" s="40"/>
      <c r="N995" s="40"/>
    </row>
    <row r="996" spans="4:14" ht="15.75" customHeight="1" x14ac:dyDescent="0.25">
      <c r="D996" s="41"/>
      <c r="E996" s="41"/>
      <c r="F996" s="41"/>
      <c r="K996" s="40"/>
      <c r="L996" s="40"/>
      <c r="M996" s="40"/>
      <c r="N996" s="40"/>
    </row>
    <row r="997" spans="4:14" ht="15.75" customHeight="1" x14ac:dyDescent="0.25">
      <c r="D997" s="41"/>
      <c r="E997" s="41"/>
      <c r="F997" s="41"/>
      <c r="K997" s="40"/>
      <c r="L997" s="40"/>
      <c r="M997" s="40"/>
      <c r="N997" s="40"/>
    </row>
    <row r="998" spans="4:14" ht="15.75" customHeight="1" x14ac:dyDescent="0.25">
      <c r="D998" s="41"/>
      <c r="E998" s="41"/>
      <c r="F998" s="41"/>
      <c r="K998" s="40"/>
      <c r="L998" s="40"/>
      <c r="M998" s="40"/>
      <c r="N998" s="40"/>
    </row>
    <row r="999" spans="4:14" ht="15.75" customHeight="1" x14ac:dyDescent="0.25">
      <c r="D999" s="41"/>
      <c r="E999" s="41"/>
      <c r="F999" s="41"/>
      <c r="K999" s="40"/>
      <c r="L999" s="40"/>
      <c r="M999" s="40"/>
      <c r="N999" s="40"/>
    </row>
    <row r="1000" spans="4:14" ht="15.75" customHeight="1" x14ac:dyDescent="0.25">
      <c r="D1000" s="41"/>
      <c r="E1000" s="41"/>
      <c r="F1000" s="41"/>
      <c r="K1000" s="40"/>
      <c r="L1000" s="40"/>
      <c r="M1000" s="40"/>
      <c r="N1000" s="40"/>
    </row>
  </sheetData>
  <conditionalFormatting sqref="A5:N88 O6">
    <cfRule type="expression" dxfId="1" priority="1">
      <formula>$I5=$K$2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65FB-A315-499A-A9D4-00D332564F4A}">
  <sheetPr>
    <tabColor rgb="FFC00000"/>
  </sheetPr>
  <dimension ref="A1:C1000"/>
  <sheetViews>
    <sheetView workbookViewId="0"/>
  </sheetViews>
  <sheetFormatPr defaultColWidth="14.42578125" defaultRowHeight="15" customHeight="1" x14ac:dyDescent="0.2"/>
  <cols>
    <col min="1" max="1" width="22.42578125" style="39" customWidth="1"/>
    <col min="2" max="3" width="19.42578125" style="39" customWidth="1"/>
    <col min="4" max="26" width="8.7109375" style="39" customWidth="1"/>
    <col min="27" max="16384" width="14.42578125" style="39"/>
  </cols>
  <sheetData>
    <row r="1" spans="1:3" ht="20.25" thickBot="1" x14ac:dyDescent="0.35">
      <c r="A1" s="54" t="s">
        <v>346</v>
      </c>
      <c r="B1" s="54"/>
      <c r="C1" s="54"/>
    </row>
    <row r="3" spans="1:3" x14ac:dyDescent="0.25">
      <c r="A3" s="40" t="s">
        <v>347</v>
      </c>
      <c r="B3" s="45"/>
    </row>
    <row r="4" spans="1:3" x14ac:dyDescent="0.25">
      <c r="A4" s="40" t="s">
        <v>431</v>
      </c>
      <c r="B4" s="45"/>
    </row>
    <row r="5" spans="1:3" x14ac:dyDescent="0.25">
      <c r="A5" s="40" t="s">
        <v>348</v>
      </c>
      <c r="B5" s="45">
        <f>B3-B4</f>
        <v>0</v>
      </c>
    </row>
    <row r="7" spans="1:3" x14ac:dyDescent="0.25">
      <c r="A7" s="53" t="s">
        <v>396</v>
      </c>
      <c r="B7" s="52" t="s">
        <v>349</v>
      </c>
      <c r="C7" s="52" t="s">
        <v>350</v>
      </c>
    </row>
    <row r="8" spans="1:3" x14ac:dyDescent="0.25">
      <c r="A8" s="40" t="s">
        <v>251</v>
      </c>
      <c r="C8" s="45"/>
    </row>
    <row r="9" spans="1:3" x14ac:dyDescent="0.25">
      <c r="A9" s="40" t="s">
        <v>253</v>
      </c>
      <c r="C9" s="45"/>
    </row>
    <row r="10" spans="1:3" x14ac:dyDescent="0.25">
      <c r="C10" s="45"/>
    </row>
    <row r="21" s="39" customFormat="1" ht="15.75" customHeight="1" x14ac:dyDescent="0.2"/>
    <row r="22" s="39" customFormat="1" ht="15.75" customHeight="1" x14ac:dyDescent="0.2"/>
    <row r="23" s="39" customFormat="1" ht="15.75" customHeight="1" x14ac:dyDescent="0.2"/>
    <row r="24" s="39" customFormat="1" ht="15.75" customHeight="1" x14ac:dyDescent="0.2"/>
    <row r="25" s="39" customFormat="1" ht="15.75" customHeight="1" x14ac:dyDescent="0.2"/>
    <row r="26" s="39" customFormat="1" ht="15.75" customHeight="1" x14ac:dyDescent="0.2"/>
    <row r="27" s="39" customFormat="1" ht="15.75" customHeight="1" x14ac:dyDescent="0.2"/>
    <row r="28" s="39" customFormat="1" ht="15.75" customHeight="1" x14ac:dyDescent="0.2"/>
    <row r="29" s="39" customFormat="1" ht="15.75" customHeight="1" x14ac:dyDescent="0.2"/>
    <row r="30" s="39" customFormat="1" ht="15.75" customHeight="1" x14ac:dyDescent="0.2"/>
    <row r="31" s="39" customFormat="1" ht="15.75" customHeight="1" x14ac:dyDescent="0.2"/>
    <row r="32" s="39" customFormat="1" ht="15.75" customHeight="1" x14ac:dyDescent="0.2"/>
    <row r="33" s="39" customFormat="1" ht="15.75" customHeight="1" x14ac:dyDescent="0.2"/>
    <row r="34" s="39" customFormat="1" ht="15.75" customHeight="1" x14ac:dyDescent="0.2"/>
    <row r="35" s="39" customFormat="1" ht="15.75" customHeight="1" x14ac:dyDescent="0.2"/>
    <row r="36" s="39" customFormat="1" ht="15.75" customHeight="1" x14ac:dyDescent="0.2"/>
    <row r="37" s="39" customFormat="1" ht="15.75" customHeight="1" x14ac:dyDescent="0.2"/>
    <row r="38" s="39" customFormat="1" ht="15.75" customHeight="1" x14ac:dyDescent="0.2"/>
    <row r="39" s="39" customFormat="1" ht="15.75" customHeight="1" x14ac:dyDescent="0.2"/>
    <row r="40" s="39" customFormat="1" ht="15.75" customHeight="1" x14ac:dyDescent="0.2"/>
    <row r="41" s="39" customFormat="1" ht="15.75" customHeight="1" x14ac:dyDescent="0.2"/>
    <row r="42" s="39" customFormat="1" ht="15.75" customHeight="1" x14ac:dyDescent="0.2"/>
    <row r="43" s="39" customFormat="1" ht="15.75" customHeight="1" x14ac:dyDescent="0.2"/>
    <row r="44" s="39" customFormat="1" ht="15.75" customHeight="1" x14ac:dyDescent="0.2"/>
    <row r="45" s="39" customFormat="1" ht="15.75" customHeight="1" x14ac:dyDescent="0.2"/>
    <row r="46" s="39" customFormat="1" ht="15.75" customHeight="1" x14ac:dyDescent="0.2"/>
    <row r="47" s="39" customFormat="1" ht="15.75" customHeight="1" x14ac:dyDescent="0.2"/>
    <row r="48" s="39" customFormat="1" ht="15.75" customHeight="1" x14ac:dyDescent="0.2"/>
    <row r="49" s="39" customFormat="1" ht="15.75" customHeight="1" x14ac:dyDescent="0.2"/>
    <row r="50" s="39" customFormat="1" ht="15.75" customHeight="1" x14ac:dyDescent="0.2"/>
    <row r="51" s="39" customFormat="1" ht="15.75" customHeight="1" x14ac:dyDescent="0.2"/>
    <row r="52" s="39" customFormat="1" ht="15.75" customHeight="1" x14ac:dyDescent="0.2"/>
    <row r="53" s="39" customFormat="1" ht="15.75" customHeight="1" x14ac:dyDescent="0.2"/>
    <row r="54" s="39" customFormat="1" ht="15.75" customHeight="1" x14ac:dyDescent="0.2"/>
    <row r="55" s="39" customFormat="1" ht="15.75" customHeight="1" x14ac:dyDescent="0.2"/>
    <row r="56" s="39" customFormat="1" ht="15.75" customHeight="1" x14ac:dyDescent="0.2"/>
    <row r="57" s="39" customFormat="1" ht="15.75" customHeight="1" x14ac:dyDescent="0.2"/>
    <row r="58" s="39" customFormat="1" ht="15.75" customHeight="1" x14ac:dyDescent="0.2"/>
    <row r="59" s="39" customFormat="1" ht="15.75" customHeight="1" x14ac:dyDescent="0.2"/>
    <row r="60" s="39" customFormat="1" ht="15.75" customHeight="1" x14ac:dyDescent="0.2"/>
    <row r="61" s="39" customFormat="1" ht="15.75" customHeight="1" x14ac:dyDescent="0.2"/>
    <row r="62" s="39" customFormat="1" ht="15.75" customHeight="1" x14ac:dyDescent="0.2"/>
    <row r="63" s="39" customFormat="1" ht="15.75" customHeight="1" x14ac:dyDescent="0.2"/>
    <row r="64" s="39" customFormat="1" ht="15.75" customHeight="1" x14ac:dyDescent="0.2"/>
    <row r="65" s="39" customFormat="1" ht="15.75" customHeight="1" x14ac:dyDescent="0.2"/>
    <row r="66" s="39" customFormat="1" ht="15.75" customHeight="1" x14ac:dyDescent="0.2"/>
    <row r="67" s="39" customFormat="1" ht="15.75" customHeight="1" x14ac:dyDescent="0.2"/>
    <row r="68" s="39" customFormat="1" ht="15.75" customHeight="1" x14ac:dyDescent="0.2"/>
    <row r="69" s="39" customFormat="1" ht="15.75" customHeight="1" x14ac:dyDescent="0.2"/>
    <row r="70" s="39" customFormat="1" ht="15.75" customHeight="1" x14ac:dyDescent="0.2"/>
    <row r="71" s="39" customFormat="1" ht="15.75" customHeight="1" x14ac:dyDescent="0.2"/>
    <row r="72" s="39" customFormat="1" ht="15.75" customHeight="1" x14ac:dyDescent="0.2"/>
    <row r="73" s="39" customFormat="1" ht="15.75" customHeight="1" x14ac:dyDescent="0.2"/>
    <row r="74" s="39" customFormat="1" ht="15.75" customHeight="1" x14ac:dyDescent="0.2"/>
    <row r="75" s="39" customFormat="1" ht="15.75" customHeight="1" x14ac:dyDescent="0.2"/>
    <row r="76" s="39" customFormat="1" ht="15.75" customHeight="1" x14ac:dyDescent="0.2"/>
    <row r="77" s="39" customFormat="1" ht="15.75" customHeight="1" x14ac:dyDescent="0.2"/>
    <row r="78" s="39" customFormat="1" ht="15.75" customHeight="1" x14ac:dyDescent="0.2"/>
    <row r="79" s="39" customFormat="1" ht="15.75" customHeight="1" x14ac:dyDescent="0.2"/>
    <row r="80" s="39" customFormat="1" ht="15.75" customHeight="1" x14ac:dyDescent="0.2"/>
    <row r="81" s="39" customFormat="1" ht="15.75" customHeight="1" x14ac:dyDescent="0.2"/>
    <row r="82" s="39" customFormat="1" ht="15.75" customHeight="1" x14ac:dyDescent="0.2"/>
    <row r="83" s="39" customFormat="1" ht="15.75" customHeight="1" x14ac:dyDescent="0.2"/>
    <row r="84" s="39" customFormat="1" ht="15.75" customHeight="1" x14ac:dyDescent="0.2"/>
    <row r="85" s="39" customFormat="1" ht="15.75" customHeight="1" x14ac:dyDescent="0.2"/>
    <row r="86" s="39" customFormat="1" ht="15.75" customHeight="1" x14ac:dyDescent="0.2"/>
    <row r="87" s="39" customFormat="1" ht="15.75" customHeight="1" x14ac:dyDescent="0.2"/>
    <row r="88" s="39" customFormat="1" ht="15.75" customHeight="1" x14ac:dyDescent="0.2"/>
    <row r="89" s="39" customFormat="1" ht="15.75" customHeight="1" x14ac:dyDescent="0.2"/>
    <row r="90" s="39" customFormat="1" ht="15.75" customHeight="1" x14ac:dyDescent="0.2"/>
    <row r="91" s="39" customFormat="1" ht="15.75" customHeight="1" x14ac:dyDescent="0.2"/>
    <row r="92" s="39" customFormat="1" ht="15.75" customHeight="1" x14ac:dyDescent="0.2"/>
    <row r="93" s="39" customFormat="1" ht="15.75" customHeight="1" x14ac:dyDescent="0.2"/>
    <row r="94" s="39" customFormat="1" ht="15.75" customHeight="1" x14ac:dyDescent="0.2"/>
    <row r="95" s="39" customFormat="1" ht="15.75" customHeight="1" x14ac:dyDescent="0.2"/>
    <row r="96" s="39" customFormat="1" ht="15.75" customHeight="1" x14ac:dyDescent="0.2"/>
    <row r="97" s="39" customFormat="1" ht="15.75" customHeight="1" x14ac:dyDescent="0.2"/>
    <row r="98" s="39" customFormat="1" ht="15.75" customHeight="1" x14ac:dyDescent="0.2"/>
    <row r="99" s="39" customFormat="1" ht="15.75" customHeight="1" x14ac:dyDescent="0.2"/>
    <row r="100" s="39" customFormat="1" ht="15.75" customHeight="1" x14ac:dyDescent="0.2"/>
    <row r="101" s="39" customFormat="1" ht="15.75" customHeight="1" x14ac:dyDescent="0.2"/>
    <row r="102" s="39" customFormat="1" ht="15.75" customHeight="1" x14ac:dyDescent="0.2"/>
    <row r="103" s="39" customFormat="1" ht="15.75" customHeight="1" x14ac:dyDescent="0.2"/>
    <row r="104" s="39" customFormat="1" ht="15.75" customHeight="1" x14ac:dyDescent="0.2"/>
    <row r="105" s="39" customFormat="1" ht="15.75" customHeight="1" x14ac:dyDescent="0.2"/>
    <row r="106" s="39" customFormat="1" ht="15.75" customHeight="1" x14ac:dyDescent="0.2"/>
    <row r="107" s="39" customFormat="1" ht="15.75" customHeight="1" x14ac:dyDescent="0.2"/>
    <row r="108" s="39" customFormat="1" ht="15.75" customHeight="1" x14ac:dyDescent="0.2"/>
    <row r="109" s="39" customFormat="1" ht="15.75" customHeight="1" x14ac:dyDescent="0.2"/>
    <row r="110" s="39" customFormat="1" ht="15.75" customHeight="1" x14ac:dyDescent="0.2"/>
    <row r="111" s="39" customFormat="1" ht="15.75" customHeight="1" x14ac:dyDescent="0.2"/>
    <row r="112" s="39" customFormat="1" ht="15.75" customHeight="1" x14ac:dyDescent="0.2"/>
    <row r="113" s="39" customFormat="1" ht="15.75" customHeight="1" x14ac:dyDescent="0.2"/>
    <row r="114" s="39" customFormat="1" ht="15.75" customHeight="1" x14ac:dyDescent="0.2"/>
    <row r="115" s="39" customFormat="1" ht="15.75" customHeight="1" x14ac:dyDescent="0.2"/>
    <row r="116" s="39" customFormat="1" ht="15.75" customHeight="1" x14ac:dyDescent="0.2"/>
    <row r="117" s="39" customFormat="1" ht="15.75" customHeight="1" x14ac:dyDescent="0.2"/>
    <row r="118" s="39" customFormat="1" ht="15.75" customHeight="1" x14ac:dyDescent="0.2"/>
    <row r="119" s="39" customFormat="1" ht="15.75" customHeight="1" x14ac:dyDescent="0.2"/>
    <row r="120" s="39" customFormat="1" ht="15.75" customHeight="1" x14ac:dyDescent="0.2"/>
    <row r="121" s="39" customFormat="1" ht="15.75" customHeight="1" x14ac:dyDescent="0.2"/>
    <row r="122" s="39" customFormat="1" ht="15.75" customHeight="1" x14ac:dyDescent="0.2"/>
    <row r="123" s="39" customFormat="1" ht="15.75" customHeight="1" x14ac:dyDescent="0.2"/>
    <row r="124" s="39" customFormat="1" ht="15.75" customHeight="1" x14ac:dyDescent="0.2"/>
    <row r="125" s="39" customFormat="1" ht="15.75" customHeight="1" x14ac:dyDescent="0.2"/>
    <row r="126" s="39" customFormat="1" ht="15.75" customHeight="1" x14ac:dyDescent="0.2"/>
    <row r="127" s="39" customFormat="1" ht="15.75" customHeight="1" x14ac:dyDescent="0.2"/>
    <row r="128" s="39" customFormat="1" ht="15.75" customHeight="1" x14ac:dyDescent="0.2"/>
    <row r="129" s="39" customFormat="1" ht="15.75" customHeight="1" x14ac:dyDescent="0.2"/>
    <row r="130" s="39" customFormat="1" ht="15.75" customHeight="1" x14ac:dyDescent="0.2"/>
    <row r="131" s="39" customFormat="1" ht="15.75" customHeight="1" x14ac:dyDescent="0.2"/>
    <row r="132" s="39" customFormat="1" ht="15.75" customHeight="1" x14ac:dyDescent="0.2"/>
    <row r="133" s="39" customFormat="1" ht="15.75" customHeight="1" x14ac:dyDescent="0.2"/>
    <row r="134" s="39" customFormat="1" ht="15.75" customHeight="1" x14ac:dyDescent="0.2"/>
    <row r="135" s="39" customFormat="1" ht="15.75" customHeight="1" x14ac:dyDescent="0.2"/>
    <row r="136" s="39" customFormat="1" ht="15.75" customHeight="1" x14ac:dyDescent="0.2"/>
    <row r="137" s="39" customFormat="1" ht="15.75" customHeight="1" x14ac:dyDescent="0.2"/>
    <row r="138" s="39" customFormat="1" ht="15.75" customHeight="1" x14ac:dyDescent="0.2"/>
    <row r="139" s="39" customFormat="1" ht="15.75" customHeight="1" x14ac:dyDescent="0.2"/>
    <row r="140" s="39" customFormat="1" ht="15.75" customHeight="1" x14ac:dyDescent="0.2"/>
    <row r="141" s="39" customFormat="1" ht="15.75" customHeight="1" x14ac:dyDescent="0.2"/>
    <row r="142" s="39" customFormat="1" ht="15.75" customHeight="1" x14ac:dyDescent="0.2"/>
    <row r="143" s="39" customFormat="1" ht="15.75" customHeight="1" x14ac:dyDescent="0.2"/>
    <row r="144" s="39" customFormat="1" ht="15.75" customHeight="1" x14ac:dyDescent="0.2"/>
    <row r="145" s="39" customFormat="1" ht="15.75" customHeight="1" x14ac:dyDescent="0.2"/>
    <row r="146" s="39" customFormat="1" ht="15.75" customHeight="1" x14ac:dyDescent="0.2"/>
    <row r="147" s="39" customFormat="1" ht="15.75" customHeight="1" x14ac:dyDescent="0.2"/>
    <row r="148" s="39" customFormat="1" ht="15.75" customHeight="1" x14ac:dyDescent="0.2"/>
    <row r="149" s="39" customFormat="1" ht="15.75" customHeight="1" x14ac:dyDescent="0.2"/>
    <row r="150" s="39" customFormat="1" ht="15.75" customHeight="1" x14ac:dyDescent="0.2"/>
    <row r="151" s="39" customFormat="1" ht="15.75" customHeight="1" x14ac:dyDescent="0.2"/>
    <row r="152" s="39" customFormat="1" ht="15.75" customHeight="1" x14ac:dyDescent="0.2"/>
    <row r="153" s="39" customFormat="1" ht="15.75" customHeight="1" x14ac:dyDescent="0.2"/>
    <row r="154" s="39" customFormat="1" ht="15.75" customHeight="1" x14ac:dyDescent="0.2"/>
    <row r="155" s="39" customFormat="1" ht="15.75" customHeight="1" x14ac:dyDescent="0.2"/>
    <row r="156" s="39" customFormat="1" ht="15.75" customHeight="1" x14ac:dyDescent="0.2"/>
    <row r="157" s="39" customFormat="1" ht="15.75" customHeight="1" x14ac:dyDescent="0.2"/>
    <row r="158" s="39" customFormat="1" ht="15.75" customHeight="1" x14ac:dyDescent="0.2"/>
    <row r="159" s="39" customFormat="1" ht="15.75" customHeight="1" x14ac:dyDescent="0.2"/>
    <row r="160" s="39" customFormat="1" ht="15.75" customHeight="1" x14ac:dyDescent="0.2"/>
    <row r="161" s="39" customFormat="1" ht="15.75" customHeight="1" x14ac:dyDescent="0.2"/>
    <row r="162" s="39" customFormat="1" ht="15.75" customHeight="1" x14ac:dyDescent="0.2"/>
    <row r="163" s="39" customFormat="1" ht="15.75" customHeight="1" x14ac:dyDescent="0.2"/>
    <row r="164" s="39" customFormat="1" ht="15.75" customHeight="1" x14ac:dyDescent="0.2"/>
    <row r="165" s="39" customFormat="1" ht="15.75" customHeight="1" x14ac:dyDescent="0.2"/>
    <row r="166" s="39" customFormat="1" ht="15.75" customHeight="1" x14ac:dyDescent="0.2"/>
    <row r="167" s="39" customFormat="1" ht="15.75" customHeight="1" x14ac:dyDescent="0.2"/>
    <row r="168" s="39" customFormat="1" ht="15.75" customHeight="1" x14ac:dyDescent="0.2"/>
    <row r="169" s="39" customFormat="1" ht="15.75" customHeight="1" x14ac:dyDescent="0.2"/>
    <row r="170" s="39" customFormat="1" ht="15.75" customHeight="1" x14ac:dyDescent="0.2"/>
    <row r="171" s="39" customFormat="1" ht="15.75" customHeight="1" x14ac:dyDescent="0.2"/>
    <row r="172" s="39" customFormat="1" ht="15.75" customHeight="1" x14ac:dyDescent="0.2"/>
    <row r="173" s="39" customFormat="1" ht="15.75" customHeight="1" x14ac:dyDescent="0.2"/>
    <row r="174" s="39" customFormat="1" ht="15.75" customHeight="1" x14ac:dyDescent="0.2"/>
    <row r="175" s="39" customFormat="1" ht="15.75" customHeight="1" x14ac:dyDescent="0.2"/>
    <row r="176" s="39" customFormat="1" ht="15.75" customHeight="1" x14ac:dyDescent="0.2"/>
    <row r="177" s="39" customFormat="1" ht="15.75" customHeight="1" x14ac:dyDescent="0.2"/>
    <row r="178" s="39" customFormat="1" ht="15.75" customHeight="1" x14ac:dyDescent="0.2"/>
    <row r="179" s="39" customFormat="1" ht="15.75" customHeight="1" x14ac:dyDescent="0.2"/>
    <row r="180" s="39" customFormat="1" ht="15.75" customHeight="1" x14ac:dyDescent="0.2"/>
    <row r="181" s="39" customFormat="1" ht="15.75" customHeight="1" x14ac:dyDescent="0.2"/>
    <row r="182" s="39" customFormat="1" ht="15.75" customHeight="1" x14ac:dyDescent="0.2"/>
    <row r="183" s="39" customFormat="1" ht="15.75" customHeight="1" x14ac:dyDescent="0.2"/>
    <row r="184" s="39" customFormat="1" ht="15.75" customHeight="1" x14ac:dyDescent="0.2"/>
    <row r="185" s="39" customFormat="1" ht="15.75" customHeight="1" x14ac:dyDescent="0.2"/>
    <row r="186" s="39" customFormat="1" ht="15.75" customHeight="1" x14ac:dyDescent="0.2"/>
    <row r="187" s="39" customFormat="1" ht="15.75" customHeight="1" x14ac:dyDescent="0.2"/>
    <row r="188" s="39" customFormat="1" ht="15.75" customHeight="1" x14ac:dyDescent="0.2"/>
    <row r="189" s="39" customFormat="1" ht="15.75" customHeight="1" x14ac:dyDescent="0.2"/>
    <row r="190" s="39" customFormat="1" ht="15.75" customHeight="1" x14ac:dyDescent="0.2"/>
    <row r="191" s="39" customFormat="1" ht="15.75" customHeight="1" x14ac:dyDescent="0.2"/>
    <row r="192" s="39" customFormat="1" ht="15.75" customHeight="1" x14ac:dyDescent="0.2"/>
    <row r="193" s="39" customFormat="1" ht="15.75" customHeight="1" x14ac:dyDescent="0.2"/>
    <row r="194" s="39" customFormat="1" ht="15.75" customHeight="1" x14ac:dyDescent="0.2"/>
    <row r="195" s="39" customFormat="1" ht="15.75" customHeight="1" x14ac:dyDescent="0.2"/>
    <row r="196" s="39" customFormat="1" ht="15.75" customHeight="1" x14ac:dyDescent="0.2"/>
    <row r="197" s="39" customFormat="1" ht="15.75" customHeight="1" x14ac:dyDescent="0.2"/>
    <row r="198" s="39" customFormat="1" ht="15.75" customHeight="1" x14ac:dyDescent="0.2"/>
    <row r="199" s="39" customFormat="1" ht="15.75" customHeight="1" x14ac:dyDescent="0.2"/>
    <row r="200" s="39" customFormat="1" ht="15.75" customHeight="1" x14ac:dyDescent="0.2"/>
    <row r="201" s="39" customFormat="1" ht="15.75" customHeight="1" x14ac:dyDescent="0.2"/>
    <row r="202" s="39" customFormat="1" ht="15.75" customHeight="1" x14ac:dyDescent="0.2"/>
    <row r="203" s="39" customFormat="1" ht="15.75" customHeight="1" x14ac:dyDescent="0.2"/>
    <row r="204" s="39" customFormat="1" ht="15.75" customHeight="1" x14ac:dyDescent="0.2"/>
    <row r="205" s="39" customFormat="1" ht="15.75" customHeight="1" x14ac:dyDescent="0.2"/>
    <row r="206" s="39" customFormat="1" ht="15.75" customHeight="1" x14ac:dyDescent="0.2"/>
    <row r="207" s="39" customFormat="1" ht="15.75" customHeight="1" x14ac:dyDescent="0.2"/>
    <row r="208" s="39" customFormat="1" ht="15.75" customHeight="1" x14ac:dyDescent="0.2"/>
    <row r="209" s="39" customFormat="1" ht="15.75" customHeight="1" x14ac:dyDescent="0.2"/>
    <row r="210" s="39" customFormat="1" ht="15.75" customHeight="1" x14ac:dyDescent="0.2"/>
    <row r="211" s="39" customFormat="1" ht="15.75" customHeight="1" x14ac:dyDescent="0.2"/>
    <row r="212" s="39" customFormat="1" ht="15.75" customHeight="1" x14ac:dyDescent="0.2"/>
    <row r="213" s="39" customFormat="1" ht="15.75" customHeight="1" x14ac:dyDescent="0.2"/>
    <row r="214" s="39" customFormat="1" ht="15.75" customHeight="1" x14ac:dyDescent="0.2"/>
    <row r="215" s="39" customFormat="1" ht="15.75" customHeight="1" x14ac:dyDescent="0.2"/>
    <row r="216" s="39" customFormat="1" ht="15.75" customHeight="1" x14ac:dyDescent="0.2"/>
    <row r="217" s="39" customFormat="1" ht="15.75" customHeight="1" x14ac:dyDescent="0.2"/>
    <row r="218" s="39" customFormat="1" ht="15.75" customHeight="1" x14ac:dyDescent="0.2"/>
    <row r="219" s="39" customFormat="1" ht="15.75" customHeight="1" x14ac:dyDescent="0.2"/>
    <row r="220" s="39" customFormat="1" ht="15.75" customHeight="1" x14ac:dyDescent="0.2"/>
    <row r="221" s="39" customFormat="1" ht="15.75" customHeight="1" x14ac:dyDescent="0.2"/>
    <row r="222" s="39" customFormat="1" ht="15.75" customHeight="1" x14ac:dyDescent="0.2"/>
    <row r="223" s="39" customFormat="1" ht="15.75" customHeight="1" x14ac:dyDescent="0.2"/>
    <row r="224" s="39" customFormat="1" ht="15.75" customHeight="1" x14ac:dyDescent="0.2"/>
    <row r="225" s="39" customFormat="1" ht="15.75" customHeight="1" x14ac:dyDescent="0.2"/>
    <row r="226" s="39" customFormat="1" ht="15.75" customHeight="1" x14ac:dyDescent="0.2"/>
    <row r="227" s="39" customFormat="1" ht="15.75" customHeight="1" x14ac:dyDescent="0.2"/>
    <row r="228" s="39" customFormat="1" ht="15.75" customHeight="1" x14ac:dyDescent="0.2"/>
    <row r="229" s="39" customFormat="1" ht="15.75" customHeight="1" x14ac:dyDescent="0.2"/>
    <row r="230" s="39" customFormat="1" ht="15.75" customHeight="1" x14ac:dyDescent="0.2"/>
    <row r="231" s="39" customFormat="1" ht="15.75" customHeight="1" x14ac:dyDescent="0.2"/>
    <row r="232" s="39" customFormat="1" ht="15.75" customHeight="1" x14ac:dyDescent="0.2"/>
    <row r="233" s="39" customFormat="1" ht="15.75" customHeight="1" x14ac:dyDescent="0.2"/>
    <row r="234" s="39" customFormat="1" ht="15.75" customHeight="1" x14ac:dyDescent="0.2"/>
    <row r="235" s="39" customFormat="1" ht="15.75" customHeight="1" x14ac:dyDescent="0.2"/>
    <row r="236" s="39" customFormat="1" ht="15.75" customHeight="1" x14ac:dyDescent="0.2"/>
    <row r="237" s="39" customFormat="1" ht="15.75" customHeight="1" x14ac:dyDescent="0.2"/>
    <row r="238" s="39" customFormat="1" ht="15.75" customHeight="1" x14ac:dyDescent="0.2"/>
    <row r="239" s="39" customFormat="1" ht="15.75" customHeight="1" x14ac:dyDescent="0.2"/>
    <row r="240" s="39" customFormat="1" ht="15.75" customHeight="1" x14ac:dyDescent="0.2"/>
    <row r="241" s="39" customFormat="1" ht="15.75" customHeight="1" x14ac:dyDescent="0.2"/>
    <row r="242" s="39" customFormat="1" ht="15.75" customHeight="1" x14ac:dyDescent="0.2"/>
    <row r="243" s="39" customFormat="1" ht="15.75" customHeight="1" x14ac:dyDescent="0.2"/>
    <row r="244" s="39" customFormat="1" ht="15.75" customHeight="1" x14ac:dyDescent="0.2"/>
    <row r="245" s="39" customFormat="1" ht="15.75" customHeight="1" x14ac:dyDescent="0.2"/>
    <row r="246" s="39" customFormat="1" ht="15.75" customHeight="1" x14ac:dyDescent="0.2"/>
    <row r="247" s="39" customFormat="1" ht="15.75" customHeight="1" x14ac:dyDescent="0.2"/>
    <row r="248" s="39" customFormat="1" ht="15.75" customHeight="1" x14ac:dyDescent="0.2"/>
    <row r="249" s="39" customFormat="1" ht="15.75" customHeight="1" x14ac:dyDescent="0.2"/>
    <row r="250" s="39" customFormat="1" ht="15.75" customHeight="1" x14ac:dyDescent="0.2"/>
    <row r="251" s="39" customFormat="1" ht="15.75" customHeight="1" x14ac:dyDescent="0.2"/>
    <row r="252" s="39" customFormat="1" ht="15.75" customHeight="1" x14ac:dyDescent="0.2"/>
    <row r="253" s="39" customFormat="1" ht="15.75" customHeight="1" x14ac:dyDescent="0.2"/>
    <row r="254" s="39" customFormat="1" ht="15.75" customHeight="1" x14ac:dyDescent="0.2"/>
    <row r="255" s="39" customFormat="1" ht="15.75" customHeight="1" x14ac:dyDescent="0.2"/>
    <row r="256" s="39" customFormat="1" ht="15.75" customHeight="1" x14ac:dyDescent="0.2"/>
    <row r="257" s="39" customFormat="1" ht="15.75" customHeight="1" x14ac:dyDescent="0.2"/>
    <row r="258" s="39" customFormat="1" ht="15.75" customHeight="1" x14ac:dyDescent="0.2"/>
    <row r="259" s="39" customFormat="1" ht="15.75" customHeight="1" x14ac:dyDescent="0.2"/>
    <row r="260" s="39" customFormat="1" ht="15.75" customHeight="1" x14ac:dyDescent="0.2"/>
    <row r="261" s="39" customFormat="1" ht="15.75" customHeight="1" x14ac:dyDescent="0.2"/>
    <row r="262" s="39" customFormat="1" ht="15.75" customHeight="1" x14ac:dyDescent="0.2"/>
    <row r="263" s="39" customFormat="1" ht="15.75" customHeight="1" x14ac:dyDescent="0.2"/>
    <row r="264" s="39" customFormat="1" ht="15.75" customHeight="1" x14ac:dyDescent="0.2"/>
    <row r="265" s="39" customFormat="1" ht="15.75" customHeight="1" x14ac:dyDescent="0.2"/>
    <row r="266" s="39" customFormat="1" ht="15.75" customHeight="1" x14ac:dyDescent="0.2"/>
    <row r="267" s="39" customFormat="1" ht="15.75" customHeight="1" x14ac:dyDescent="0.2"/>
    <row r="268" s="39" customFormat="1" ht="15.75" customHeight="1" x14ac:dyDescent="0.2"/>
    <row r="269" s="39" customFormat="1" ht="15.75" customHeight="1" x14ac:dyDescent="0.2"/>
    <row r="270" s="39" customFormat="1" ht="15.75" customHeight="1" x14ac:dyDescent="0.2"/>
    <row r="271" s="39" customFormat="1" ht="15.75" customHeight="1" x14ac:dyDescent="0.2"/>
    <row r="272" s="39" customFormat="1" ht="15.75" customHeight="1" x14ac:dyDescent="0.2"/>
    <row r="273" s="39" customFormat="1" ht="15.75" customHeight="1" x14ac:dyDescent="0.2"/>
    <row r="274" s="39" customFormat="1" ht="15.75" customHeight="1" x14ac:dyDescent="0.2"/>
    <row r="275" s="39" customFormat="1" ht="15.75" customHeight="1" x14ac:dyDescent="0.2"/>
    <row r="276" s="39" customFormat="1" ht="15.75" customHeight="1" x14ac:dyDescent="0.2"/>
    <row r="277" s="39" customFormat="1" ht="15.75" customHeight="1" x14ac:dyDescent="0.2"/>
    <row r="278" s="39" customFormat="1" ht="15.75" customHeight="1" x14ac:dyDescent="0.2"/>
    <row r="279" s="39" customFormat="1" ht="15.75" customHeight="1" x14ac:dyDescent="0.2"/>
    <row r="280" s="39" customFormat="1" ht="15.75" customHeight="1" x14ac:dyDescent="0.2"/>
    <row r="281" s="39" customFormat="1" ht="15.75" customHeight="1" x14ac:dyDescent="0.2"/>
    <row r="282" s="39" customFormat="1" ht="15.75" customHeight="1" x14ac:dyDescent="0.2"/>
    <row r="283" s="39" customFormat="1" ht="15.75" customHeight="1" x14ac:dyDescent="0.2"/>
    <row r="284" s="39" customFormat="1" ht="15.75" customHeight="1" x14ac:dyDescent="0.2"/>
    <row r="285" s="39" customFormat="1" ht="15.75" customHeight="1" x14ac:dyDescent="0.2"/>
    <row r="286" s="39" customFormat="1" ht="15.75" customHeight="1" x14ac:dyDescent="0.2"/>
    <row r="287" s="39" customFormat="1" ht="15.75" customHeight="1" x14ac:dyDescent="0.2"/>
    <row r="288" s="39" customFormat="1" ht="15.75" customHeight="1" x14ac:dyDescent="0.2"/>
    <row r="289" s="39" customFormat="1" ht="15.75" customHeight="1" x14ac:dyDescent="0.2"/>
    <row r="290" s="39" customFormat="1" ht="15.75" customHeight="1" x14ac:dyDescent="0.2"/>
    <row r="291" s="39" customFormat="1" ht="15.75" customHeight="1" x14ac:dyDescent="0.2"/>
    <row r="292" s="39" customFormat="1" ht="15.75" customHeight="1" x14ac:dyDescent="0.2"/>
    <row r="293" s="39" customFormat="1" ht="15.75" customHeight="1" x14ac:dyDescent="0.2"/>
    <row r="294" s="39" customFormat="1" ht="15.75" customHeight="1" x14ac:dyDescent="0.2"/>
    <row r="295" s="39" customFormat="1" ht="15.75" customHeight="1" x14ac:dyDescent="0.2"/>
    <row r="296" s="39" customFormat="1" ht="15.75" customHeight="1" x14ac:dyDescent="0.2"/>
    <row r="297" s="39" customFormat="1" ht="15.75" customHeight="1" x14ac:dyDescent="0.2"/>
    <row r="298" s="39" customFormat="1" ht="15.75" customHeight="1" x14ac:dyDescent="0.2"/>
    <row r="299" s="39" customFormat="1" ht="15.75" customHeight="1" x14ac:dyDescent="0.2"/>
    <row r="300" s="39" customFormat="1" ht="15.75" customHeight="1" x14ac:dyDescent="0.2"/>
    <row r="301" s="39" customFormat="1" ht="15.75" customHeight="1" x14ac:dyDescent="0.2"/>
    <row r="302" s="39" customFormat="1" ht="15.75" customHeight="1" x14ac:dyDescent="0.2"/>
    <row r="303" s="39" customFormat="1" ht="15.75" customHeight="1" x14ac:dyDescent="0.2"/>
    <row r="304" s="39" customFormat="1" ht="15.75" customHeight="1" x14ac:dyDescent="0.2"/>
    <row r="305" s="39" customFormat="1" ht="15.75" customHeight="1" x14ac:dyDescent="0.2"/>
    <row r="306" s="39" customFormat="1" ht="15.75" customHeight="1" x14ac:dyDescent="0.2"/>
    <row r="307" s="39" customFormat="1" ht="15.75" customHeight="1" x14ac:dyDescent="0.2"/>
    <row r="308" s="39" customFormat="1" ht="15.75" customHeight="1" x14ac:dyDescent="0.2"/>
    <row r="309" s="39" customFormat="1" ht="15.75" customHeight="1" x14ac:dyDescent="0.2"/>
    <row r="310" s="39" customFormat="1" ht="15.75" customHeight="1" x14ac:dyDescent="0.2"/>
    <row r="311" s="39" customFormat="1" ht="15.75" customHeight="1" x14ac:dyDescent="0.2"/>
    <row r="312" s="39" customFormat="1" ht="15.75" customHeight="1" x14ac:dyDescent="0.2"/>
    <row r="313" s="39" customFormat="1" ht="15.75" customHeight="1" x14ac:dyDescent="0.2"/>
    <row r="314" s="39" customFormat="1" ht="15.75" customHeight="1" x14ac:dyDescent="0.2"/>
    <row r="315" s="39" customFormat="1" ht="15.75" customHeight="1" x14ac:dyDescent="0.2"/>
    <row r="316" s="39" customFormat="1" ht="15.75" customHeight="1" x14ac:dyDescent="0.2"/>
    <row r="317" s="39" customFormat="1" ht="15.75" customHeight="1" x14ac:dyDescent="0.2"/>
    <row r="318" s="39" customFormat="1" ht="15.75" customHeight="1" x14ac:dyDescent="0.2"/>
    <row r="319" s="39" customFormat="1" ht="15.75" customHeight="1" x14ac:dyDescent="0.2"/>
    <row r="320" s="39" customFormat="1" ht="15.75" customHeight="1" x14ac:dyDescent="0.2"/>
    <row r="321" s="39" customFormat="1" ht="15.75" customHeight="1" x14ac:dyDescent="0.2"/>
    <row r="322" s="39" customFormat="1" ht="15.75" customHeight="1" x14ac:dyDescent="0.2"/>
    <row r="323" s="39" customFormat="1" ht="15.75" customHeight="1" x14ac:dyDescent="0.2"/>
    <row r="324" s="39" customFormat="1" ht="15.75" customHeight="1" x14ac:dyDescent="0.2"/>
    <row r="325" s="39" customFormat="1" ht="15.75" customHeight="1" x14ac:dyDescent="0.2"/>
    <row r="326" s="39" customFormat="1" ht="15.75" customHeight="1" x14ac:dyDescent="0.2"/>
    <row r="327" s="39" customFormat="1" ht="15.75" customHeight="1" x14ac:dyDescent="0.2"/>
    <row r="328" s="39" customFormat="1" ht="15.75" customHeight="1" x14ac:dyDescent="0.2"/>
    <row r="329" s="39" customFormat="1" ht="15.75" customHeight="1" x14ac:dyDescent="0.2"/>
    <row r="330" s="39" customFormat="1" ht="15.75" customHeight="1" x14ac:dyDescent="0.2"/>
    <row r="331" s="39" customFormat="1" ht="15.75" customHeight="1" x14ac:dyDescent="0.2"/>
    <row r="332" s="39" customFormat="1" ht="15.75" customHeight="1" x14ac:dyDescent="0.2"/>
    <row r="333" s="39" customFormat="1" ht="15.75" customHeight="1" x14ac:dyDescent="0.2"/>
    <row r="334" s="39" customFormat="1" ht="15.75" customHeight="1" x14ac:dyDescent="0.2"/>
    <row r="335" s="39" customFormat="1" ht="15.75" customHeight="1" x14ac:dyDescent="0.2"/>
    <row r="336" s="39" customFormat="1" ht="15.75" customHeight="1" x14ac:dyDescent="0.2"/>
    <row r="337" s="39" customFormat="1" ht="15.75" customHeight="1" x14ac:dyDescent="0.2"/>
    <row r="338" s="39" customFormat="1" ht="15.75" customHeight="1" x14ac:dyDescent="0.2"/>
    <row r="339" s="39" customFormat="1" ht="15.75" customHeight="1" x14ac:dyDescent="0.2"/>
    <row r="340" s="39" customFormat="1" ht="15.75" customHeight="1" x14ac:dyDescent="0.2"/>
    <row r="341" s="39" customFormat="1" ht="15.75" customHeight="1" x14ac:dyDescent="0.2"/>
    <row r="342" s="39" customFormat="1" ht="15.75" customHeight="1" x14ac:dyDescent="0.2"/>
    <row r="343" s="39" customFormat="1" ht="15.75" customHeight="1" x14ac:dyDescent="0.2"/>
    <row r="344" s="39" customFormat="1" ht="15.75" customHeight="1" x14ac:dyDescent="0.2"/>
    <row r="345" s="39" customFormat="1" ht="15.75" customHeight="1" x14ac:dyDescent="0.2"/>
    <row r="346" s="39" customFormat="1" ht="15.75" customHeight="1" x14ac:dyDescent="0.2"/>
    <row r="347" s="39" customFormat="1" ht="15.75" customHeight="1" x14ac:dyDescent="0.2"/>
    <row r="348" s="39" customFormat="1" ht="15.75" customHeight="1" x14ac:dyDescent="0.2"/>
    <row r="349" s="39" customFormat="1" ht="15.75" customHeight="1" x14ac:dyDescent="0.2"/>
    <row r="350" s="39" customFormat="1" ht="15.75" customHeight="1" x14ac:dyDescent="0.2"/>
    <row r="351" s="39" customFormat="1" ht="15.75" customHeight="1" x14ac:dyDescent="0.2"/>
    <row r="352" s="39" customFormat="1" ht="15.75" customHeight="1" x14ac:dyDescent="0.2"/>
    <row r="353" s="39" customFormat="1" ht="15.75" customHeight="1" x14ac:dyDescent="0.2"/>
    <row r="354" s="39" customFormat="1" ht="15.75" customHeight="1" x14ac:dyDescent="0.2"/>
    <row r="355" s="39" customFormat="1" ht="15.75" customHeight="1" x14ac:dyDescent="0.2"/>
    <row r="356" s="39" customFormat="1" ht="15.75" customHeight="1" x14ac:dyDescent="0.2"/>
    <row r="357" s="39" customFormat="1" ht="15.75" customHeight="1" x14ac:dyDescent="0.2"/>
    <row r="358" s="39" customFormat="1" ht="15.75" customHeight="1" x14ac:dyDescent="0.2"/>
    <row r="359" s="39" customFormat="1" ht="15.75" customHeight="1" x14ac:dyDescent="0.2"/>
    <row r="360" s="39" customFormat="1" ht="15.75" customHeight="1" x14ac:dyDescent="0.2"/>
    <row r="361" s="39" customFormat="1" ht="15.75" customHeight="1" x14ac:dyDescent="0.2"/>
    <row r="362" s="39" customFormat="1" ht="15.75" customHeight="1" x14ac:dyDescent="0.2"/>
    <row r="363" s="39" customFormat="1" ht="15.75" customHeight="1" x14ac:dyDescent="0.2"/>
    <row r="364" s="39" customFormat="1" ht="15.75" customHeight="1" x14ac:dyDescent="0.2"/>
    <row r="365" s="39" customFormat="1" ht="15.75" customHeight="1" x14ac:dyDescent="0.2"/>
    <row r="366" s="39" customFormat="1" ht="15.75" customHeight="1" x14ac:dyDescent="0.2"/>
    <row r="367" s="39" customFormat="1" ht="15.75" customHeight="1" x14ac:dyDescent="0.2"/>
    <row r="368" s="39" customFormat="1" ht="15.75" customHeight="1" x14ac:dyDescent="0.2"/>
    <row r="369" s="39" customFormat="1" ht="15.75" customHeight="1" x14ac:dyDescent="0.2"/>
    <row r="370" s="39" customFormat="1" ht="15.75" customHeight="1" x14ac:dyDescent="0.2"/>
    <row r="371" s="39" customFormat="1" ht="15.75" customHeight="1" x14ac:dyDescent="0.2"/>
    <row r="372" s="39" customFormat="1" ht="15.75" customHeight="1" x14ac:dyDescent="0.2"/>
    <row r="373" s="39" customFormat="1" ht="15.75" customHeight="1" x14ac:dyDescent="0.2"/>
    <row r="374" s="39" customFormat="1" ht="15.75" customHeight="1" x14ac:dyDescent="0.2"/>
    <row r="375" s="39" customFormat="1" ht="15.75" customHeight="1" x14ac:dyDescent="0.2"/>
    <row r="376" s="39" customFormat="1" ht="15.75" customHeight="1" x14ac:dyDescent="0.2"/>
    <row r="377" s="39" customFormat="1" ht="15.75" customHeight="1" x14ac:dyDescent="0.2"/>
    <row r="378" s="39" customFormat="1" ht="15.75" customHeight="1" x14ac:dyDescent="0.2"/>
    <row r="379" s="39" customFormat="1" ht="15.75" customHeight="1" x14ac:dyDescent="0.2"/>
    <row r="380" s="39" customFormat="1" ht="15.75" customHeight="1" x14ac:dyDescent="0.2"/>
    <row r="381" s="39" customFormat="1" ht="15.75" customHeight="1" x14ac:dyDescent="0.2"/>
    <row r="382" s="39" customFormat="1" ht="15.75" customHeight="1" x14ac:dyDescent="0.2"/>
    <row r="383" s="39" customFormat="1" ht="15.75" customHeight="1" x14ac:dyDescent="0.2"/>
    <row r="384" s="39" customFormat="1" ht="15.75" customHeight="1" x14ac:dyDescent="0.2"/>
    <row r="385" s="39" customFormat="1" ht="15.75" customHeight="1" x14ac:dyDescent="0.2"/>
    <row r="386" s="39" customFormat="1" ht="15.75" customHeight="1" x14ac:dyDescent="0.2"/>
    <row r="387" s="39" customFormat="1" ht="15.75" customHeight="1" x14ac:dyDescent="0.2"/>
    <row r="388" s="39" customFormat="1" ht="15.75" customHeight="1" x14ac:dyDescent="0.2"/>
    <row r="389" s="39" customFormat="1" ht="15.75" customHeight="1" x14ac:dyDescent="0.2"/>
    <row r="390" s="39" customFormat="1" ht="15.75" customHeight="1" x14ac:dyDescent="0.2"/>
    <row r="391" s="39" customFormat="1" ht="15.75" customHeight="1" x14ac:dyDescent="0.2"/>
    <row r="392" s="39" customFormat="1" ht="15.75" customHeight="1" x14ac:dyDescent="0.2"/>
    <row r="393" s="39" customFormat="1" ht="15.75" customHeight="1" x14ac:dyDescent="0.2"/>
    <row r="394" s="39" customFormat="1" ht="15.75" customHeight="1" x14ac:dyDescent="0.2"/>
    <row r="395" s="39" customFormat="1" ht="15.75" customHeight="1" x14ac:dyDescent="0.2"/>
    <row r="396" s="39" customFormat="1" ht="15.75" customHeight="1" x14ac:dyDescent="0.2"/>
    <row r="397" s="39" customFormat="1" ht="15.75" customHeight="1" x14ac:dyDescent="0.2"/>
    <row r="398" s="39" customFormat="1" ht="15.75" customHeight="1" x14ac:dyDescent="0.2"/>
    <row r="399" s="39" customFormat="1" ht="15.75" customHeight="1" x14ac:dyDescent="0.2"/>
    <row r="400" s="39" customFormat="1" ht="15.75" customHeight="1" x14ac:dyDescent="0.2"/>
    <row r="401" s="39" customFormat="1" ht="15.75" customHeight="1" x14ac:dyDescent="0.2"/>
    <row r="402" s="39" customFormat="1" ht="15.75" customHeight="1" x14ac:dyDescent="0.2"/>
    <row r="403" s="39" customFormat="1" ht="15.75" customHeight="1" x14ac:dyDescent="0.2"/>
    <row r="404" s="39" customFormat="1" ht="15.75" customHeight="1" x14ac:dyDescent="0.2"/>
    <row r="405" s="39" customFormat="1" ht="15.75" customHeight="1" x14ac:dyDescent="0.2"/>
    <row r="406" s="39" customFormat="1" ht="15.75" customHeight="1" x14ac:dyDescent="0.2"/>
    <row r="407" s="39" customFormat="1" ht="15.75" customHeight="1" x14ac:dyDescent="0.2"/>
    <row r="408" s="39" customFormat="1" ht="15.75" customHeight="1" x14ac:dyDescent="0.2"/>
    <row r="409" s="39" customFormat="1" ht="15.75" customHeight="1" x14ac:dyDescent="0.2"/>
    <row r="410" s="39" customFormat="1" ht="15.75" customHeight="1" x14ac:dyDescent="0.2"/>
    <row r="411" s="39" customFormat="1" ht="15.75" customHeight="1" x14ac:dyDescent="0.2"/>
    <row r="412" s="39" customFormat="1" ht="15.75" customHeight="1" x14ac:dyDescent="0.2"/>
    <row r="413" s="39" customFormat="1" ht="15.75" customHeight="1" x14ac:dyDescent="0.2"/>
    <row r="414" s="39" customFormat="1" ht="15.75" customHeight="1" x14ac:dyDescent="0.2"/>
    <row r="415" s="39" customFormat="1" ht="15.75" customHeight="1" x14ac:dyDescent="0.2"/>
    <row r="416" s="39" customFormat="1" ht="15.75" customHeight="1" x14ac:dyDescent="0.2"/>
    <row r="417" s="39" customFormat="1" ht="15.75" customHeight="1" x14ac:dyDescent="0.2"/>
    <row r="418" s="39" customFormat="1" ht="15.75" customHeight="1" x14ac:dyDescent="0.2"/>
    <row r="419" s="39" customFormat="1" ht="15.75" customHeight="1" x14ac:dyDescent="0.2"/>
    <row r="420" s="39" customFormat="1" ht="15.75" customHeight="1" x14ac:dyDescent="0.2"/>
    <row r="421" s="39" customFormat="1" ht="15.75" customHeight="1" x14ac:dyDescent="0.2"/>
    <row r="422" s="39" customFormat="1" ht="15.75" customHeight="1" x14ac:dyDescent="0.2"/>
    <row r="423" s="39" customFormat="1" ht="15.75" customHeight="1" x14ac:dyDescent="0.2"/>
    <row r="424" s="39" customFormat="1" ht="15.75" customHeight="1" x14ac:dyDescent="0.2"/>
    <row r="425" s="39" customFormat="1" ht="15.75" customHeight="1" x14ac:dyDescent="0.2"/>
    <row r="426" s="39" customFormat="1" ht="15.75" customHeight="1" x14ac:dyDescent="0.2"/>
    <row r="427" s="39" customFormat="1" ht="15.75" customHeight="1" x14ac:dyDescent="0.2"/>
    <row r="428" s="39" customFormat="1" ht="15.75" customHeight="1" x14ac:dyDescent="0.2"/>
    <row r="429" s="39" customFormat="1" ht="15.75" customHeight="1" x14ac:dyDescent="0.2"/>
    <row r="430" s="39" customFormat="1" ht="15.75" customHeight="1" x14ac:dyDescent="0.2"/>
    <row r="431" s="39" customFormat="1" ht="15.75" customHeight="1" x14ac:dyDescent="0.2"/>
    <row r="432" s="39" customFormat="1" ht="15.75" customHeight="1" x14ac:dyDescent="0.2"/>
    <row r="433" s="39" customFormat="1" ht="15.75" customHeight="1" x14ac:dyDescent="0.2"/>
    <row r="434" s="39" customFormat="1" ht="15.75" customHeight="1" x14ac:dyDescent="0.2"/>
    <row r="435" s="39" customFormat="1" ht="15.75" customHeight="1" x14ac:dyDescent="0.2"/>
    <row r="436" s="39" customFormat="1" ht="15.75" customHeight="1" x14ac:dyDescent="0.2"/>
    <row r="437" s="39" customFormat="1" ht="15.75" customHeight="1" x14ac:dyDescent="0.2"/>
    <row r="438" s="39" customFormat="1" ht="15.75" customHeight="1" x14ac:dyDescent="0.2"/>
    <row r="439" s="39" customFormat="1" ht="15.75" customHeight="1" x14ac:dyDescent="0.2"/>
    <row r="440" s="39" customFormat="1" ht="15.75" customHeight="1" x14ac:dyDescent="0.2"/>
    <row r="441" s="39" customFormat="1" ht="15.75" customHeight="1" x14ac:dyDescent="0.2"/>
    <row r="442" s="39" customFormat="1" ht="15.75" customHeight="1" x14ac:dyDescent="0.2"/>
    <row r="443" s="39" customFormat="1" ht="15.75" customHeight="1" x14ac:dyDescent="0.2"/>
    <row r="444" s="39" customFormat="1" ht="15.75" customHeight="1" x14ac:dyDescent="0.2"/>
    <row r="445" s="39" customFormat="1" ht="15.75" customHeight="1" x14ac:dyDescent="0.2"/>
    <row r="446" s="39" customFormat="1" ht="15.75" customHeight="1" x14ac:dyDescent="0.2"/>
    <row r="447" s="39" customFormat="1" ht="15.75" customHeight="1" x14ac:dyDescent="0.2"/>
    <row r="448" s="39" customFormat="1" ht="15.75" customHeight="1" x14ac:dyDescent="0.2"/>
    <row r="449" s="39" customFormat="1" ht="15.75" customHeight="1" x14ac:dyDescent="0.2"/>
    <row r="450" s="39" customFormat="1" ht="15.75" customHeight="1" x14ac:dyDescent="0.2"/>
    <row r="451" s="39" customFormat="1" ht="15.75" customHeight="1" x14ac:dyDescent="0.2"/>
    <row r="452" s="39" customFormat="1" ht="15.75" customHeight="1" x14ac:dyDescent="0.2"/>
    <row r="453" s="39" customFormat="1" ht="15.75" customHeight="1" x14ac:dyDescent="0.2"/>
    <row r="454" s="39" customFormat="1" ht="15.75" customHeight="1" x14ac:dyDescent="0.2"/>
    <row r="455" s="39" customFormat="1" ht="15.75" customHeight="1" x14ac:dyDescent="0.2"/>
    <row r="456" s="39" customFormat="1" ht="15.75" customHeight="1" x14ac:dyDescent="0.2"/>
    <row r="457" s="39" customFormat="1" ht="15.75" customHeight="1" x14ac:dyDescent="0.2"/>
    <row r="458" s="39" customFormat="1" ht="15.75" customHeight="1" x14ac:dyDescent="0.2"/>
    <row r="459" s="39" customFormat="1" ht="15.75" customHeight="1" x14ac:dyDescent="0.2"/>
    <row r="460" s="39" customFormat="1" ht="15.75" customHeight="1" x14ac:dyDescent="0.2"/>
    <row r="461" s="39" customFormat="1" ht="15.75" customHeight="1" x14ac:dyDescent="0.2"/>
    <row r="462" s="39" customFormat="1" ht="15.75" customHeight="1" x14ac:dyDescent="0.2"/>
    <row r="463" s="39" customFormat="1" ht="15.75" customHeight="1" x14ac:dyDescent="0.2"/>
    <row r="464" s="39" customFormat="1" ht="15.75" customHeight="1" x14ac:dyDescent="0.2"/>
    <row r="465" s="39" customFormat="1" ht="15.75" customHeight="1" x14ac:dyDescent="0.2"/>
    <row r="466" s="39" customFormat="1" ht="15.75" customHeight="1" x14ac:dyDescent="0.2"/>
    <row r="467" s="39" customFormat="1" ht="15.75" customHeight="1" x14ac:dyDescent="0.2"/>
    <row r="468" s="39" customFormat="1" ht="15.75" customHeight="1" x14ac:dyDescent="0.2"/>
    <row r="469" s="39" customFormat="1" ht="15.75" customHeight="1" x14ac:dyDescent="0.2"/>
    <row r="470" s="39" customFormat="1" ht="15.75" customHeight="1" x14ac:dyDescent="0.2"/>
    <row r="471" s="39" customFormat="1" ht="15.75" customHeight="1" x14ac:dyDescent="0.2"/>
    <row r="472" s="39" customFormat="1" ht="15.75" customHeight="1" x14ac:dyDescent="0.2"/>
    <row r="473" s="39" customFormat="1" ht="15.75" customHeight="1" x14ac:dyDescent="0.2"/>
    <row r="474" s="39" customFormat="1" ht="15.75" customHeight="1" x14ac:dyDescent="0.2"/>
    <row r="475" s="39" customFormat="1" ht="15.75" customHeight="1" x14ac:dyDescent="0.2"/>
    <row r="476" s="39" customFormat="1" ht="15.75" customHeight="1" x14ac:dyDescent="0.2"/>
    <row r="477" s="39" customFormat="1" ht="15.75" customHeight="1" x14ac:dyDescent="0.2"/>
    <row r="478" s="39" customFormat="1" ht="15.75" customHeight="1" x14ac:dyDescent="0.2"/>
    <row r="479" s="39" customFormat="1" ht="15.75" customHeight="1" x14ac:dyDescent="0.2"/>
    <row r="480" s="39" customFormat="1" ht="15.75" customHeight="1" x14ac:dyDescent="0.2"/>
    <row r="481" s="39" customFormat="1" ht="15.75" customHeight="1" x14ac:dyDescent="0.2"/>
    <row r="482" s="39" customFormat="1" ht="15.75" customHeight="1" x14ac:dyDescent="0.2"/>
    <row r="483" s="39" customFormat="1" ht="15.75" customHeight="1" x14ac:dyDescent="0.2"/>
    <row r="484" s="39" customFormat="1" ht="15.75" customHeight="1" x14ac:dyDescent="0.2"/>
    <row r="485" s="39" customFormat="1" ht="15.75" customHeight="1" x14ac:dyDescent="0.2"/>
    <row r="486" s="39" customFormat="1" ht="15.75" customHeight="1" x14ac:dyDescent="0.2"/>
    <row r="487" s="39" customFormat="1" ht="15.75" customHeight="1" x14ac:dyDescent="0.2"/>
    <row r="488" s="39" customFormat="1" ht="15.75" customHeight="1" x14ac:dyDescent="0.2"/>
    <row r="489" s="39" customFormat="1" ht="15.75" customHeight="1" x14ac:dyDescent="0.2"/>
    <row r="490" s="39" customFormat="1" ht="15.75" customHeight="1" x14ac:dyDescent="0.2"/>
    <row r="491" s="39" customFormat="1" ht="15.75" customHeight="1" x14ac:dyDescent="0.2"/>
    <row r="492" s="39" customFormat="1" ht="15.75" customHeight="1" x14ac:dyDescent="0.2"/>
    <row r="493" s="39" customFormat="1" ht="15.75" customHeight="1" x14ac:dyDescent="0.2"/>
    <row r="494" s="39" customFormat="1" ht="15.75" customHeight="1" x14ac:dyDescent="0.2"/>
    <row r="495" s="39" customFormat="1" ht="15.75" customHeight="1" x14ac:dyDescent="0.2"/>
    <row r="496" s="39" customFormat="1" ht="15.75" customHeight="1" x14ac:dyDescent="0.2"/>
    <row r="497" s="39" customFormat="1" ht="15.75" customHeight="1" x14ac:dyDescent="0.2"/>
    <row r="498" s="39" customFormat="1" ht="15.75" customHeight="1" x14ac:dyDescent="0.2"/>
    <row r="499" s="39" customFormat="1" ht="15.75" customHeight="1" x14ac:dyDescent="0.2"/>
    <row r="500" s="39" customFormat="1" ht="15.75" customHeight="1" x14ac:dyDescent="0.2"/>
    <row r="501" s="39" customFormat="1" ht="15.75" customHeight="1" x14ac:dyDescent="0.2"/>
    <row r="502" s="39" customFormat="1" ht="15.75" customHeight="1" x14ac:dyDescent="0.2"/>
    <row r="503" s="39" customFormat="1" ht="15.75" customHeight="1" x14ac:dyDescent="0.2"/>
    <row r="504" s="39" customFormat="1" ht="15.75" customHeight="1" x14ac:dyDescent="0.2"/>
    <row r="505" s="39" customFormat="1" ht="15.75" customHeight="1" x14ac:dyDescent="0.2"/>
    <row r="506" s="39" customFormat="1" ht="15.75" customHeight="1" x14ac:dyDescent="0.2"/>
    <row r="507" s="39" customFormat="1" ht="15.75" customHeight="1" x14ac:dyDescent="0.2"/>
    <row r="508" s="39" customFormat="1" ht="15.75" customHeight="1" x14ac:dyDescent="0.2"/>
    <row r="509" s="39" customFormat="1" ht="15.75" customHeight="1" x14ac:dyDescent="0.2"/>
    <row r="510" s="39" customFormat="1" ht="15.75" customHeight="1" x14ac:dyDescent="0.2"/>
    <row r="511" s="39" customFormat="1" ht="15.75" customHeight="1" x14ac:dyDescent="0.2"/>
    <row r="512" s="39" customFormat="1" ht="15.75" customHeight="1" x14ac:dyDescent="0.2"/>
    <row r="513" s="39" customFormat="1" ht="15.75" customHeight="1" x14ac:dyDescent="0.2"/>
    <row r="514" s="39" customFormat="1" ht="15.75" customHeight="1" x14ac:dyDescent="0.2"/>
    <row r="515" s="39" customFormat="1" ht="15.75" customHeight="1" x14ac:dyDescent="0.2"/>
    <row r="516" s="39" customFormat="1" ht="15.75" customHeight="1" x14ac:dyDescent="0.2"/>
    <row r="517" s="39" customFormat="1" ht="15.75" customHeight="1" x14ac:dyDescent="0.2"/>
    <row r="518" s="39" customFormat="1" ht="15.75" customHeight="1" x14ac:dyDescent="0.2"/>
    <row r="519" s="39" customFormat="1" ht="15.75" customHeight="1" x14ac:dyDescent="0.2"/>
    <row r="520" s="39" customFormat="1" ht="15.75" customHeight="1" x14ac:dyDescent="0.2"/>
    <row r="521" s="39" customFormat="1" ht="15.75" customHeight="1" x14ac:dyDescent="0.2"/>
    <row r="522" s="39" customFormat="1" ht="15.75" customHeight="1" x14ac:dyDescent="0.2"/>
    <row r="523" s="39" customFormat="1" ht="15.75" customHeight="1" x14ac:dyDescent="0.2"/>
    <row r="524" s="39" customFormat="1" ht="15.75" customHeight="1" x14ac:dyDescent="0.2"/>
    <row r="525" s="39" customFormat="1" ht="15.75" customHeight="1" x14ac:dyDescent="0.2"/>
    <row r="526" s="39" customFormat="1" ht="15.75" customHeight="1" x14ac:dyDescent="0.2"/>
    <row r="527" s="39" customFormat="1" ht="15.75" customHeight="1" x14ac:dyDescent="0.2"/>
    <row r="528" s="39" customFormat="1" ht="15.75" customHeight="1" x14ac:dyDescent="0.2"/>
    <row r="529" s="39" customFormat="1" ht="15.75" customHeight="1" x14ac:dyDescent="0.2"/>
    <row r="530" s="39" customFormat="1" ht="15.75" customHeight="1" x14ac:dyDescent="0.2"/>
    <row r="531" s="39" customFormat="1" ht="15.75" customHeight="1" x14ac:dyDescent="0.2"/>
    <row r="532" s="39" customFormat="1" ht="15.75" customHeight="1" x14ac:dyDescent="0.2"/>
    <row r="533" s="39" customFormat="1" ht="15.75" customHeight="1" x14ac:dyDescent="0.2"/>
    <row r="534" s="39" customFormat="1" ht="15.75" customHeight="1" x14ac:dyDescent="0.2"/>
    <row r="535" s="39" customFormat="1" ht="15.75" customHeight="1" x14ac:dyDescent="0.2"/>
    <row r="536" s="39" customFormat="1" ht="15.75" customHeight="1" x14ac:dyDescent="0.2"/>
    <row r="537" s="39" customFormat="1" ht="15.75" customHeight="1" x14ac:dyDescent="0.2"/>
    <row r="538" s="39" customFormat="1" ht="15.75" customHeight="1" x14ac:dyDescent="0.2"/>
    <row r="539" s="39" customFormat="1" ht="15.75" customHeight="1" x14ac:dyDescent="0.2"/>
    <row r="540" s="39" customFormat="1" ht="15.75" customHeight="1" x14ac:dyDescent="0.2"/>
    <row r="541" s="39" customFormat="1" ht="15.75" customHeight="1" x14ac:dyDescent="0.2"/>
    <row r="542" s="39" customFormat="1" ht="15.75" customHeight="1" x14ac:dyDescent="0.2"/>
    <row r="543" s="39" customFormat="1" ht="15.75" customHeight="1" x14ac:dyDescent="0.2"/>
    <row r="544" s="39" customFormat="1" ht="15.75" customHeight="1" x14ac:dyDescent="0.2"/>
    <row r="545" s="39" customFormat="1" ht="15.75" customHeight="1" x14ac:dyDescent="0.2"/>
    <row r="546" s="39" customFormat="1" ht="15.75" customHeight="1" x14ac:dyDescent="0.2"/>
    <row r="547" s="39" customFormat="1" ht="15.75" customHeight="1" x14ac:dyDescent="0.2"/>
    <row r="548" s="39" customFormat="1" ht="15.75" customHeight="1" x14ac:dyDescent="0.2"/>
    <row r="549" s="39" customFormat="1" ht="15.75" customHeight="1" x14ac:dyDescent="0.2"/>
    <row r="550" s="39" customFormat="1" ht="15.75" customHeight="1" x14ac:dyDescent="0.2"/>
    <row r="551" s="39" customFormat="1" ht="15.75" customHeight="1" x14ac:dyDescent="0.2"/>
    <row r="552" s="39" customFormat="1" ht="15.75" customHeight="1" x14ac:dyDescent="0.2"/>
    <row r="553" s="39" customFormat="1" ht="15.75" customHeight="1" x14ac:dyDescent="0.2"/>
    <row r="554" s="39" customFormat="1" ht="15.75" customHeight="1" x14ac:dyDescent="0.2"/>
    <row r="555" s="39" customFormat="1" ht="15.75" customHeight="1" x14ac:dyDescent="0.2"/>
    <row r="556" s="39" customFormat="1" ht="15.75" customHeight="1" x14ac:dyDescent="0.2"/>
    <row r="557" s="39" customFormat="1" ht="15.75" customHeight="1" x14ac:dyDescent="0.2"/>
    <row r="558" s="39" customFormat="1" ht="15.75" customHeight="1" x14ac:dyDescent="0.2"/>
    <row r="559" s="39" customFormat="1" ht="15.75" customHeight="1" x14ac:dyDescent="0.2"/>
    <row r="560" s="39" customFormat="1" ht="15.75" customHeight="1" x14ac:dyDescent="0.2"/>
    <row r="561" s="39" customFormat="1" ht="15.75" customHeight="1" x14ac:dyDescent="0.2"/>
    <row r="562" s="39" customFormat="1" ht="15.75" customHeight="1" x14ac:dyDescent="0.2"/>
    <row r="563" s="39" customFormat="1" ht="15.75" customHeight="1" x14ac:dyDescent="0.2"/>
    <row r="564" s="39" customFormat="1" ht="15.75" customHeight="1" x14ac:dyDescent="0.2"/>
    <row r="565" s="39" customFormat="1" ht="15.75" customHeight="1" x14ac:dyDescent="0.2"/>
    <row r="566" s="39" customFormat="1" ht="15.75" customHeight="1" x14ac:dyDescent="0.2"/>
    <row r="567" s="39" customFormat="1" ht="15.75" customHeight="1" x14ac:dyDescent="0.2"/>
    <row r="568" s="39" customFormat="1" ht="15.75" customHeight="1" x14ac:dyDescent="0.2"/>
    <row r="569" s="39" customFormat="1" ht="15.75" customHeight="1" x14ac:dyDescent="0.2"/>
    <row r="570" s="39" customFormat="1" ht="15.75" customHeight="1" x14ac:dyDescent="0.2"/>
    <row r="571" s="39" customFormat="1" ht="15.75" customHeight="1" x14ac:dyDescent="0.2"/>
    <row r="572" s="39" customFormat="1" ht="15.75" customHeight="1" x14ac:dyDescent="0.2"/>
    <row r="573" s="39" customFormat="1" ht="15.75" customHeight="1" x14ac:dyDescent="0.2"/>
    <row r="574" s="39" customFormat="1" ht="15.75" customHeight="1" x14ac:dyDescent="0.2"/>
    <row r="575" s="39" customFormat="1" ht="15.75" customHeight="1" x14ac:dyDescent="0.2"/>
    <row r="576" s="39" customFormat="1" ht="15.75" customHeight="1" x14ac:dyDescent="0.2"/>
    <row r="577" s="39" customFormat="1" ht="15.75" customHeight="1" x14ac:dyDescent="0.2"/>
    <row r="578" s="39" customFormat="1" ht="15.75" customHeight="1" x14ac:dyDescent="0.2"/>
    <row r="579" s="39" customFormat="1" ht="15.75" customHeight="1" x14ac:dyDescent="0.2"/>
    <row r="580" s="39" customFormat="1" ht="15.75" customHeight="1" x14ac:dyDescent="0.2"/>
    <row r="581" s="39" customFormat="1" ht="15.75" customHeight="1" x14ac:dyDescent="0.2"/>
    <row r="582" s="39" customFormat="1" ht="15.75" customHeight="1" x14ac:dyDescent="0.2"/>
    <row r="583" s="39" customFormat="1" ht="15.75" customHeight="1" x14ac:dyDescent="0.2"/>
    <row r="584" s="39" customFormat="1" ht="15.75" customHeight="1" x14ac:dyDescent="0.2"/>
    <row r="585" s="39" customFormat="1" ht="15.75" customHeight="1" x14ac:dyDescent="0.2"/>
    <row r="586" s="39" customFormat="1" ht="15.75" customHeight="1" x14ac:dyDescent="0.2"/>
    <row r="587" s="39" customFormat="1" ht="15.75" customHeight="1" x14ac:dyDescent="0.2"/>
    <row r="588" s="39" customFormat="1" ht="15.75" customHeight="1" x14ac:dyDescent="0.2"/>
    <row r="589" s="39" customFormat="1" ht="15.75" customHeight="1" x14ac:dyDescent="0.2"/>
    <row r="590" s="39" customFormat="1" ht="15.75" customHeight="1" x14ac:dyDescent="0.2"/>
    <row r="591" s="39" customFormat="1" ht="15.75" customHeight="1" x14ac:dyDescent="0.2"/>
    <row r="592" s="39" customFormat="1" ht="15.75" customHeight="1" x14ac:dyDescent="0.2"/>
    <row r="593" s="39" customFormat="1" ht="15.75" customHeight="1" x14ac:dyDescent="0.2"/>
    <row r="594" s="39" customFormat="1" ht="15.75" customHeight="1" x14ac:dyDescent="0.2"/>
    <row r="595" s="39" customFormat="1" ht="15.75" customHeight="1" x14ac:dyDescent="0.2"/>
    <row r="596" s="39" customFormat="1" ht="15.75" customHeight="1" x14ac:dyDescent="0.2"/>
    <row r="597" s="39" customFormat="1" ht="15.75" customHeight="1" x14ac:dyDescent="0.2"/>
    <row r="598" s="39" customFormat="1" ht="15.75" customHeight="1" x14ac:dyDescent="0.2"/>
    <row r="599" s="39" customFormat="1" ht="15.75" customHeight="1" x14ac:dyDescent="0.2"/>
    <row r="600" s="39" customFormat="1" ht="15.75" customHeight="1" x14ac:dyDescent="0.2"/>
    <row r="601" s="39" customFormat="1" ht="15.75" customHeight="1" x14ac:dyDescent="0.2"/>
    <row r="602" s="39" customFormat="1" ht="15.75" customHeight="1" x14ac:dyDescent="0.2"/>
    <row r="603" s="39" customFormat="1" ht="15.75" customHeight="1" x14ac:dyDescent="0.2"/>
    <row r="604" s="39" customFormat="1" ht="15.75" customHeight="1" x14ac:dyDescent="0.2"/>
    <row r="605" s="39" customFormat="1" ht="15.75" customHeight="1" x14ac:dyDescent="0.2"/>
    <row r="606" s="39" customFormat="1" ht="15.75" customHeight="1" x14ac:dyDescent="0.2"/>
    <row r="607" s="39" customFormat="1" ht="15.75" customHeight="1" x14ac:dyDescent="0.2"/>
    <row r="608" s="39" customFormat="1" ht="15.75" customHeight="1" x14ac:dyDescent="0.2"/>
    <row r="609" s="39" customFormat="1" ht="15.75" customHeight="1" x14ac:dyDescent="0.2"/>
    <row r="610" s="39" customFormat="1" ht="15.75" customHeight="1" x14ac:dyDescent="0.2"/>
    <row r="611" s="39" customFormat="1" ht="15.75" customHeight="1" x14ac:dyDescent="0.2"/>
    <row r="612" s="39" customFormat="1" ht="15.75" customHeight="1" x14ac:dyDescent="0.2"/>
    <row r="613" s="39" customFormat="1" ht="15.75" customHeight="1" x14ac:dyDescent="0.2"/>
    <row r="614" s="39" customFormat="1" ht="15.75" customHeight="1" x14ac:dyDescent="0.2"/>
    <row r="615" s="39" customFormat="1" ht="15.75" customHeight="1" x14ac:dyDescent="0.2"/>
    <row r="616" s="39" customFormat="1" ht="15.75" customHeight="1" x14ac:dyDescent="0.2"/>
    <row r="617" s="39" customFormat="1" ht="15.75" customHeight="1" x14ac:dyDescent="0.2"/>
    <row r="618" s="39" customFormat="1" ht="15.75" customHeight="1" x14ac:dyDescent="0.2"/>
    <row r="619" s="39" customFormat="1" ht="15.75" customHeight="1" x14ac:dyDescent="0.2"/>
    <row r="620" s="39" customFormat="1" ht="15.75" customHeight="1" x14ac:dyDescent="0.2"/>
    <row r="621" s="39" customFormat="1" ht="15.75" customHeight="1" x14ac:dyDescent="0.2"/>
    <row r="622" s="39" customFormat="1" ht="15.75" customHeight="1" x14ac:dyDescent="0.2"/>
    <row r="623" s="39" customFormat="1" ht="15.75" customHeight="1" x14ac:dyDescent="0.2"/>
    <row r="624" s="39" customFormat="1" ht="15.75" customHeight="1" x14ac:dyDescent="0.2"/>
    <row r="625" s="39" customFormat="1" ht="15.75" customHeight="1" x14ac:dyDescent="0.2"/>
    <row r="626" s="39" customFormat="1" ht="15.75" customHeight="1" x14ac:dyDescent="0.2"/>
    <row r="627" s="39" customFormat="1" ht="15.75" customHeight="1" x14ac:dyDescent="0.2"/>
    <row r="628" s="39" customFormat="1" ht="15.75" customHeight="1" x14ac:dyDescent="0.2"/>
    <row r="629" s="39" customFormat="1" ht="15.75" customHeight="1" x14ac:dyDescent="0.2"/>
    <row r="630" s="39" customFormat="1" ht="15.75" customHeight="1" x14ac:dyDescent="0.2"/>
    <row r="631" s="39" customFormat="1" ht="15.75" customHeight="1" x14ac:dyDescent="0.2"/>
    <row r="632" s="39" customFormat="1" ht="15.75" customHeight="1" x14ac:dyDescent="0.2"/>
    <row r="633" s="39" customFormat="1" ht="15.75" customHeight="1" x14ac:dyDescent="0.2"/>
    <row r="634" s="39" customFormat="1" ht="15.75" customHeight="1" x14ac:dyDescent="0.2"/>
    <row r="635" s="39" customFormat="1" ht="15.75" customHeight="1" x14ac:dyDescent="0.2"/>
    <row r="636" s="39" customFormat="1" ht="15.75" customHeight="1" x14ac:dyDescent="0.2"/>
    <row r="637" s="39" customFormat="1" ht="15.75" customHeight="1" x14ac:dyDescent="0.2"/>
    <row r="638" s="39" customFormat="1" ht="15.75" customHeight="1" x14ac:dyDescent="0.2"/>
    <row r="639" s="39" customFormat="1" ht="15.75" customHeight="1" x14ac:dyDescent="0.2"/>
    <row r="640" s="39" customFormat="1" ht="15.75" customHeight="1" x14ac:dyDescent="0.2"/>
    <row r="641" s="39" customFormat="1" ht="15.75" customHeight="1" x14ac:dyDescent="0.2"/>
    <row r="642" s="39" customFormat="1" ht="15.75" customHeight="1" x14ac:dyDescent="0.2"/>
    <row r="643" s="39" customFormat="1" ht="15.75" customHeight="1" x14ac:dyDescent="0.2"/>
    <row r="644" s="39" customFormat="1" ht="15.75" customHeight="1" x14ac:dyDescent="0.2"/>
    <row r="645" s="39" customFormat="1" ht="15.75" customHeight="1" x14ac:dyDescent="0.2"/>
    <row r="646" s="39" customFormat="1" ht="15.75" customHeight="1" x14ac:dyDescent="0.2"/>
    <row r="647" s="39" customFormat="1" ht="15.75" customHeight="1" x14ac:dyDescent="0.2"/>
    <row r="648" s="39" customFormat="1" ht="15.75" customHeight="1" x14ac:dyDescent="0.2"/>
    <row r="649" s="39" customFormat="1" ht="15.75" customHeight="1" x14ac:dyDescent="0.2"/>
    <row r="650" s="39" customFormat="1" ht="15.75" customHeight="1" x14ac:dyDescent="0.2"/>
    <row r="651" s="39" customFormat="1" ht="15.75" customHeight="1" x14ac:dyDescent="0.2"/>
    <row r="652" s="39" customFormat="1" ht="15.75" customHeight="1" x14ac:dyDescent="0.2"/>
    <row r="653" s="39" customFormat="1" ht="15.75" customHeight="1" x14ac:dyDescent="0.2"/>
    <row r="654" s="39" customFormat="1" ht="15.75" customHeight="1" x14ac:dyDescent="0.2"/>
    <row r="655" s="39" customFormat="1" ht="15.75" customHeight="1" x14ac:dyDescent="0.2"/>
    <row r="656" s="39" customFormat="1" ht="15.75" customHeight="1" x14ac:dyDescent="0.2"/>
    <row r="657" s="39" customFormat="1" ht="15.75" customHeight="1" x14ac:dyDescent="0.2"/>
    <row r="658" s="39" customFormat="1" ht="15.75" customHeight="1" x14ac:dyDescent="0.2"/>
    <row r="659" s="39" customFormat="1" ht="15.75" customHeight="1" x14ac:dyDescent="0.2"/>
    <row r="660" s="39" customFormat="1" ht="15.75" customHeight="1" x14ac:dyDescent="0.2"/>
    <row r="661" s="39" customFormat="1" ht="15.75" customHeight="1" x14ac:dyDescent="0.2"/>
    <row r="662" s="39" customFormat="1" ht="15.75" customHeight="1" x14ac:dyDescent="0.2"/>
    <row r="663" s="39" customFormat="1" ht="15.75" customHeight="1" x14ac:dyDescent="0.2"/>
    <row r="664" s="39" customFormat="1" ht="15.75" customHeight="1" x14ac:dyDescent="0.2"/>
    <row r="665" s="39" customFormat="1" ht="15.75" customHeight="1" x14ac:dyDescent="0.2"/>
    <row r="666" s="39" customFormat="1" ht="15.75" customHeight="1" x14ac:dyDescent="0.2"/>
    <row r="667" s="39" customFormat="1" ht="15.75" customHeight="1" x14ac:dyDescent="0.2"/>
    <row r="668" s="39" customFormat="1" ht="15.75" customHeight="1" x14ac:dyDescent="0.2"/>
    <row r="669" s="39" customFormat="1" ht="15.75" customHeight="1" x14ac:dyDescent="0.2"/>
    <row r="670" s="39" customFormat="1" ht="15.75" customHeight="1" x14ac:dyDescent="0.2"/>
    <row r="671" s="39" customFormat="1" ht="15.75" customHeight="1" x14ac:dyDescent="0.2"/>
    <row r="672" s="39" customFormat="1" ht="15.75" customHeight="1" x14ac:dyDescent="0.2"/>
    <row r="673" s="39" customFormat="1" ht="15.75" customHeight="1" x14ac:dyDescent="0.2"/>
    <row r="674" s="39" customFormat="1" ht="15.75" customHeight="1" x14ac:dyDescent="0.2"/>
    <row r="675" s="39" customFormat="1" ht="15.75" customHeight="1" x14ac:dyDescent="0.2"/>
    <row r="676" s="39" customFormat="1" ht="15.75" customHeight="1" x14ac:dyDescent="0.2"/>
    <row r="677" s="39" customFormat="1" ht="15.75" customHeight="1" x14ac:dyDescent="0.2"/>
    <row r="678" s="39" customFormat="1" ht="15.75" customHeight="1" x14ac:dyDescent="0.2"/>
    <row r="679" s="39" customFormat="1" ht="15.75" customHeight="1" x14ac:dyDescent="0.2"/>
    <row r="680" s="39" customFormat="1" ht="15.75" customHeight="1" x14ac:dyDescent="0.2"/>
    <row r="681" s="39" customFormat="1" ht="15.75" customHeight="1" x14ac:dyDescent="0.2"/>
    <row r="682" s="39" customFormat="1" ht="15.75" customHeight="1" x14ac:dyDescent="0.2"/>
    <row r="683" s="39" customFormat="1" ht="15.75" customHeight="1" x14ac:dyDescent="0.2"/>
    <row r="684" s="39" customFormat="1" ht="15.75" customHeight="1" x14ac:dyDescent="0.2"/>
    <row r="685" s="39" customFormat="1" ht="15.75" customHeight="1" x14ac:dyDescent="0.2"/>
    <row r="686" s="39" customFormat="1" ht="15.75" customHeight="1" x14ac:dyDescent="0.2"/>
    <row r="687" s="39" customFormat="1" ht="15.75" customHeight="1" x14ac:dyDescent="0.2"/>
    <row r="688" s="39" customFormat="1" ht="15.75" customHeight="1" x14ac:dyDescent="0.2"/>
    <row r="689" s="39" customFormat="1" ht="15.75" customHeight="1" x14ac:dyDescent="0.2"/>
    <row r="690" s="39" customFormat="1" ht="15.75" customHeight="1" x14ac:dyDescent="0.2"/>
    <row r="691" s="39" customFormat="1" ht="15.75" customHeight="1" x14ac:dyDescent="0.2"/>
    <row r="692" s="39" customFormat="1" ht="15.75" customHeight="1" x14ac:dyDescent="0.2"/>
    <row r="693" s="39" customFormat="1" ht="15.75" customHeight="1" x14ac:dyDescent="0.2"/>
    <row r="694" s="39" customFormat="1" ht="15.75" customHeight="1" x14ac:dyDescent="0.2"/>
    <row r="695" s="39" customFormat="1" ht="15.75" customHeight="1" x14ac:dyDescent="0.2"/>
    <row r="696" s="39" customFormat="1" ht="15.75" customHeight="1" x14ac:dyDescent="0.2"/>
    <row r="697" s="39" customFormat="1" ht="15.75" customHeight="1" x14ac:dyDescent="0.2"/>
    <row r="698" s="39" customFormat="1" ht="15.75" customHeight="1" x14ac:dyDescent="0.2"/>
    <row r="699" s="39" customFormat="1" ht="15.75" customHeight="1" x14ac:dyDescent="0.2"/>
    <row r="700" s="39" customFormat="1" ht="15.75" customHeight="1" x14ac:dyDescent="0.2"/>
    <row r="701" s="39" customFormat="1" ht="15.75" customHeight="1" x14ac:dyDescent="0.2"/>
    <row r="702" s="39" customFormat="1" ht="15.75" customHeight="1" x14ac:dyDescent="0.2"/>
    <row r="703" s="39" customFormat="1" ht="15.75" customHeight="1" x14ac:dyDescent="0.2"/>
    <row r="704" s="39" customFormat="1" ht="15.75" customHeight="1" x14ac:dyDescent="0.2"/>
    <row r="705" s="39" customFormat="1" ht="15.75" customHeight="1" x14ac:dyDescent="0.2"/>
    <row r="706" s="39" customFormat="1" ht="15.75" customHeight="1" x14ac:dyDescent="0.2"/>
    <row r="707" s="39" customFormat="1" ht="15.75" customHeight="1" x14ac:dyDescent="0.2"/>
    <row r="708" s="39" customFormat="1" ht="15.75" customHeight="1" x14ac:dyDescent="0.2"/>
    <row r="709" s="39" customFormat="1" ht="15.75" customHeight="1" x14ac:dyDescent="0.2"/>
    <row r="710" s="39" customFormat="1" ht="15.75" customHeight="1" x14ac:dyDescent="0.2"/>
    <row r="711" s="39" customFormat="1" ht="15.75" customHeight="1" x14ac:dyDescent="0.2"/>
    <row r="712" s="39" customFormat="1" ht="15.75" customHeight="1" x14ac:dyDescent="0.2"/>
    <row r="713" s="39" customFormat="1" ht="15.75" customHeight="1" x14ac:dyDescent="0.2"/>
    <row r="714" s="39" customFormat="1" ht="15.75" customHeight="1" x14ac:dyDescent="0.2"/>
    <row r="715" s="39" customFormat="1" ht="15.75" customHeight="1" x14ac:dyDescent="0.2"/>
    <row r="716" s="39" customFormat="1" ht="15.75" customHeight="1" x14ac:dyDescent="0.2"/>
    <row r="717" s="39" customFormat="1" ht="15.75" customHeight="1" x14ac:dyDescent="0.2"/>
    <row r="718" s="39" customFormat="1" ht="15.75" customHeight="1" x14ac:dyDescent="0.2"/>
    <row r="719" s="39" customFormat="1" ht="15.75" customHeight="1" x14ac:dyDescent="0.2"/>
    <row r="720" s="39" customFormat="1" ht="15.75" customHeight="1" x14ac:dyDescent="0.2"/>
    <row r="721" s="39" customFormat="1" ht="15.75" customHeight="1" x14ac:dyDescent="0.2"/>
    <row r="722" s="39" customFormat="1" ht="15.75" customHeight="1" x14ac:dyDescent="0.2"/>
    <row r="723" s="39" customFormat="1" ht="15.75" customHeight="1" x14ac:dyDescent="0.2"/>
    <row r="724" s="39" customFormat="1" ht="15.75" customHeight="1" x14ac:dyDescent="0.2"/>
    <row r="725" s="39" customFormat="1" ht="15.75" customHeight="1" x14ac:dyDescent="0.2"/>
    <row r="726" s="39" customFormat="1" ht="15.75" customHeight="1" x14ac:dyDescent="0.2"/>
    <row r="727" s="39" customFormat="1" ht="15.75" customHeight="1" x14ac:dyDescent="0.2"/>
    <row r="728" s="39" customFormat="1" ht="15.75" customHeight="1" x14ac:dyDescent="0.2"/>
    <row r="729" s="39" customFormat="1" ht="15.75" customHeight="1" x14ac:dyDescent="0.2"/>
    <row r="730" s="39" customFormat="1" ht="15.75" customHeight="1" x14ac:dyDescent="0.2"/>
    <row r="731" s="39" customFormat="1" ht="15.75" customHeight="1" x14ac:dyDescent="0.2"/>
    <row r="732" s="39" customFormat="1" ht="15.75" customHeight="1" x14ac:dyDescent="0.2"/>
    <row r="733" s="39" customFormat="1" ht="15.75" customHeight="1" x14ac:dyDescent="0.2"/>
    <row r="734" s="39" customFormat="1" ht="15.75" customHeight="1" x14ac:dyDescent="0.2"/>
    <row r="735" s="39" customFormat="1" ht="15.75" customHeight="1" x14ac:dyDescent="0.2"/>
    <row r="736" s="39" customFormat="1" ht="15.75" customHeight="1" x14ac:dyDescent="0.2"/>
    <row r="737" s="39" customFormat="1" ht="15.75" customHeight="1" x14ac:dyDescent="0.2"/>
    <row r="738" s="39" customFormat="1" ht="15.75" customHeight="1" x14ac:dyDescent="0.2"/>
    <row r="739" s="39" customFormat="1" ht="15.75" customHeight="1" x14ac:dyDescent="0.2"/>
    <row r="740" s="39" customFormat="1" ht="15.75" customHeight="1" x14ac:dyDescent="0.2"/>
    <row r="741" s="39" customFormat="1" ht="15.75" customHeight="1" x14ac:dyDescent="0.2"/>
    <row r="742" s="39" customFormat="1" ht="15.75" customHeight="1" x14ac:dyDescent="0.2"/>
    <row r="743" s="39" customFormat="1" ht="15.75" customHeight="1" x14ac:dyDescent="0.2"/>
    <row r="744" s="39" customFormat="1" ht="15.75" customHeight="1" x14ac:dyDescent="0.2"/>
    <row r="745" s="39" customFormat="1" ht="15.75" customHeight="1" x14ac:dyDescent="0.2"/>
    <row r="746" s="39" customFormat="1" ht="15.75" customHeight="1" x14ac:dyDescent="0.2"/>
    <row r="747" s="39" customFormat="1" ht="15.75" customHeight="1" x14ac:dyDescent="0.2"/>
    <row r="748" s="39" customFormat="1" ht="15.75" customHeight="1" x14ac:dyDescent="0.2"/>
    <row r="749" s="39" customFormat="1" ht="15.75" customHeight="1" x14ac:dyDescent="0.2"/>
    <row r="750" s="39" customFormat="1" ht="15.75" customHeight="1" x14ac:dyDescent="0.2"/>
    <row r="751" s="39" customFormat="1" ht="15.75" customHeight="1" x14ac:dyDescent="0.2"/>
    <row r="752" s="39" customFormat="1" ht="15.75" customHeight="1" x14ac:dyDescent="0.2"/>
    <row r="753" s="39" customFormat="1" ht="15.75" customHeight="1" x14ac:dyDescent="0.2"/>
    <row r="754" s="39" customFormat="1" ht="15.75" customHeight="1" x14ac:dyDescent="0.2"/>
    <row r="755" s="39" customFormat="1" ht="15.75" customHeight="1" x14ac:dyDescent="0.2"/>
    <row r="756" s="39" customFormat="1" ht="15.75" customHeight="1" x14ac:dyDescent="0.2"/>
    <row r="757" s="39" customFormat="1" ht="15.75" customHeight="1" x14ac:dyDescent="0.2"/>
    <row r="758" s="39" customFormat="1" ht="15.75" customHeight="1" x14ac:dyDescent="0.2"/>
    <row r="759" s="39" customFormat="1" ht="15.75" customHeight="1" x14ac:dyDescent="0.2"/>
    <row r="760" s="39" customFormat="1" ht="15.75" customHeight="1" x14ac:dyDescent="0.2"/>
    <row r="761" s="39" customFormat="1" ht="15.75" customHeight="1" x14ac:dyDescent="0.2"/>
    <row r="762" s="39" customFormat="1" ht="15.75" customHeight="1" x14ac:dyDescent="0.2"/>
    <row r="763" s="39" customFormat="1" ht="15.75" customHeight="1" x14ac:dyDescent="0.2"/>
    <row r="764" s="39" customFormat="1" ht="15.75" customHeight="1" x14ac:dyDescent="0.2"/>
    <row r="765" s="39" customFormat="1" ht="15.75" customHeight="1" x14ac:dyDescent="0.2"/>
    <row r="766" s="39" customFormat="1" ht="15.75" customHeight="1" x14ac:dyDescent="0.2"/>
    <row r="767" s="39" customFormat="1" ht="15.75" customHeight="1" x14ac:dyDescent="0.2"/>
    <row r="768" s="39" customFormat="1" ht="15.75" customHeight="1" x14ac:dyDescent="0.2"/>
    <row r="769" s="39" customFormat="1" ht="15.75" customHeight="1" x14ac:dyDescent="0.2"/>
    <row r="770" s="39" customFormat="1" ht="15.75" customHeight="1" x14ac:dyDescent="0.2"/>
    <row r="771" s="39" customFormat="1" ht="15.75" customHeight="1" x14ac:dyDescent="0.2"/>
    <row r="772" s="39" customFormat="1" ht="15.75" customHeight="1" x14ac:dyDescent="0.2"/>
    <row r="773" s="39" customFormat="1" ht="15.75" customHeight="1" x14ac:dyDescent="0.2"/>
    <row r="774" s="39" customFormat="1" ht="15.75" customHeight="1" x14ac:dyDescent="0.2"/>
    <row r="775" s="39" customFormat="1" ht="15.75" customHeight="1" x14ac:dyDescent="0.2"/>
    <row r="776" s="39" customFormat="1" ht="15.75" customHeight="1" x14ac:dyDescent="0.2"/>
    <row r="777" s="39" customFormat="1" ht="15.75" customHeight="1" x14ac:dyDescent="0.2"/>
    <row r="778" s="39" customFormat="1" ht="15.75" customHeight="1" x14ac:dyDescent="0.2"/>
    <row r="779" s="39" customFormat="1" ht="15.75" customHeight="1" x14ac:dyDescent="0.2"/>
    <row r="780" s="39" customFormat="1" ht="15.75" customHeight="1" x14ac:dyDescent="0.2"/>
    <row r="781" s="39" customFormat="1" ht="15.75" customHeight="1" x14ac:dyDescent="0.2"/>
    <row r="782" s="39" customFormat="1" ht="15.75" customHeight="1" x14ac:dyDescent="0.2"/>
    <row r="783" s="39" customFormat="1" ht="15.75" customHeight="1" x14ac:dyDescent="0.2"/>
    <row r="784" s="39" customFormat="1" ht="15.75" customHeight="1" x14ac:dyDescent="0.2"/>
    <row r="785" s="39" customFormat="1" ht="15.75" customHeight="1" x14ac:dyDescent="0.2"/>
    <row r="786" s="39" customFormat="1" ht="15.75" customHeight="1" x14ac:dyDescent="0.2"/>
    <row r="787" s="39" customFormat="1" ht="15.75" customHeight="1" x14ac:dyDescent="0.2"/>
    <row r="788" s="39" customFormat="1" ht="15.75" customHeight="1" x14ac:dyDescent="0.2"/>
    <row r="789" s="39" customFormat="1" ht="15.75" customHeight="1" x14ac:dyDescent="0.2"/>
    <row r="790" s="39" customFormat="1" ht="15.75" customHeight="1" x14ac:dyDescent="0.2"/>
    <row r="791" s="39" customFormat="1" ht="15.75" customHeight="1" x14ac:dyDescent="0.2"/>
    <row r="792" s="39" customFormat="1" ht="15.75" customHeight="1" x14ac:dyDescent="0.2"/>
    <row r="793" s="39" customFormat="1" ht="15.75" customHeight="1" x14ac:dyDescent="0.2"/>
    <row r="794" s="39" customFormat="1" ht="15.75" customHeight="1" x14ac:dyDescent="0.2"/>
    <row r="795" s="39" customFormat="1" ht="15.75" customHeight="1" x14ac:dyDescent="0.2"/>
    <row r="796" s="39" customFormat="1" ht="15.75" customHeight="1" x14ac:dyDescent="0.2"/>
    <row r="797" s="39" customFormat="1" ht="15.75" customHeight="1" x14ac:dyDescent="0.2"/>
    <row r="798" s="39" customFormat="1" ht="15.75" customHeight="1" x14ac:dyDescent="0.2"/>
    <row r="799" s="39" customFormat="1" ht="15.75" customHeight="1" x14ac:dyDescent="0.2"/>
    <row r="800" s="39" customFormat="1" ht="15.75" customHeight="1" x14ac:dyDescent="0.2"/>
    <row r="801" s="39" customFormat="1" ht="15.75" customHeight="1" x14ac:dyDescent="0.2"/>
    <row r="802" s="39" customFormat="1" ht="15.75" customHeight="1" x14ac:dyDescent="0.2"/>
    <row r="803" s="39" customFormat="1" ht="15.75" customHeight="1" x14ac:dyDescent="0.2"/>
    <row r="804" s="39" customFormat="1" ht="15.75" customHeight="1" x14ac:dyDescent="0.2"/>
    <row r="805" s="39" customFormat="1" ht="15.75" customHeight="1" x14ac:dyDescent="0.2"/>
    <row r="806" s="39" customFormat="1" ht="15.75" customHeight="1" x14ac:dyDescent="0.2"/>
    <row r="807" s="39" customFormat="1" ht="15.75" customHeight="1" x14ac:dyDescent="0.2"/>
    <row r="808" s="39" customFormat="1" ht="15.75" customHeight="1" x14ac:dyDescent="0.2"/>
    <row r="809" s="39" customFormat="1" ht="15.75" customHeight="1" x14ac:dyDescent="0.2"/>
    <row r="810" s="39" customFormat="1" ht="15.75" customHeight="1" x14ac:dyDescent="0.2"/>
    <row r="811" s="39" customFormat="1" ht="15.75" customHeight="1" x14ac:dyDescent="0.2"/>
    <row r="812" s="39" customFormat="1" ht="15.75" customHeight="1" x14ac:dyDescent="0.2"/>
    <row r="813" s="39" customFormat="1" ht="15.75" customHeight="1" x14ac:dyDescent="0.2"/>
    <row r="814" s="39" customFormat="1" ht="15.75" customHeight="1" x14ac:dyDescent="0.2"/>
    <row r="815" s="39" customFormat="1" ht="15.75" customHeight="1" x14ac:dyDescent="0.2"/>
    <row r="816" s="39" customFormat="1" ht="15.75" customHeight="1" x14ac:dyDescent="0.2"/>
    <row r="817" s="39" customFormat="1" ht="15.75" customHeight="1" x14ac:dyDescent="0.2"/>
    <row r="818" s="39" customFormat="1" ht="15.75" customHeight="1" x14ac:dyDescent="0.2"/>
    <row r="819" s="39" customFormat="1" ht="15.75" customHeight="1" x14ac:dyDescent="0.2"/>
    <row r="820" s="39" customFormat="1" ht="15.75" customHeight="1" x14ac:dyDescent="0.2"/>
    <row r="821" s="39" customFormat="1" ht="15.75" customHeight="1" x14ac:dyDescent="0.2"/>
    <row r="822" s="39" customFormat="1" ht="15.75" customHeight="1" x14ac:dyDescent="0.2"/>
    <row r="823" s="39" customFormat="1" ht="15.75" customHeight="1" x14ac:dyDescent="0.2"/>
    <row r="824" s="39" customFormat="1" ht="15.75" customHeight="1" x14ac:dyDescent="0.2"/>
    <row r="825" s="39" customFormat="1" ht="15.75" customHeight="1" x14ac:dyDescent="0.2"/>
    <row r="826" s="39" customFormat="1" ht="15.75" customHeight="1" x14ac:dyDescent="0.2"/>
    <row r="827" s="39" customFormat="1" ht="15.75" customHeight="1" x14ac:dyDescent="0.2"/>
    <row r="828" s="39" customFormat="1" ht="15.75" customHeight="1" x14ac:dyDescent="0.2"/>
    <row r="829" s="39" customFormat="1" ht="15.75" customHeight="1" x14ac:dyDescent="0.2"/>
    <row r="830" s="39" customFormat="1" ht="15.75" customHeight="1" x14ac:dyDescent="0.2"/>
    <row r="831" s="39" customFormat="1" ht="15.75" customHeight="1" x14ac:dyDescent="0.2"/>
    <row r="832" s="39" customFormat="1" ht="15.75" customHeight="1" x14ac:dyDescent="0.2"/>
    <row r="833" s="39" customFormat="1" ht="15.75" customHeight="1" x14ac:dyDescent="0.2"/>
    <row r="834" s="39" customFormat="1" ht="15.75" customHeight="1" x14ac:dyDescent="0.2"/>
    <row r="835" s="39" customFormat="1" ht="15.75" customHeight="1" x14ac:dyDescent="0.2"/>
    <row r="836" s="39" customFormat="1" ht="15.75" customHeight="1" x14ac:dyDescent="0.2"/>
    <row r="837" s="39" customFormat="1" ht="15.75" customHeight="1" x14ac:dyDescent="0.2"/>
    <row r="838" s="39" customFormat="1" ht="15.75" customHeight="1" x14ac:dyDescent="0.2"/>
    <row r="839" s="39" customFormat="1" ht="15.75" customHeight="1" x14ac:dyDescent="0.2"/>
    <row r="840" s="39" customFormat="1" ht="15.75" customHeight="1" x14ac:dyDescent="0.2"/>
    <row r="841" s="39" customFormat="1" ht="15.75" customHeight="1" x14ac:dyDescent="0.2"/>
    <row r="842" s="39" customFormat="1" ht="15.75" customHeight="1" x14ac:dyDescent="0.2"/>
    <row r="843" s="39" customFormat="1" ht="15.75" customHeight="1" x14ac:dyDescent="0.2"/>
    <row r="844" s="39" customFormat="1" ht="15.75" customHeight="1" x14ac:dyDescent="0.2"/>
    <row r="845" s="39" customFormat="1" ht="15.75" customHeight="1" x14ac:dyDescent="0.2"/>
    <row r="846" s="39" customFormat="1" ht="15.75" customHeight="1" x14ac:dyDescent="0.2"/>
    <row r="847" s="39" customFormat="1" ht="15.75" customHeight="1" x14ac:dyDescent="0.2"/>
    <row r="848" s="39" customFormat="1" ht="15.75" customHeight="1" x14ac:dyDescent="0.2"/>
    <row r="849" s="39" customFormat="1" ht="15.75" customHeight="1" x14ac:dyDescent="0.2"/>
    <row r="850" s="39" customFormat="1" ht="15.75" customHeight="1" x14ac:dyDescent="0.2"/>
    <row r="851" s="39" customFormat="1" ht="15.75" customHeight="1" x14ac:dyDescent="0.2"/>
    <row r="852" s="39" customFormat="1" ht="15.75" customHeight="1" x14ac:dyDescent="0.2"/>
    <row r="853" s="39" customFormat="1" ht="15.75" customHeight="1" x14ac:dyDescent="0.2"/>
    <row r="854" s="39" customFormat="1" ht="15.75" customHeight="1" x14ac:dyDescent="0.2"/>
    <row r="855" s="39" customFormat="1" ht="15.75" customHeight="1" x14ac:dyDescent="0.2"/>
    <row r="856" s="39" customFormat="1" ht="15.75" customHeight="1" x14ac:dyDescent="0.2"/>
    <row r="857" s="39" customFormat="1" ht="15.75" customHeight="1" x14ac:dyDescent="0.2"/>
    <row r="858" s="39" customFormat="1" ht="15.75" customHeight="1" x14ac:dyDescent="0.2"/>
    <row r="859" s="39" customFormat="1" ht="15.75" customHeight="1" x14ac:dyDescent="0.2"/>
    <row r="860" s="39" customFormat="1" ht="15.75" customHeight="1" x14ac:dyDescent="0.2"/>
    <row r="861" s="39" customFormat="1" ht="15.75" customHeight="1" x14ac:dyDescent="0.2"/>
    <row r="862" s="39" customFormat="1" ht="15.75" customHeight="1" x14ac:dyDescent="0.2"/>
    <row r="863" s="39" customFormat="1" ht="15.75" customHeight="1" x14ac:dyDescent="0.2"/>
    <row r="864" s="39" customFormat="1" ht="15.75" customHeight="1" x14ac:dyDescent="0.2"/>
    <row r="865" s="39" customFormat="1" ht="15.75" customHeight="1" x14ac:dyDescent="0.2"/>
    <row r="866" s="39" customFormat="1" ht="15.75" customHeight="1" x14ac:dyDescent="0.2"/>
    <row r="867" s="39" customFormat="1" ht="15.75" customHeight="1" x14ac:dyDescent="0.2"/>
    <row r="868" s="39" customFormat="1" ht="15.75" customHeight="1" x14ac:dyDescent="0.2"/>
    <row r="869" s="39" customFormat="1" ht="15.75" customHeight="1" x14ac:dyDescent="0.2"/>
    <row r="870" s="39" customFormat="1" ht="15.75" customHeight="1" x14ac:dyDescent="0.2"/>
    <row r="871" s="39" customFormat="1" ht="15.75" customHeight="1" x14ac:dyDescent="0.2"/>
    <row r="872" s="39" customFormat="1" ht="15.75" customHeight="1" x14ac:dyDescent="0.2"/>
    <row r="873" s="39" customFormat="1" ht="15.75" customHeight="1" x14ac:dyDescent="0.2"/>
    <row r="874" s="39" customFormat="1" ht="15.75" customHeight="1" x14ac:dyDescent="0.2"/>
    <row r="875" s="39" customFormat="1" ht="15.75" customHeight="1" x14ac:dyDescent="0.2"/>
    <row r="876" s="39" customFormat="1" ht="15.75" customHeight="1" x14ac:dyDescent="0.2"/>
    <row r="877" s="39" customFormat="1" ht="15.75" customHeight="1" x14ac:dyDescent="0.2"/>
    <row r="878" s="39" customFormat="1" ht="15.75" customHeight="1" x14ac:dyDescent="0.2"/>
    <row r="879" s="39" customFormat="1" ht="15.75" customHeight="1" x14ac:dyDescent="0.2"/>
    <row r="880" s="39" customFormat="1" ht="15.75" customHeight="1" x14ac:dyDescent="0.2"/>
    <row r="881" s="39" customFormat="1" ht="15.75" customHeight="1" x14ac:dyDescent="0.2"/>
    <row r="882" s="39" customFormat="1" ht="15.75" customHeight="1" x14ac:dyDescent="0.2"/>
    <row r="883" s="39" customFormat="1" ht="15.75" customHeight="1" x14ac:dyDescent="0.2"/>
    <row r="884" s="39" customFormat="1" ht="15.75" customHeight="1" x14ac:dyDescent="0.2"/>
    <row r="885" s="39" customFormat="1" ht="15.75" customHeight="1" x14ac:dyDescent="0.2"/>
    <row r="886" s="39" customFormat="1" ht="15.75" customHeight="1" x14ac:dyDescent="0.2"/>
    <row r="887" s="39" customFormat="1" ht="15.75" customHeight="1" x14ac:dyDescent="0.2"/>
    <row r="888" s="39" customFormat="1" ht="15.75" customHeight="1" x14ac:dyDescent="0.2"/>
    <row r="889" s="39" customFormat="1" ht="15.75" customHeight="1" x14ac:dyDescent="0.2"/>
    <row r="890" s="39" customFormat="1" ht="15.75" customHeight="1" x14ac:dyDescent="0.2"/>
    <row r="891" s="39" customFormat="1" ht="15.75" customHeight="1" x14ac:dyDescent="0.2"/>
    <row r="892" s="39" customFormat="1" ht="15.75" customHeight="1" x14ac:dyDescent="0.2"/>
    <row r="893" s="39" customFormat="1" ht="15.75" customHeight="1" x14ac:dyDescent="0.2"/>
    <row r="894" s="39" customFormat="1" ht="15.75" customHeight="1" x14ac:dyDescent="0.2"/>
    <row r="895" s="39" customFormat="1" ht="15.75" customHeight="1" x14ac:dyDescent="0.2"/>
    <row r="896" s="39" customFormat="1" ht="15.75" customHeight="1" x14ac:dyDescent="0.2"/>
    <row r="897" s="39" customFormat="1" ht="15.75" customHeight="1" x14ac:dyDescent="0.2"/>
    <row r="898" s="39" customFormat="1" ht="15.75" customHeight="1" x14ac:dyDescent="0.2"/>
    <row r="899" s="39" customFormat="1" ht="15.75" customHeight="1" x14ac:dyDescent="0.2"/>
    <row r="900" s="39" customFormat="1" ht="15.75" customHeight="1" x14ac:dyDescent="0.2"/>
    <row r="901" s="39" customFormat="1" ht="15.75" customHeight="1" x14ac:dyDescent="0.2"/>
    <row r="902" s="39" customFormat="1" ht="15.75" customHeight="1" x14ac:dyDescent="0.2"/>
    <row r="903" s="39" customFormat="1" ht="15.75" customHeight="1" x14ac:dyDescent="0.2"/>
    <row r="904" s="39" customFormat="1" ht="15.75" customHeight="1" x14ac:dyDescent="0.2"/>
    <row r="905" s="39" customFormat="1" ht="15.75" customHeight="1" x14ac:dyDescent="0.2"/>
    <row r="906" s="39" customFormat="1" ht="15.75" customHeight="1" x14ac:dyDescent="0.2"/>
    <row r="907" s="39" customFormat="1" ht="15.75" customHeight="1" x14ac:dyDescent="0.2"/>
    <row r="908" s="39" customFormat="1" ht="15.75" customHeight="1" x14ac:dyDescent="0.2"/>
    <row r="909" s="39" customFormat="1" ht="15.75" customHeight="1" x14ac:dyDescent="0.2"/>
    <row r="910" s="39" customFormat="1" ht="15.75" customHeight="1" x14ac:dyDescent="0.2"/>
    <row r="911" s="39" customFormat="1" ht="15.75" customHeight="1" x14ac:dyDescent="0.2"/>
    <row r="912" s="39" customFormat="1" ht="15.75" customHeight="1" x14ac:dyDescent="0.2"/>
    <row r="913" s="39" customFormat="1" ht="15.75" customHeight="1" x14ac:dyDescent="0.2"/>
    <row r="914" s="39" customFormat="1" ht="15.75" customHeight="1" x14ac:dyDescent="0.2"/>
    <row r="915" s="39" customFormat="1" ht="15.75" customHeight="1" x14ac:dyDescent="0.2"/>
    <row r="916" s="39" customFormat="1" ht="15.75" customHeight="1" x14ac:dyDescent="0.2"/>
    <row r="917" s="39" customFormat="1" ht="15.75" customHeight="1" x14ac:dyDescent="0.2"/>
    <row r="918" s="39" customFormat="1" ht="15.75" customHeight="1" x14ac:dyDescent="0.2"/>
    <row r="919" s="39" customFormat="1" ht="15.75" customHeight="1" x14ac:dyDescent="0.2"/>
    <row r="920" s="39" customFormat="1" ht="15.75" customHeight="1" x14ac:dyDescent="0.2"/>
    <row r="921" s="39" customFormat="1" ht="15.75" customHeight="1" x14ac:dyDescent="0.2"/>
    <row r="922" s="39" customFormat="1" ht="15.75" customHeight="1" x14ac:dyDescent="0.2"/>
    <row r="923" s="39" customFormat="1" ht="15.75" customHeight="1" x14ac:dyDescent="0.2"/>
    <row r="924" s="39" customFormat="1" ht="15.75" customHeight="1" x14ac:dyDescent="0.2"/>
    <row r="925" s="39" customFormat="1" ht="15.75" customHeight="1" x14ac:dyDescent="0.2"/>
    <row r="926" s="39" customFormat="1" ht="15.75" customHeight="1" x14ac:dyDescent="0.2"/>
    <row r="927" s="39" customFormat="1" ht="15.75" customHeight="1" x14ac:dyDescent="0.2"/>
    <row r="928" s="39" customFormat="1" ht="15.75" customHeight="1" x14ac:dyDescent="0.2"/>
    <row r="929" s="39" customFormat="1" ht="15.75" customHeight="1" x14ac:dyDescent="0.2"/>
    <row r="930" s="39" customFormat="1" ht="15.75" customHeight="1" x14ac:dyDescent="0.2"/>
    <row r="931" s="39" customFormat="1" ht="15.75" customHeight="1" x14ac:dyDescent="0.2"/>
    <row r="932" s="39" customFormat="1" ht="15.75" customHeight="1" x14ac:dyDescent="0.2"/>
    <row r="933" s="39" customFormat="1" ht="15.75" customHeight="1" x14ac:dyDescent="0.2"/>
    <row r="934" s="39" customFormat="1" ht="15.75" customHeight="1" x14ac:dyDescent="0.2"/>
    <row r="935" s="39" customFormat="1" ht="15.75" customHeight="1" x14ac:dyDescent="0.2"/>
    <row r="936" s="39" customFormat="1" ht="15.75" customHeight="1" x14ac:dyDescent="0.2"/>
    <row r="937" s="39" customFormat="1" ht="15.75" customHeight="1" x14ac:dyDescent="0.2"/>
    <row r="938" s="39" customFormat="1" ht="15.75" customHeight="1" x14ac:dyDescent="0.2"/>
    <row r="939" s="39" customFormat="1" ht="15.75" customHeight="1" x14ac:dyDescent="0.2"/>
    <row r="940" s="39" customFormat="1" ht="15.75" customHeight="1" x14ac:dyDescent="0.2"/>
    <row r="941" s="39" customFormat="1" ht="15.75" customHeight="1" x14ac:dyDescent="0.2"/>
    <row r="942" s="39" customFormat="1" ht="15.75" customHeight="1" x14ac:dyDescent="0.2"/>
    <row r="943" s="39" customFormat="1" ht="15.75" customHeight="1" x14ac:dyDescent="0.2"/>
    <row r="944" s="39" customFormat="1" ht="15.75" customHeight="1" x14ac:dyDescent="0.2"/>
    <row r="945" s="39" customFormat="1" ht="15.75" customHeight="1" x14ac:dyDescent="0.2"/>
    <row r="946" s="39" customFormat="1" ht="15.75" customHeight="1" x14ac:dyDescent="0.2"/>
    <row r="947" s="39" customFormat="1" ht="15.75" customHeight="1" x14ac:dyDescent="0.2"/>
    <row r="948" s="39" customFormat="1" ht="15.75" customHeight="1" x14ac:dyDescent="0.2"/>
    <row r="949" s="39" customFormat="1" ht="15.75" customHeight="1" x14ac:dyDescent="0.2"/>
    <row r="950" s="39" customFormat="1" ht="15.75" customHeight="1" x14ac:dyDescent="0.2"/>
    <row r="951" s="39" customFormat="1" ht="15.75" customHeight="1" x14ac:dyDescent="0.2"/>
    <row r="952" s="39" customFormat="1" ht="15.75" customHeight="1" x14ac:dyDescent="0.2"/>
    <row r="953" s="39" customFormat="1" ht="15.75" customHeight="1" x14ac:dyDescent="0.2"/>
    <row r="954" s="39" customFormat="1" ht="15.75" customHeight="1" x14ac:dyDescent="0.2"/>
    <row r="955" s="39" customFormat="1" ht="15.75" customHeight="1" x14ac:dyDescent="0.2"/>
    <row r="956" s="39" customFormat="1" ht="15.75" customHeight="1" x14ac:dyDescent="0.2"/>
    <row r="957" s="39" customFormat="1" ht="15.75" customHeight="1" x14ac:dyDescent="0.2"/>
    <row r="958" s="39" customFormat="1" ht="15.75" customHeight="1" x14ac:dyDescent="0.2"/>
    <row r="959" s="39" customFormat="1" ht="15.75" customHeight="1" x14ac:dyDescent="0.2"/>
    <row r="960" s="39" customFormat="1" ht="15.75" customHeight="1" x14ac:dyDescent="0.2"/>
    <row r="961" s="39" customFormat="1" ht="15.75" customHeight="1" x14ac:dyDescent="0.2"/>
    <row r="962" s="39" customFormat="1" ht="15.75" customHeight="1" x14ac:dyDescent="0.2"/>
    <row r="963" s="39" customFormat="1" ht="15.75" customHeight="1" x14ac:dyDescent="0.2"/>
    <row r="964" s="39" customFormat="1" ht="15.75" customHeight="1" x14ac:dyDescent="0.2"/>
    <row r="965" s="39" customFormat="1" ht="15.75" customHeight="1" x14ac:dyDescent="0.2"/>
    <row r="966" s="39" customFormat="1" ht="15.75" customHeight="1" x14ac:dyDescent="0.2"/>
    <row r="967" s="39" customFormat="1" ht="15.75" customHeight="1" x14ac:dyDescent="0.2"/>
    <row r="968" s="39" customFormat="1" ht="15.75" customHeight="1" x14ac:dyDescent="0.2"/>
    <row r="969" s="39" customFormat="1" ht="15.75" customHeight="1" x14ac:dyDescent="0.2"/>
    <row r="970" s="39" customFormat="1" ht="15.75" customHeight="1" x14ac:dyDescent="0.2"/>
    <row r="971" s="39" customFormat="1" ht="15.75" customHeight="1" x14ac:dyDescent="0.2"/>
    <row r="972" s="39" customFormat="1" ht="15.75" customHeight="1" x14ac:dyDescent="0.2"/>
    <row r="973" s="39" customFormat="1" ht="15.75" customHeight="1" x14ac:dyDescent="0.2"/>
    <row r="974" s="39" customFormat="1" ht="15.75" customHeight="1" x14ac:dyDescent="0.2"/>
    <row r="975" s="39" customFormat="1" ht="15.75" customHeight="1" x14ac:dyDescent="0.2"/>
    <row r="976" s="39" customFormat="1" ht="15.75" customHeight="1" x14ac:dyDescent="0.2"/>
    <row r="977" s="39" customFormat="1" ht="15.75" customHeight="1" x14ac:dyDescent="0.2"/>
    <row r="978" s="39" customFormat="1" ht="15.75" customHeight="1" x14ac:dyDescent="0.2"/>
    <row r="979" s="39" customFormat="1" ht="15.75" customHeight="1" x14ac:dyDescent="0.2"/>
    <row r="980" s="39" customFormat="1" ht="15.75" customHeight="1" x14ac:dyDescent="0.2"/>
    <row r="981" s="39" customFormat="1" ht="15.75" customHeight="1" x14ac:dyDescent="0.2"/>
    <row r="982" s="39" customFormat="1" ht="15.75" customHeight="1" x14ac:dyDescent="0.2"/>
    <row r="983" s="39" customFormat="1" ht="15.75" customHeight="1" x14ac:dyDescent="0.2"/>
    <row r="984" s="39" customFormat="1" ht="15.75" customHeight="1" x14ac:dyDescent="0.2"/>
    <row r="985" s="39" customFormat="1" ht="15.75" customHeight="1" x14ac:dyDescent="0.2"/>
    <row r="986" s="39" customFormat="1" ht="15.75" customHeight="1" x14ac:dyDescent="0.2"/>
    <row r="987" s="39" customFormat="1" ht="15.75" customHeight="1" x14ac:dyDescent="0.2"/>
    <row r="988" s="39" customFormat="1" ht="15.75" customHeight="1" x14ac:dyDescent="0.2"/>
    <row r="989" s="39" customFormat="1" ht="15.75" customHeight="1" x14ac:dyDescent="0.2"/>
    <row r="990" s="39" customFormat="1" ht="15.75" customHeight="1" x14ac:dyDescent="0.2"/>
    <row r="991" s="39" customFormat="1" ht="15.75" customHeight="1" x14ac:dyDescent="0.2"/>
    <row r="992" s="39" customFormat="1" ht="15.75" customHeight="1" x14ac:dyDescent="0.2"/>
    <row r="993" s="39" customFormat="1" ht="15.75" customHeight="1" x14ac:dyDescent="0.2"/>
    <row r="994" s="39" customFormat="1" ht="15.75" customHeight="1" x14ac:dyDescent="0.2"/>
    <row r="995" s="39" customFormat="1" ht="15.75" customHeight="1" x14ac:dyDescent="0.2"/>
    <row r="996" s="39" customFormat="1" ht="15.75" customHeight="1" x14ac:dyDescent="0.2"/>
    <row r="997" s="39" customFormat="1" ht="15.75" customHeight="1" x14ac:dyDescent="0.2"/>
    <row r="998" s="39" customFormat="1" ht="15.75" customHeight="1" x14ac:dyDescent="0.2"/>
    <row r="999" s="39" customFormat="1" ht="15.75" customHeight="1" x14ac:dyDescent="0.2"/>
    <row r="1000" s="39" customFormat="1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>
    <tabColor theme="9" tint="0.59999389629810485"/>
  </sheetPr>
  <dimension ref="A1:R88"/>
  <sheetViews>
    <sheetView topLeftCell="D1" zoomScale="110" zoomScaleNormal="110" workbookViewId="0">
      <selection activeCell="P13" sqref="P13"/>
    </sheetView>
  </sheetViews>
  <sheetFormatPr defaultRowHeight="15" x14ac:dyDescent="0.25"/>
  <cols>
    <col min="1" max="3" width="13" customWidth="1"/>
    <col min="4" max="4" width="13.85546875" style="5" bestFit="1" customWidth="1"/>
    <col min="5" max="5" width="13.85546875" style="5" customWidth="1"/>
    <col min="6" max="6" width="14" style="5" customWidth="1"/>
    <col min="7" max="7" width="17.28515625" customWidth="1"/>
    <col min="8" max="8" width="12" customWidth="1"/>
    <col min="9" max="10" width="13.140625" customWidth="1"/>
    <col min="11" max="11" width="14.42578125" style="8" customWidth="1"/>
    <col min="12" max="12" width="11.140625" style="8" customWidth="1"/>
    <col min="13" max="13" width="12.7109375" style="8" customWidth="1"/>
    <col min="14" max="14" width="12" style="8" customWidth="1"/>
    <col min="17" max="17" width="14.42578125" bestFit="1" customWidth="1"/>
    <col min="18" max="18" width="68.42578125" bestFit="1" customWidth="1"/>
  </cols>
  <sheetData>
    <row r="1" spans="1:18" ht="23.25" x14ac:dyDescent="0.35">
      <c r="A1" s="14" t="s">
        <v>339</v>
      </c>
      <c r="N1"/>
    </row>
    <row r="2" spans="1:18" x14ac:dyDescent="0.25">
      <c r="A2" t="s">
        <v>360</v>
      </c>
      <c r="B2" s="20">
        <f ca="1">TODAY()</f>
        <v>44238</v>
      </c>
      <c r="D2" s="8"/>
      <c r="E2" s="20"/>
      <c r="J2" s="9" t="s">
        <v>351</v>
      </c>
      <c r="K2" s="13" t="s">
        <v>251</v>
      </c>
      <c r="M2" s="9" t="s">
        <v>344</v>
      </c>
      <c r="N2" s="10">
        <v>3.5999999999999999E-3</v>
      </c>
    </row>
    <row r="3" spans="1:18" x14ac:dyDescent="0.25">
      <c r="K3" s="5"/>
      <c r="M3" s="5"/>
      <c r="N3"/>
    </row>
    <row r="4" spans="1:18" s="7" customFormat="1" x14ac:dyDescent="0.25">
      <c r="A4" s="28" t="s">
        <v>338</v>
      </c>
      <c r="B4" s="28" t="s">
        <v>337</v>
      </c>
      <c r="C4" s="28" t="s">
        <v>5</v>
      </c>
      <c r="D4" s="28" t="s">
        <v>0</v>
      </c>
      <c r="E4" s="28" t="s">
        <v>1</v>
      </c>
      <c r="F4" s="28" t="s">
        <v>2</v>
      </c>
      <c r="G4" s="28" t="s">
        <v>8</v>
      </c>
      <c r="H4" s="28" t="s">
        <v>21</v>
      </c>
      <c r="I4" s="28" t="s">
        <v>7</v>
      </c>
      <c r="J4" s="28" t="s">
        <v>355</v>
      </c>
      <c r="K4" s="28" t="s">
        <v>341</v>
      </c>
      <c r="L4" s="29" t="s">
        <v>359</v>
      </c>
      <c r="M4" s="28" t="s">
        <v>345</v>
      </c>
      <c r="N4" s="28" t="s">
        <v>343</v>
      </c>
      <c r="Q4" s="35" t="s">
        <v>399</v>
      </c>
      <c r="R4" s="35" t="s">
        <v>400</v>
      </c>
    </row>
    <row r="5" spans="1:18" x14ac:dyDescent="0.25">
      <c r="A5" s="32" t="s">
        <v>249</v>
      </c>
      <c r="B5" s="32" t="s">
        <v>340</v>
      </c>
      <c r="C5" s="32">
        <f>545671</f>
        <v>545671</v>
      </c>
      <c r="D5" s="33">
        <v>43892</v>
      </c>
      <c r="E5" s="33">
        <f>WORKDAY(EDATE(D5,1)-1,1)</f>
        <v>43923</v>
      </c>
      <c r="F5" s="33">
        <v>43938</v>
      </c>
      <c r="G5" s="32" t="s">
        <v>250</v>
      </c>
      <c r="H5" s="32">
        <v>223809</v>
      </c>
      <c r="I5" s="32" t="s">
        <v>251</v>
      </c>
      <c r="J5" s="30">
        <v>742.5</v>
      </c>
      <c r="K5" s="33" t="str">
        <f>TEXT(D5,"MMM")</f>
        <v>Mar</v>
      </c>
      <c r="L5" s="31">
        <f>DAY(D5)</f>
        <v>2</v>
      </c>
      <c r="M5" s="31">
        <f>IF(F5&gt;E5,NETWORKDAYS(E5,F5,'NSW Holidays 2020'!$A$4:$A$15),0)</f>
        <v>10</v>
      </c>
      <c r="N5" s="30">
        <f t="shared" ref="N5:N36" si="0">J5*M5*Penalty_Rate+M5*flat_rate</f>
        <v>46.730000000000004</v>
      </c>
      <c r="Q5" s="36" t="s">
        <v>401</v>
      </c>
      <c r="R5" s="36" t="s">
        <v>402</v>
      </c>
    </row>
    <row r="6" spans="1:18" x14ac:dyDescent="0.25">
      <c r="A6" s="32" t="s">
        <v>249</v>
      </c>
      <c r="B6" s="32" t="s">
        <v>340</v>
      </c>
      <c r="C6" s="32">
        <v>545672</v>
      </c>
      <c r="D6" s="33">
        <v>43923</v>
      </c>
      <c r="E6" s="33">
        <f t="shared" ref="E6:E69" si="1">WORKDAY(EDATE(D6,1)-1,1)</f>
        <v>43955</v>
      </c>
      <c r="F6" s="33">
        <v>43941</v>
      </c>
      <c r="G6" s="32" t="s">
        <v>252</v>
      </c>
      <c r="H6" s="32">
        <v>327600</v>
      </c>
      <c r="I6" s="32" t="s">
        <v>253</v>
      </c>
      <c r="J6" s="34">
        <v>1021.02</v>
      </c>
      <c r="K6" s="33" t="str">
        <f t="shared" ref="K6:K69" si="2">TEXT(D6,"MMM")</f>
        <v>Apr</v>
      </c>
      <c r="L6" s="31">
        <f t="shared" ref="L6:L69" si="3">DAY(D6)</f>
        <v>2</v>
      </c>
      <c r="M6" s="31">
        <f>IF(F6&gt;E6,NETWORKDAYS(E6,F6,'NSW Holidays 2020'!$A$4:$A$15),0)</f>
        <v>0</v>
      </c>
      <c r="N6" s="30">
        <f t="shared" si="0"/>
        <v>0</v>
      </c>
      <c r="Q6" s="36" t="s">
        <v>403</v>
      </c>
      <c r="R6" s="36" t="s">
        <v>404</v>
      </c>
    </row>
    <row r="7" spans="1:18" x14ac:dyDescent="0.25">
      <c r="A7" s="32" t="s">
        <v>254</v>
      </c>
      <c r="B7" s="32" t="s">
        <v>340</v>
      </c>
      <c r="C7" s="32">
        <v>545674</v>
      </c>
      <c r="D7" s="33">
        <v>43906</v>
      </c>
      <c r="E7" s="33">
        <f t="shared" si="1"/>
        <v>43937</v>
      </c>
      <c r="F7" s="33">
        <v>43926</v>
      </c>
      <c r="G7" s="32" t="s">
        <v>252</v>
      </c>
      <c r="H7" s="32">
        <v>332589</v>
      </c>
      <c r="I7" s="32" t="s">
        <v>253</v>
      </c>
      <c r="J7" s="34">
        <v>409.53</v>
      </c>
      <c r="K7" s="33" t="str">
        <f t="shared" si="2"/>
        <v>Mar</v>
      </c>
      <c r="L7" s="31">
        <f t="shared" si="3"/>
        <v>16</v>
      </c>
      <c r="M7" s="31">
        <f>IF(F7&gt;E7,NETWORKDAYS(E7,F7,'NSW Holidays 2020'!$A$4:$A$15),0)</f>
        <v>0</v>
      </c>
      <c r="N7" s="30">
        <f t="shared" si="0"/>
        <v>0</v>
      </c>
      <c r="Q7" s="36" t="s">
        <v>405</v>
      </c>
      <c r="R7" s="36" t="s">
        <v>406</v>
      </c>
    </row>
    <row r="8" spans="1:18" x14ac:dyDescent="0.25">
      <c r="A8" s="32" t="s">
        <v>255</v>
      </c>
      <c r="B8" s="32" t="s">
        <v>340</v>
      </c>
      <c r="C8" s="32">
        <v>545676</v>
      </c>
      <c r="D8" s="33">
        <v>43915</v>
      </c>
      <c r="E8" s="33">
        <f t="shared" si="1"/>
        <v>43948</v>
      </c>
      <c r="F8" s="33">
        <v>43941</v>
      </c>
      <c r="G8" s="32" t="s">
        <v>252</v>
      </c>
      <c r="H8" s="32">
        <v>337131</v>
      </c>
      <c r="I8" s="32" t="s">
        <v>253</v>
      </c>
      <c r="J8" s="34">
        <v>-234.96</v>
      </c>
      <c r="K8" s="33" t="str">
        <f t="shared" si="2"/>
        <v>Mar</v>
      </c>
      <c r="L8" s="31">
        <f t="shared" si="3"/>
        <v>25</v>
      </c>
      <c r="M8" s="31">
        <f>IF(F8&gt;E8,NETWORKDAYS(E8,F8,'NSW Holidays 2020'!$A$4:$A$15),0)</f>
        <v>0</v>
      </c>
      <c r="N8" s="30">
        <f t="shared" si="0"/>
        <v>0</v>
      </c>
      <c r="Q8" s="36" t="s">
        <v>407</v>
      </c>
      <c r="R8" s="36" t="s">
        <v>408</v>
      </c>
    </row>
    <row r="9" spans="1:18" x14ac:dyDescent="0.25">
      <c r="A9" s="32" t="s">
        <v>256</v>
      </c>
      <c r="B9" s="32" t="s">
        <v>340</v>
      </c>
      <c r="C9" s="32">
        <v>545677</v>
      </c>
      <c r="D9" s="33">
        <v>43907</v>
      </c>
      <c r="E9" s="33">
        <f t="shared" si="1"/>
        <v>43938</v>
      </c>
      <c r="F9" s="33">
        <v>43931</v>
      </c>
      <c r="G9" s="32" t="s">
        <v>252</v>
      </c>
      <c r="H9" s="32">
        <v>319376</v>
      </c>
      <c r="I9" s="32" t="s">
        <v>253</v>
      </c>
      <c r="J9" s="34">
        <v>-450.12</v>
      </c>
      <c r="K9" s="33" t="str">
        <f t="shared" si="2"/>
        <v>Mar</v>
      </c>
      <c r="L9" s="31">
        <f t="shared" si="3"/>
        <v>17</v>
      </c>
      <c r="M9" s="31">
        <f>IF(F9&gt;E9,NETWORKDAYS(E9,F9,'NSW Holidays 2020'!$A$4:$A$15),0)</f>
        <v>0</v>
      </c>
      <c r="N9" s="30">
        <f t="shared" si="0"/>
        <v>0</v>
      </c>
      <c r="Q9" s="36" t="s">
        <v>409</v>
      </c>
      <c r="R9" s="36" t="s">
        <v>410</v>
      </c>
    </row>
    <row r="10" spans="1:18" x14ac:dyDescent="0.25">
      <c r="A10" s="32" t="s">
        <v>257</v>
      </c>
      <c r="B10" s="32" t="s">
        <v>340</v>
      </c>
      <c r="C10" s="32">
        <v>545678</v>
      </c>
      <c r="D10" s="33">
        <v>43930</v>
      </c>
      <c r="E10" s="33">
        <f t="shared" si="1"/>
        <v>43962</v>
      </c>
      <c r="F10" s="33">
        <v>43951</v>
      </c>
      <c r="G10" s="32" t="s">
        <v>252</v>
      </c>
      <c r="H10" s="32">
        <v>334724</v>
      </c>
      <c r="I10" s="32" t="s">
        <v>253</v>
      </c>
      <c r="J10" s="34">
        <v>114.18</v>
      </c>
      <c r="K10" s="33" t="str">
        <f t="shared" si="2"/>
        <v>Apr</v>
      </c>
      <c r="L10" s="31">
        <f t="shared" si="3"/>
        <v>9</v>
      </c>
      <c r="M10" s="31">
        <f>IF(F10&gt;E10,NETWORKDAYS(E10,F10,'NSW Holidays 2020'!$A$4:$A$15),0)</f>
        <v>0</v>
      </c>
      <c r="N10" s="30">
        <f t="shared" si="0"/>
        <v>0</v>
      </c>
      <c r="Q10" s="36" t="s">
        <v>411</v>
      </c>
      <c r="R10" s="36" t="s">
        <v>412</v>
      </c>
    </row>
    <row r="11" spans="1:18" x14ac:dyDescent="0.25">
      <c r="A11" s="32" t="s">
        <v>258</v>
      </c>
      <c r="B11" s="32" t="s">
        <v>340</v>
      </c>
      <c r="C11" s="32">
        <v>545679</v>
      </c>
      <c r="D11" s="33">
        <v>43913</v>
      </c>
      <c r="E11" s="33">
        <f t="shared" si="1"/>
        <v>43944</v>
      </c>
      <c r="F11" s="33">
        <v>43951</v>
      </c>
      <c r="G11" s="32" t="s">
        <v>252</v>
      </c>
      <c r="H11" s="32">
        <v>310607</v>
      </c>
      <c r="I11" s="32" t="s">
        <v>253</v>
      </c>
      <c r="J11" s="34">
        <v>930.93</v>
      </c>
      <c r="K11" s="33" t="str">
        <f t="shared" si="2"/>
        <v>Mar</v>
      </c>
      <c r="L11" s="31">
        <f t="shared" si="3"/>
        <v>23</v>
      </c>
      <c r="M11" s="31">
        <f>IF(F11&gt;E11,NETWORKDAYS(E11,F11,'NSW Holidays 2020'!$A$4:$A$15),0)</f>
        <v>6</v>
      </c>
      <c r="N11" s="30">
        <f t="shared" si="0"/>
        <v>32.108087999999995</v>
      </c>
      <c r="Q11" s="36" t="s">
        <v>413</v>
      </c>
      <c r="R11" s="36" t="s">
        <v>414</v>
      </c>
    </row>
    <row r="12" spans="1:18" x14ac:dyDescent="0.25">
      <c r="A12" s="32" t="s">
        <v>259</v>
      </c>
      <c r="B12" s="32" t="s">
        <v>340</v>
      </c>
      <c r="C12" s="32">
        <v>545681</v>
      </c>
      <c r="D12" s="33">
        <v>43917</v>
      </c>
      <c r="E12" s="33">
        <f t="shared" si="1"/>
        <v>43948</v>
      </c>
      <c r="F12" s="33">
        <v>43935</v>
      </c>
      <c r="G12" s="32" t="s">
        <v>250</v>
      </c>
      <c r="H12" s="32">
        <v>226225</v>
      </c>
      <c r="I12" s="32" t="s">
        <v>251</v>
      </c>
      <c r="J12" s="34">
        <v>466.29</v>
      </c>
      <c r="K12" s="33" t="str">
        <f t="shared" si="2"/>
        <v>Mar</v>
      </c>
      <c r="L12" s="31">
        <f t="shared" si="3"/>
        <v>27</v>
      </c>
      <c r="M12" s="31">
        <f>IF(F12&gt;E12,NETWORKDAYS(E12,F12,'NSW Holidays 2020'!$A$4:$A$15),0)</f>
        <v>0</v>
      </c>
      <c r="N12" s="30">
        <f t="shared" si="0"/>
        <v>0</v>
      </c>
      <c r="Q12" s="36" t="s">
        <v>7</v>
      </c>
      <c r="R12" s="36" t="s">
        <v>415</v>
      </c>
    </row>
    <row r="13" spans="1:18" x14ac:dyDescent="0.25">
      <c r="A13" s="32" t="s">
        <v>260</v>
      </c>
      <c r="B13" s="32" t="s">
        <v>340</v>
      </c>
      <c r="C13" s="32">
        <v>545682</v>
      </c>
      <c r="D13" s="33">
        <v>43912</v>
      </c>
      <c r="E13" s="33">
        <f t="shared" si="1"/>
        <v>43943</v>
      </c>
      <c r="F13" s="33">
        <v>43948</v>
      </c>
      <c r="G13" s="32" t="s">
        <v>250</v>
      </c>
      <c r="H13" s="32">
        <v>223858</v>
      </c>
      <c r="I13" s="32" t="s">
        <v>251</v>
      </c>
      <c r="J13" s="34">
        <v>222.42</v>
      </c>
      <c r="K13" s="33" t="str">
        <f t="shared" si="2"/>
        <v>Mar</v>
      </c>
      <c r="L13" s="31">
        <f t="shared" si="3"/>
        <v>22</v>
      </c>
      <c r="M13" s="31">
        <f>IF(F13&gt;E13,NETWORKDAYS(E13,F13,'NSW Holidays 2020'!$A$4:$A$15),0)</f>
        <v>4</v>
      </c>
      <c r="N13" s="30">
        <f t="shared" si="0"/>
        <v>11.202847999999999</v>
      </c>
      <c r="Q13" s="36" t="s">
        <v>396</v>
      </c>
      <c r="R13" s="36" t="s">
        <v>416</v>
      </c>
    </row>
    <row r="14" spans="1:18" x14ac:dyDescent="0.25">
      <c r="A14" s="32" t="s">
        <v>261</v>
      </c>
      <c r="B14" s="32" t="s">
        <v>340</v>
      </c>
      <c r="C14" s="32">
        <v>545683</v>
      </c>
      <c r="D14" s="33">
        <v>43899</v>
      </c>
      <c r="E14" s="33">
        <f t="shared" si="1"/>
        <v>43930</v>
      </c>
      <c r="F14" s="33">
        <v>43932</v>
      </c>
      <c r="G14" s="32" t="s">
        <v>250</v>
      </c>
      <c r="H14" s="32">
        <v>211781</v>
      </c>
      <c r="I14" s="32" t="s">
        <v>251</v>
      </c>
      <c r="J14" s="34">
        <v>679.8</v>
      </c>
      <c r="K14" s="33" t="str">
        <f t="shared" si="2"/>
        <v>Mar</v>
      </c>
      <c r="L14" s="31">
        <f t="shared" si="3"/>
        <v>9</v>
      </c>
      <c r="M14" s="31">
        <f>IF(F14&gt;E14,NETWORKDAYS(E14,F14,'NSW Holidays 2020'!$A$4:$A$15),0)</f>
        <v>1</v>
      </c>
      <c r="N14" s="30">
        <f t="shared" si="0"/>
        <v>4.4472799999999992</v>
      </c>
      <c r="Q14" s="36" t="s">
        <v>417</v>
      </c>
      <c r="R14" s="36" t="s">
        <v>418</v>
      </c>
    </row>
    <row r="15" spans="1:18" x14ac:dyDescent="0.25">
      <c r="A15" s="32" t="s">
        <v>262</v>
      </c>
      <c r="B15" s="32" t="s">
        <v>340</v>
      </c>
      <c r="C15" s="32">
        <v>545685</v>
      </c>
      <c r="D15" s="33">
        <v>43925</v>
      </c>
      <c r="E15" s="33">
        <f t="shared" si="1"/>
        <v>43955</v>
      </c>
      <c r="F15" s="33">
        <v>43944</v>
      </c>
      <c r="G15" s="32" t="s">
        <v>250</v>
      </c>
      <c r="H15" s="32">
        <v>232805</v>
      </c>
      <c r="I15" s="32" t="s">
        <v>251</v>
      </c>
      <c r="J15" s="34">
        <v>171.93</v>
      </c>
      <c r="K15" s="33" t="str">
        <f t="shared" si="2"/>
        <v>Apr</v>
      </c>
      <c r="L15" s="31">
        <f t="shared" si="3"/>
        <v>4</v>
      </c>
      <c r="M15" s="31">
        <f>IF(F15&gt;E15,NETWORKDAYS(E15,F15,'NSW Holidays 2020'!$A$4:$A$15),0)</f>
        <v>0</v>
      </c>
      <c r="N15" s="30">
        <f t="shared" si="0"/>
        <v>0</v>
      </c>
      <c r="Q15" s="36" t="s">
        <v>419</v>
      </c>
      <c r="R15" s="36" t="s">
        <v>420</v>
      </c>
    </row>
    <row r="16" spans="1:18" x14ac:dyDescent="0.25">
      <c r="A16" s="32" t="s">
        <v>263</v>
      </c>
      <c r="B16" s="32" t="s">
        <v>340</v>
      </c>
      <c r="C16" s="32">
        <v>545687</v>
      </c>
      <c r="D16" s="33">
        <v>43885</v>
      </c>
      <c r="E16" s="33">
        <f t="shared" si="1"/>
        <v>43914</v>
      </c>
      <c r="F16" s="33">
        <v>43927</v>
      </c>
      <c r="G16" s="32" t="s">
        <v>252</v>
      </c>
      <c r="H16" s="32">
        <v>312187</v>
      </c>
      <c r="I16" s="32" t="s">
        <v>253</v>
      </c>
      <c r="J16" s="34">
        <v>623.70000000000005</v>
      </c>
      <c r="K16" s="33" t="str">
        <f t="shared" si="2"/>
        <v>Feb</v>
      </c>
      <c r="L16" s="31">
        <f t="shared" si="3"/>
        <v>24</v>
      </c>
      <c r="M16" s="31">
        <f>IF(F16&gt;E16,NETWORKDAYS(E16,F16,'NSW Holidays 2020'!$A$4:$A$15),0)</f>
        <v>10</v>
      </c>
      <c r="N16" s="30">
        <f t="shared" si="0"/>
        <v>42.453199999999995</v>
      </c>
      <c r="Q16" s="36" t="s">
        <v>421</v>
      </c>
      <c r="R16" s="36" t="s">
        <v>422</v>
      </c>
    </row>
    <row r="17" spans="1:18" x14ac:dyDescent="0.25">
      <c r="A17" s="32" t="s">
        <v>264</v>
      </c>
      <c r="B17" s="32" t="s">
        <v>340</v>
      </c>
      <c r="C17" s="32">
        <v>545689</v>
      </c>
      <c r="D17" s="33">
        <v>43919</v>
      </c>
      <c r="E17" s="33">
        <f t="shared" si="1"/>
        <v>43950</v>
      </c>
      <c r="F17" s="33">
        <v>43945</v>
      </c>
      <c r="G17" s="32" t="s">
        <v>252</v>
      </c>
      <c r="H17" s="32">
        <v>319790</v>
      </c>
      <c r="I17" s="32" t="s">
        <v>253</v>
      </c>
      <c r="J17" s="34">
        <v>221.1</v>
      </c>
      <c r="K17" s="33" t="str">
        <f t="shared" si="2"/>
        <v>Mar</v>
      </c>
      <c r="L17" s="31">
        <f t="shared" si="3"/>
        <v>29</v>
      </c>
      <c r="M17" s="31">
        <f>IF(F17&gt;E17,NETWORKDAYS(E17,F17,'NSW Holidays 2020'!$A$4:$A$15),0)</f>
        <v>0</v>
      </c>
      <c r="N17" s="30">
        <f t="shared" si="0"/>
        <v>0</v>
      </c>
      <c r="Q17" s="36" t="s">
        <v>423</v>
      </c>
      <c r="R17" s="36" t="s">
        <v>424</v>
      </c>
    </row>
    <row r="18" spans="1:18" x14ac:dyDescent="0.25">
      <c r="A18" s="32" t="s">
        <v>265</v>
      </c>
      <c r="B18" s="32" t="s">
        <v>340</v>
      </c>
      <c r="C18" s="32">
        <v>545690</v>
      </c>
      <c r="D18" s="33">
        <v>43930</v>
      </c>
      <c r="E18" s="33">
        <f t="shared" si="1"/>
        <v>43962</v>
      </c>
      <c r="F18" s="33">
        <v>43949</v>
      </c>
      <c r="G18" s="32" t="s">
        <v>252</v>
      </c>
      <c r="H18" s="32">
        <v>327342</v>
      </c>
      <c r="I18" s="32" t="s">
        <v>253</v>
      </c>
      <c r="J18" s="34">
        <v>393.36</v>
      </c>
      <c r="K18" s="33" t="str">
        <f t="shared" si="2"/>
        <v>Apr</v>
      </c>
      <c r="L18" s="31">
        <f t="shared" si="3"/>
        <v>9</v>
      </c>
      <c r="M18" s="31">
        <f>IF(F18&gt;E18,NETWORKDAYS(E18,F18,'NSW Holidays 2020'!$A$4:$A$15),0)</f>
        <v>0</v>
      </c>
      <c r="N18" s="30">
        <f t="shared" si="0"/>
        <v>0</v>
      </c>
      <c r="Q18" s="36" t="s">
        <v>425</v>
      </c>
      <c r="R18" s="36" t="s">
        <v>426</v>
      </c>
    </row>
    <row r="19" spans="1:18" x14ac:dyDescent="0.25">
      <c r="A19" s="32" t="s">
        <v>266</v>
      </c>
      <c r="B19" s="32" t="s">
        <v>340</v>
      </c>
      <c r="C19" s="32">
        <v>545691</v>
      </c>
      <c r="D19" s="33">
        <v>43899</v>
      </c>
      <c r="E19" s="33">
        <f t="shared" si="1"/>
        <v>43930</v>
      </c>
      <c r="F19" s="33">
        <v>43942</v>
      </c>
      <c r="G19" s="32" t="s">
        <v>252</v>
      </c>
      <c r="H19" s="32">
        <v>335460</v>
      </c>
      <c r="I19" s="32" t="s">
        <v>253</v>
      </c>
      <c r="J19" s="34">
        <v>642.17999999999995</v>
      </c>
      <c r="K19" s="33" t="str">
        <f t="shared" si="2"/>
        <v>Mar</v>
      </c>
      <c r="L19" s="31">
        <f t="shared" si="3"/>
        <v>9</v>
      </c>
      <c r="M19" s="31">
        <f>IF(F19&gt;E19,NETWORKDAYS(E19,F19,'NSW Holidays 2020'!$A$4:$A$15),0)</f>
        <v>7</v>
      </c>
      <c r="N19" s="30">
        <f t="shared" si="0"/>
        <v>30.182935999999998</v>
      </c>
      <c r="Q19" s="36" t="s">
        <v>427</v>
      </c>
      <c r="R19" s="36" t="s">
        <v>428</v>
      </c>
    </row>
    <row r="20" spans="1:18" x14ac:dyDescent="0.25">
      <c r="A20" s="32" t="s">
        <v>267</v>
      </c>
      <c r="B20" s="32" t="s">
        <v>340</v>
      </c>
      <c r="C20" s="32">
        <v>545692</v>
      </c>
      <c r="D20" s="33">
        <v>43909</v>
      </c>
      <c r="E20" s="33">
        <f t="shared" si="1"/>
        <v>43941</v>
      </c>
      <c r="F20" s="33">
        <v>43951</v>
      </c>
      <c r="G20" s="32" t="s">
        <v>252</v>
      </c>
      <c r="H20" s="32">
        <v>323955</v>
      </c>
      <c r="I20" s="32" t="s">
        <v>253</v>
      </c>
      <c r="J20" s="34">
        <v>499.95</v>
      </c>
      <c r="K20" s="33" t="str">
        <f t="shared" si="2"/>
        <v>Mar</v>
      </c>
      <c r="L20" s="31">
        <f t="shared" si="3"/>
        <v>19</v>
      </c>
      <c r="M20" s="31">
        <f>IF(F20&gt;E20,NETWORKDAYS(E20,F20,'NSW Holidays 2020'!$A$4:$A$15),0)</f>
        <v>9</v>
      </c>
      <c r="N20" s="30">
        <f t="shared" si="0"/>
        <v>34.19838</v>
      </c>
      <c r="Q20" s="36" t="s">
        <v>429</v>
      </c>
      <c r="R20" s="36" t="s">
        <v>430</v>
      </c>
    </row>
    <row r="21" spans="1:18" x14ac:dyDescent="0.25">
      <c r="A21" s="32" t="s">
        <v>268</v>
      </c>
      <c r="B21" s="32" t="s">
        <v>340</v>
      </c>
      <c r="C21" s="32">
        <v>545693</v>
      </c>
      <c r="D21" s="33">
        <v>43890</v>
      </c>
      <c r="E21" s="33">
        <f t="shared" si="1"/>
        <v>43920</v>
      </c>
      <c r="F21" s="33">
        <v>43928</v>
      </c>
      <c r="G21" s="32" t="s">
        <v>252</v>
      </c>
      <c r="H21" s="32">
        <v>316515</v>
      </c>
      <c r="I21" s="32" t="s">
        <v>253</v>
      </c>
      <c r="J21" s="34">
        <v>299.64</v>
      </c>
      <c r="K21" s="33" t="str">
        <f t="shared" si="2"/>
        <v>Feb</v>
      </c>
      <c r="L21" s="31">
        <f t="shared" si="3"/>
        <v>29</v>
      </c>
      <c r="M21" s="31">
        <f>IF(F21&gt;E21,NETWORKDAYS(E21,F21,'NSW Holidays 2020'!$A$4:$A$15),0)</f>
        <v>7</v>
      </c>
      <c r="N21" s="30">
        <f t="shared" si="0"/>
        <v>21.550927999999999</v>
      </c>
    </row>
    <row r="22" spans="1:18" x14ac:dyDescent="0.25">
      <c r="A22" s="32" t="s">
        <v>269</v>
      </c>
      <c r="B22" s="32" t="s">
        <v>340</v>
      </c>
      <c r="C22" s="32">
        <v>545695</v>
      </c>
      <c r="D22" s="33">
        <v>43912</v>
      </c>
      <c r="E22" s="33">
        <f t="shared" si="1"/>
        <v>43943</v>
      </c>
      <c r="F22" s="33">
        <v>43951</v>
      </c>
      <c r="G22" s="32" t="s">
        <v>250</v>
      </c>
      <c r="H22" s="32">
        <v>231320</v>
      </c>
      <c r="I22" s="32" t="s">
        <v>251</v>
      </c>
      <c r="J22" s="34">
        <v>312.83999999999997</v>
      </c>
      <c r="K22" s="33" t="str">
        <f t="shared" si="2"/>
        <v>Mar</v>
      </c>
      <c r="L22" s="31">
        <f t="shared" si="3"/>
        <v>22</v>
      </c>
      <c r="M22" s="31">
        <f>IF(F22&gt;E22,NETWORKDAYS(E22,F22,'NSW Holidays 2020'!$A$4:$A$15),0)</f>
        <v>7</v>
      </c>
      <c r="N22" s="30">
        <f t="shared" si="0"/>
        <v>21.883567999999997</v>
      </c>
    </row>
    <row r="23" spans="1:18" x14ac:dyDescent="0.25">
      <c r="A23" s="32" t="s">
        <v>270</v>
      </c>
      <c r="B23" s="32" t="s">
        <v>340</v>
      </c>
      <c r="C23" s="32">
        <v>545696</v>
      </c>
      <c r="D23" s="33">
        <v>43904</v>
      </c>
      <c r="E23" s="33">
        <f t="shared" si="1"/>
        <v>43935</v>
      </c>
      <c r="F23" s="33">
        <v>43926</v>
      </c>
      <c r="G23" s="32" t="s">
        <v>250</v>
      </c>
      <c r="H23" s="32">
        <v>213670</v>
      </c>
      <c r="I23" s="32" t="s">
        <v>251</v>
      </c>
      <c r="J23" s="34">
        <v>993.63</v>
      </c>
      <c r="K23" s="33" t="str">
        <f t="shared" si="2"/>
        <v>Mar</v>
      </c>
      <c r="L23" s="31">
        <f t="shared" si="3"/>
        <v>14</v>
      </c>
      <c r="M23" s="31">
        <f>IF(F23&gt;E23,NETWORKDAYS(E23,F23,'NSW Holidays 2020'!$A$4:$A$15),0)</f>
        <v>0</v>
      </c>
      <c r="N23" s="30">
        <f t="shared" si="0"/>
        <v>0</v>
      </c>
    </row>
    <row r="24" spans="1:18" x14ac:dyDescent="0.25">
      <c r="A24" s="32" t="s">
        <v>271</v>
      </c>
      <c r="B24" s="32" t="s">
        <v>340</v>
      </c>
      <c r="C24" s="32">
        <v>545697</v>
      </c>
      <c r="D24" s="33">
        <v>43917</v>
      </c>
      <c r="E24" s="33">
        <f t="shared" si="1"/>
        <v>43948</v>
      </c>
      <c r="F24" s="33">
        <v>43922</v>
      </c>
      <c r="G24" s="32" t="s">
        <v>250</v>
      </c>
      <c r="H24" s="32">
        <v>226166</v>
      </c>
      <c r="I24" s="32" t="s">
        <v>251</v>
      </c>
      <c r="J24" s="34">
        <v>1053.69</v>
      </c>
      <c r="K24" s="33" t="str">
        <f t="shared" si="2"/>
        <v>Mar</v>
      </c>
      <c r="L24" s="31">
        <f t="shared" si="3"/>
        <v>27</v>
      </c>
      <c r="M24" s="31">
        <f>IF(F24&gt;E24,NETWORKDAYS(E24,F24,'NSW Holidays 2020'!$A$4:$A$15),0)</f>
        <v>0</v>
      </c>
      <c r="N24" s="30">
        <f t="shared" si="0"/>
        <v>0</v>
      </c>
    </row>
    <row r="25" spans="1:18" x14ac:dyDescent="0.25">
      <c r="A25" s="32" t="s">
        <v>272</v>
      </c>
      <c r="B25" s="32" t="s">
        <v>340</v>
      </c>
      <c r="C25" s="32">
        <v>545698</v>
      </c>
      <c r="D25" s="33">
        <v>43929</v>
      </c>
      <c r="E25" s="33">
        <f t="shared" si="1"/>
        <v>43959</v>
      </c>
      <c r="F25" s="33">
        <v>43951</v>
      </c>
      <c r="G25" s="32" t="s">
        <v>252</v>
      </c>
      <c r="H25" s="32">
        <v>316479</v>
      </c>
      <c r="I25" s="32" t="s">
        <v>253</v>
      </c>
      <c r="J25" s="34">
        <v>1047.75</v>
      </c>
      <c r="K25" s="33" t="str">
        <f t="shared" si="2"/>
        <v>Apr</v>
      </c>
      <c r="L25" s="31">
        <f t="shared" si="3"/>
        <v>8</v>
      </c>
      <c r="M25" s="31">
        <f>IF(F25&gt;E25,NETWORKDAYS(E25,F25,'NSW Holidays 2020'!$A$4:$A$15),0)</f>
        <v>0</v>
      </c>
      <c r="N25" s="30">
        <f t="shared" si="0"/>
        <v>0</v>
      </c>
    </row>
    <row r="26" spans="1:18" x14ac:dyDescent="0.25">
      <c r="A26" s="32" t="s">
        <v>273</v>
      </c>
      <c r="B26" s="32" t="s">
        <v>340</v>
      </c>
      <c r="C26" s="32">
        <v>545700</v>
      </c>
      <c r="D26" s="33">
        <v>43888</v>
      </c>
      <c r="E26" s="33">
        <f t="shared" si="1"/>
        <v>43917</v>
      </c>
      <c r="F26" s="33">
        <v>43929</v>
      </c>
      <c r="G26" s="32" t="s">
        <v>250</v>
      </c>
      <c r="H26" s="32">
        <v>230046</v>
      </c>
      <c r="I26" s="32" t="s">
        <v>251</v>
      </c>
      <c r="J26" s="34">
        <v>1096.92</v>
      </c>
      <c r="K26" s="33" t="str">
        <f t="shared" si="2"/>
        <v>Feb</v>
      </c>
      <c r="L26" s="31">
        <f t="shared" si="3"/>
        <v>27</v>
      </c>
      <c r="M26" s="31">
        <f>IF(F26&gt;E26,NETWORKDAYS(E26,F26,'NSW Holidays 2020'!$A$4:$A$15),0)</f>
        <v>9</v>
      </c>
      <c r="N26" s="30">
        <f t="shared" si="0"/>
        <v>53.540208</v>
      </c>
    </row>
    <row r="27" spans="1:18" x14ac:dyDescent="0.25">
      <c r="A27" s="32" t="s">
        <v>274</v>
      </c>
      <c r="B27" s="32" t="s">
        <v>340</v>
      </c>
      <c r="C27" s="32">
        <v>545702</v>
      </c>
      <c r="D27" s="33">
        <v>43886</v>
      </c>
      <c r="E27" s="33">
        <f t="shared" si="1"/>
        <v>43915</v>
      </c>
      <c r="F27" s="33">
        <v>43928</v>
      </c>
      <c r="G27" s="32" t="s">
        <v>250</v>
      </c>
      <c r="H27" s="32">
        <v>224680</v>
      </c>
      <c r="I27" s="32" t="s">
        <v>251</v>
      </c>
      <c r="J27" s="34">
        <v>257.07</v>
      </c>
      <c r="K27" s="33" t="str">
        <f t="shared" si="2"/>
        <v>Feb</v>
      </c>
      <c r="L27" s="31">
        <f t="shared" si="3"/>
        <v>25</v>
      </c>
      <c r="M27" s="31">
        <f>IF(F27&gt;E27,NETWORKDAYS(E27,F27,'NSW Holidays 2020'!$A$4:$A$15),0)</f>
        <v>10</v>
      </c>
      <c r="N27" s="30">
        <f t="shared" si="0"/>
        <v>29.254519999999999</v>
      </c>
    </row>
    <row r="28" spans="1:18" x14ac:dyDescent="0.25">
      <c r="A28" s="32" t="s">
        <v>275</v>
      </c>
      <c r="B28" s="32" t="s">
        <v>340</v>
      </c>
      <c r="C28" s="32">
        <v>545703</v>
      </c>
      <c r="D28" s="33">
        <v>43945</v>
      </c>
      <c r="E28" s="33">
        <f t="shared" si="1"/>
        <v>43976</v>
      </c>
      <c r="F28" s="33">
        <v>43949</v>
      </c>
      <c r="G28" s="32" t="s">
        <v>250</v>
      </c>
      <c r="H28" s="32">
        <v>238023</v>
      </c>
      <c r="I28" s="32" t="s">
        <v>251</v>
      </c>
      <c r="J28" s="34">
        <v>215.49</v>
      </c>
      <c r="K28" s="33" t="str">
        <f t="shared" si="2"/>
        <v>Apr</v>
      </c>
      <c r="L28" s="31">
        <f t="shared" si="3"/>
        <v>24</v>
      </c>
      <c r="M28" s="31">
        <f>IF(F28&gt;E28,NETWORKDAYS(E28,F28,'NSW Holidays 2020'!$A$4:$A$15),0)</f>
        <v>0</v>
      </c>
      <c r="N28" s="30">
        <f t="shared" si="0"/>
        <v>0</v>
      </c>
    </row>
    <row r="29" spans="1:18" x14ac:dyDescent="0.25">
      <c r="A29" s="32" t="s">
        <v>276</v>
      </c>
      <c r="B29" s="32" t="s">
        <v>340</v>
      </c>
      <c r="C29" s="32">
        <v>545705</v>
      </c>
      <c r="D29" s="33">
        <v>43926</v>
      </c>
      <c r="E29" s="33">
        <f t="shared" si="1"/>
        <v>43956</v>
      </c>
      <c r="F29" s="33">
        <v>43945</v>
      </c>
      <c r="G29" s="32" t="s">
        <v>250</v>
      </c>
      <c r="H29" s="32">
        <v>224184</v>
      </c>
      <c r="I29" s="32" t="s">
        <v>251</v>
      </c>
      <c r="J29" s="34">
        <v>455.07</v>
      </c>
      <c r="K29" s="33" t="str">
        <f t="shared" si="2"/>
        <v>Apr</v>
      </c>
      <c r="L29" s="31">
        <f t="shared" si="3"/>
        <v>5</v>
      </c>
      <c r="M29" s="31">
        <f>IF(F29&gt;E29,NETWORKDAYS(E29,F29,'NSW Holidays 2020'!$A$4:$A$15),0)</f>
        <v>0</v>
      </c>
      <c r="N29" s="30">
        <f t="shared" si="0"/>
        <v>0</v>
      </c>
    </row>
    <row r="30" spans="1:18" x14ac:dyDescent="0.25">
      <c r="A30" s="32" t="s">
        <v>277</v>
      </c>
      <c r="B30" s="32" t="s">
        <v>340</v>
      </c>
      <c r="C30" s="32">
        <v>545706</v>
      </c>
      <c r="D30" s="33">
        <v>43923</v>
      </c>
      <c r="E30" s="33">
        <f t="shared" si="1"/>
        <v>43955</v>
      </c>
      <c r="F30" s="33">
        <v>43930</v>
      </c>
      <c r="G30" s="32" t="s">
        <v>250</v>
      </c>
      <c r="H30" s="32">
        <v>216205</v>
      </c>
      <c r="I30" s="32" t="s">
        <v>251</v>
      </c>
      <c r="J30" s="34">
        <v>711.81</v>
      </c>
      <c r="K30" s="33" t="str">
        <f t="shared" si="2"/>
        <v>Apr</v>
      </c>
      <c r="L30" s="31">
        <f t="shared" si="3"/>
        <v>2</v>
      </c>
      <c r="M30" s="31">
        <f>IF(F30&gt;E30,NETWORKDAYS(E30,F30,'NSW Holidays 2020'!$A$4:$A$15),0)</f>
        <v>0</v>
      </c>
      <c r="N30" s="30">
        <f t="shared" si="0"/>
        <v>0</v>
      </c>
    </row>
    <row r="31" spans="1:18" x14ac:dyDescent="0.25">
      <c r="A31" s="32" t="s">
        <v>278</v>
      </c>
      <c r="B31" s="32" t="s">
        <v>340</v>
      </c>
      <c r="C31" s="32">
        <v>545707</v>
      </c>
      <c r="D31" s="33">
        <v>43911</v>
      </c>
      <c r="E31" s="33">
        <f t="shared" si="1"/>
        <v>43942</v>
      </c>
      <c r="F31" s="33">
        <v>43925</v>
      </c>
      <c r="G31" s="32" t="s">
        <v>252</v>
      </c>
      <c r="H31" s="32">
        <v>331383</v>
      </c>
      <c r="I31" s="32" t="s">
        <v>253</v>
      </c>
      <c r="J31" s="34">
        <v>78.540000000000006</v>
      </c>
      <c r="K31" s="33" t="str">
        <f t="shared" si="2"/>
        <v>Mar</v>
      </c>
      <c r="L31" s="31">
        <f t="shared" si="3"/>
        <v>21</v>
      </c>
      <c r="M31" s="31">
        <f>IF(F31&gt;E31,NETWORKDAYS(E31,F31,'NSW Holidays 2020'!$A$4:$A$15),0)</f>
        <v>0</v>
      </c>
      <c r="N31" s="30">
        <f t="shared" si="0"/>
        <v>0</v>
      </c>
    </row>
    <row r="32" spans="1:18" x14ac:dyDescent="0.25">
      <c r="A32" s="32" t="s">
        <v>279</v>
      </c>
      <c r="B32" s="32" t="s">
        <v>340</v>
      </c>
      <c r="C32" s="32">
        <v>545708</v>
      </c>
      <c r="D32" s="33">
        <v>43892</v>
      </c>
      <c r="E32" s="33">
        <f t="shared" si="1"/>
        <v>43923</v>
      </c>
      <c r="F32" s="33">
        <v>43927</v>
      </c>
      <c r="G32" s="32" t="s">
        <v>252</v>
      </c>
      <c r="H32" s="32">
        <v>335282</v>
      </c>
      <c r="I32" s="32" t="s">
        <v>253</v>
      </c>
      <c r="J32" s="34">
        <v>302.61</v>
      </c>
      <c r="K32" s="33" t="str">
        <f t="shared" si="2"/>
        <v>Mar</v>
      </c>
      <c r="L32" s="31">
        <f t="shared" si="3"/>
        <v>2</v>
      </c>
      <c r="M32" s="31">
        <f>IF(F32&gt;E32,NETWORKDAYS(E32,F32,'NSW Holidays 2020'!$A$4:$A$15),0)</f>
        <v>3</v>
      </c>
      <c r="N32" s="30">
        <f t="shared" si="0"/>
        <v>9.2681880000000003</v>
      </c>
    </row>
    <row r="33" spans="1:14" x14ac:dyDescent="0.25">
      <c r="A33" s="32" t="s">
        <v>280</v>
      </c>
      <c r="B33" s="32" t="s">
        <v>340</v>
      </c>
      <c r="C33" s="32">
        <v>545710</v>
      </c>
      <c r="D33" s="33">
        <v>43886</v>
      </c>
      <c r="E33" s="33">
        <f t="shared" si="1"/>
        <v>43915</v>
      </c>
      <c r="F33" s="33">
        <v>43931</v>
      </c>
      <c r="G33" s="32" t="s">
        <v>252</v>
      </c>
      <c r="H33" s="32">
        <v>330858</v>
      </c>
      <c r="I33" s="32" t="s">
        <v>253</v>
      </c>
      <c r="J33" s="34">
        <v>426.03</v>
      </c>
      <c r="K33" s="33" t="str">
        <f t="shared" si="2"/>
        <v>Feb</v>
      </c>
      <c r="L33" s="31">
        <f t="shared" si="3"/>
        <v>25</v>
      </c>
      <c r="M33" s="31">
        <f>IF(F33&gt;E33,NETWORKDAYS(E33,F33,'NSW Holidays 2020'!$A$4:$A$15),0)</f>
        <v>12</v>
      </c>
      <c r="N33" s="30">
        <f t="shared" si="0"/>
        <v>42.404495999999995</v>
      </c>
    </row>
    <row r="34" spans="1:14" x14ac:dyDescent="0.25">
      <c r="A34" s="32" t="s">
        <v>281</v>
      </c>
      <c r="B34" s="32" t="s">
        <v>340</v>
      </c>
      <c r="C34" s="32">
        <v>545711</v>
      </c>
      <c r="D34" s="33">
        <v>43899</v>
      </c>
      <c r="E34" s="33">
        <f t="shared" si="1"/>
        <v>43930</v>
      </c>
      <c r="F34" s="33">
        <v>43932</v>
      </c>
      <c r="G34" s="32" t="s">
        <v>250</v>
      </c>
      <c r="H34" s="32">
        <v>238202</v>
      </c>
      <c r="I34" s="32" t="s">
        <v>251</v>
      </c>
      <c r="J34" s="34">
        <v>489.72</v>
      </c>
      <c r="K34" s="33" t="str">
        <f t="shared" si="2"/>
        <v>Mar</v>
      </c>
      <c r="L34" s="31">
        <f t="shared" si="3"/>
        <v>9</v>
      </c>
      <c r="M34" s="31">
        <f>IF(F34&gt;E34,NETWORKDAYS(E34,F34,'NSW Holidays 2020'!$A$4:$A$15),0)</f>
        <v>1</v>
      </c>
      <c r="N34" s="30">
        <f t="shared" si="0"/>
        <v>3.7629920000000001</v>
      </c>
    </row>
    <row r="35" spans="1:14" x14ac:dyDescent="0.25">
      <c r="A35" s="32" t="s">
        <v>282</v>
      </c>
      <c r="B35" s="32" t="s">
        <v>340</v>
      </c>
      <c r="C35" s="32">
        <v>545713</v>
      </c>
      <c r="D35" s="33">
        <v>43915</v>
      </c>
      <c r="E35" s="33">
        <f t="shared" si="1"/>
        <v>43948</v>
      </c>
      <c r="F35" s="33">
        <v>43949</v>
      </c>
      <c r="G35" s="32" t="s">
        <v>250</v>
      </c>
      <c r="H35" s="32">
        <v>217217</v>
      </c>
      <c r="I35" s="32" t="s">
        <v>251</v>
      </c>
      <c r="J35" s="34">
        <v>352.44</v>
      </c>
      <c r="K35" s="33" t="str">
        <f t="shared" si="2"/>
        <v>Mar</v>
      </c>
      <c r="L35" s="31">
        <f t="shared" si="3"/>
        <v>25</v>
      </c>
      <c r="M35" s="31">
        <f>IF(F35&gt;E35,NETWORKDAYS(E35,F35,'NSW Holidays 2020'!$A$4:$A$15),0)</f>
        <v>2</v>
      </c>
      <c r="N35" s="30">
        <f t="shared" si="0"/>
        <v>6.5375680000000003</v>
      </c>
    </row>
    <row r="36" spans="1:14" x14ac:dyDescent="0.25">
      <c r="A36" s="32" t="s">
        <v>283</v>
      </c>
      <c r="B36" s="32" t="s">
        <v>340</v>
      </c>
      <c r="C36" s="32">
        <v>545715</v>
      </c>
      <c r="D36" s="33">
        <v>43912</v>
      </c>
      <c r="E36" s="33">
        <f t="shared" si="1"/>
        <v>43943</v>
      </c>
      <c r="F36" s="33">
        <v>43937</v>
      </c>
      <c r="G36" s="32" t="s">
        <v>250</v>
      </c>
      <c r="H36" s="32">
        <v>234637</v>
      </c>
      <c r="I36" s="32" t="s">
        <v>251</v>
      </c>
      <c r="J36" s="34">
        <v>238.59</v>
      </c>
      <c r="K36" s="33" t="str">
        <f t="shared" si="2"/>
        <v>Mar</v>
      </c>
      <c r="L36" s="31">
        <f t="shared" si="3"/>
        <v>22</v>
      </c>
      <c r="M36" s="31">
        <f>IF(F36&gt;E36,NETWORKDAYS(E36,F36,'NSW Holidays 2020'!$A$4:$A$15),0)</f>
        <v>0</v>
      </c>
      <c r="N36" s="30">
        <f t="shared" si="0"/>
        <v>0</v>
      </c>
    </row>
    <row r="37" spans="1:14" x14ac:dyDescent="0.25">
      <c r="A37" s="32" t="s">
        <v>284</v>
      </c>
      <c r="B37" s="32" t="s">
        <v>340</v>
      </c>
      <c r="C37" s="32">
        <v>545716</v>
      </c>
      <c r="D37" s="33">
        <v>43936</v>
      </c>
      <c r="E37" s="33">
        <f t="shared" si="1"/>
        <v>43966</v>
      </c>
      <c r="F37" s="33">
        <v>43941</v>
      </c>
      <c r="G37" s="32" t="s">
        <v>252</v>
      </c>
      <c r="H37" s="32">
        <v>332725</v>
      </c>
      <c r="I37" s="32" t="s">
        <v>253</v>
      </c>
      <c r="J37" s="34">
        <v>549.12</v>
      </c>
      <c r="K37" s="33" t="str">
        <f t="shared" si="2"/>
        <v>Apr</v>
      </c>
      <c r="L37" s="31">
        <f t="shared" si="3"/>
        <v>15</v>
      </c>
      <c r="M37" s="31">
        <f>IF(F37&gt;E37,NETWORKDAYS(E37,F37,'NSW Holidays 2020'!$A$4:$A$15),0)</f>
        <v>0</v>
      </c>
      <c r="N37" s="30">
        <f t="shared" ref="N37:N68" si="4">J37*M37*Penalty_Rate+M37*flat_rate</f>
        <v>0</v>
      </c>
    </row>
    <row r="38" spans="1:14" x14ac:dyDescent="0.25">
      <c r="A38" s="32" t="s">
        <v>285</v>
      </c>
      <c r="B38" s="32" t="s">
        <v>340</v>
      </c>
      <c r="C38" s="32">
        <v>545718</v>
      </c>
      <c r="D38" s="33">
        <v>43893</v>
      </c>
      <c r="E38" s="33">
        <f t="shared" si="1"/>
        <v>43924</v>
      </c>
      <c r="F38" s="33">
        <v>43923</v>
      </c>
      <c r="G38" s="32" t="s">
        <v>250</v>
      </c>
      <c r="H38" s="32">
        <v>227351</v>
      </c>
      <c r="I38" s="32" t="s">
        <v>251</v>
      </c>
      <c r="J38" s="34">
        <v>322.41000000000003</v>
      </c>
      <c r="K38" s="33" t="str">
        <f t="shared" si="2"/>
        <v>Mar</v>
      </c>
      <c r="L38" s="31">
        <f t="shared" si="3"/>
        <v>3</v>
      </c>
      <c r="M38" s="31">
        <f>IF(F38&gt;E38,NETWORKDAYS(E38,F38,'NSW Holidays 2020'!$A$4:$A$15),0)</f>
        <v>0</v>
      </c>
      <c r="N38" s="30">
        <f t="shared" si="4"/>
        <v>0</v>
      </c>
    </row>
    <row r="39" spans="1:14" x14ac:dyDescent="0.25">
      <c r="A39" s="32" t="s">
        <v>286</v>
      </c>
      <c r="B39" s="32" t="s">
        <v>340</v>
      </c>
      <c r="C39" s="32">
        <v>545719</v>
      </c>
      <c r="D39" s="33">
        <v>43892</v>
      </c>
      <c r="E39" s="33">
        <f t="shared" si="1"/>
        <v>43923</v>
      </c>
      <c r="F39" s="33">
        <v>43934</v>
      </c>
      <c r="G39" s="32" t="s">
        <v>252</v>
      </c>
      <c r="H39" s="32">
        <v>336345</v>
      </c>
      <c r="I39" s="32" t="s">
        <v>253</v>
      </c>
      <c r="J39" s="34">
        <v>644.82000000000005</v>
      </c>
      <c r="K39" s="33" t="str">
        <f t="shared" si="2"/>
        <v>Mar</v>
      </c>
      <c r="L39" s="31">
        <f t="shared" si="3"/>
        <v>2</v>
      </c>
      <c r="M39" s="31">
        <f>IF(F39&gt;E39,NETWORKDAYS(E39,F39,'NSW Holidays 2020'!$A$4:$A$15),0)</f>
        <v>6</v>
      </c>
      <c r="N39" s="30">
        <f t="shared" si="4"/>
        <v>25.928111999999999</v>
      </c>
    </row>
    <row r="40" spans="1:14" x14ac:dyDescent="0.25">
      <c r="A40" s="32" t="s">
        <v>287</v>
      </c>
      <c r="B40" s="32" t="s">
        <v>340</v>
      </c>
      <c r="C40" s="32">
        <v>545721</v>
      </c>
      <c r="D40" s="33">
        <v>43923</v>
      </c>
      <c r="E40" s="33">
        <f t="shared" si="1"/>
        <v>43955</v>
      </c>
      <c r="F40" s="33">
        <v>43944</v>
      </c>
      <c r="G40" s="32" t="s">
        <v>252</v>
      </c>
      <c r="H40" s="32">
        <v>338595</v>
      </c>
      <c r="I40" s="32" t="s">
        <v>253</v>
      </c>
      <c r="J40" s="34">
        <v>113.19</v>
      </c>
      <c r="K40" s="33" t="str">
        <f t="shared" si="2"/>
        <v>Apr</v>
      </c>
      <c r="L40" s="31">
        <f t="shared" si="3"/>
        <v>2</v>
      </c>
      <c r="M40" s="31">
        <f>IF(F40&gt;E40,NETWORKDAYS(E40,F40,'NSW Holidays 2020'!$A$4:$A$15),0)</f>
        <v>0</v>
      </c>
      <c r="N40" s="30">
        <f t="shared" si="4"/>
        <v>0</v>
      </c>
    </row>
    <row r="41" spans="1:14" x14ac:dyDescent="0.25">
      <c r="A41" s="32" t="s">
        <v>288</v>
      </c>
      <c r="B41" s="32" t="s">
        <v>340</v>
      </c>
      <c r="C41" s="32">
        <v>545722</v>
      </c>
      <c r="D41" s="33">
        <v>43941</v>
      </c>
      <c r="E41" s="33">
        <f t="shared" si="1"/>
        <v>43971</v>
      </c>
      <c r="F41" s="33">
        <v>43949</v>
      </c>
      <c r="G41" s="32" t="s">
        <v>252</v>
      </c>
      <c r="H41" s="32">
        <v>325149</v>
      </c>
      <c r="I41" s="32" t="s">
        <v>253</v>
      </c>
      <c r="J41" s="34">
        <v>449.13</v>
      </c>
      <c r="K41" s="33" t="str">
        <f t="shared" si="2"/>
        <v>Apr</v>
      </c>
      <c r="L41" s="31">
        <f t="shared" si="3"/>
        <v>20</v>
      </c>
      <c r="M41" s="31">
        <f>IF(F41&gt;E41,NETWORKDAYS(E41,F41,'NSW Holidays 2020'!$A$4:$A$15),0)</f>
        <v>0</v>
      </c>
      <c r="N41" s="30">
        <f t="shared" si="4"/>
        <v>0</v>
      </c>
    </row>
    <row r="42" spans="1:14" x14ac:dyDescent="0.25">
      <c r="A42" s="32" t="s">
        <v>289</v>
      </c>
      <c r="B42" s="32" t="s">
        <v>340</v>
      </c>
      <c r="C42" s="32">
        <v>545723</v>
      </c>
      <c r="D42" s="33">
        <v>43911</v>
      </c>
      <c r="E42" s="33">
        <f t="shared" si="1"/>
        <v>43942</v>
      </c>
      <c r="F42" s="33">
        <v>43933</v>
      </c>
      <c r="G42" s="32" t="s">
        <v>250</v>
      </c>
      <c r="H42" s="32">
        <v>227994</v>
      </c>
      <c r="I42" s="32" t="s">
        <v>251</v>
      </c>
      <c r="J42" s="34">
        <v>819.06</v>
      </c>
      <c r="K42" s="33" t="str">
        <f t="shared" si="2"/>
        <v>Mar</v>
      </c>
      <c r="L42" s="31">
        <f t="shared" si="3"/>
        <v>21</v>
      </c>
      <c r="M42" s="31">
        <f>IF(F42&gt;E42,NETWORKDAYS(E42,F42,'NSW Holidays 2020'!$A$4:$A$15),0)</f>
        <v>0</v>
      </c>
      <c r="N42" s="30">
        <f t="shared" si="4"/>
        <v>0</v>
      </c>
    </row>
    <row r="43" spans="1:14" x14ac:dyDescent="0.25">
      <c r="A43" s="32" t="s">
        <v>290</v>
      </c>
      <c r="B43" s="32" t="s">
        <v>340</v>
      </c>
      <c r="C43" s="32">
        <v>545724</v>
      </c>
      <c r="D43" s="33">
        <v>43880</v>
      </c>
      <c r="E43" s="33">
        <f t="shared" si="1"/>
        <v>43909</v>
      </c>
      <c r="F43" s="33">
        <v>43924</v>
      </c>
      <c r="G43" s="32" t="s">
        <v>250</v>
      </c>
      <c r="H43" s="32">
        <v>222399</v>
      </c>
      <c r="I43" s="32" t="s">
        <v>251</v>
      </c>
      <c r="J43" s="34">
        <v>1019.04</v>
      </c>
      <c r="K43" s="33" t="str">
        <f t="shared" si="2"/>
        <v>Feb</v>
      </c>
      <c r="L43" s="31">
        <f t="shared" si="3"/>
        <v>19</v>
      </c>
      <c r="M43" s="31">
        <f>IF(F43&gt;E43,NETWORKDAYS(E43,F43,'NSW Holidays 2020'!$A$4:$A$15),0)</f>
        <v>12</v>
      </c>
      <c r="N43" s="30">
        <f t="shared" si="4"/>
        <v>68.022527999999994</v>
      </c>
    </row>
    <row r="44" spans="1:14" x14ac:dyDescent="0.25">
      <c r="A44" s="32" t="s">
        <v>291</v>
      </c>
      <c r="B44" s="32" t="s">
        <v>340</v>
      </c>
      <c r="C44" s="32">
        <v>545725</v>
      </c>
      <c r="D44" s="33">
        <v>43919</v>
      </c>
      <c r="E44" s="33">
        <f t="shared" si="1"/>
        <v>43950</v>
      </c>
      <c r="F44" s="33">
        <v>43935</v>
      </c>
      <c r="G44" s="32" t="s">
        <v>252</v>
      </c>
      <c r="H44" s="32">
        <v>316436</v>
      </c>
      <c r="I44" s="32" t="s">
        <v>253</v>
      </c>
      <c r="J44" s="34">
        <v>736.23</v>
      </c>
      <c r="K44" s="33" t="str">
        <f t="shared" si="2"/>
        <v>Mar</v>
      </c>
      <c r="L44" s="31">
        <f t="shared" si="3"/>
        <v>29</v>
      </c>
      <c r="M44" s="31">
        <f>IF(F44&gt;E44,NETWORKDAYS(E44,F44,'NSW Holidays 2020'!$A$4:$A$15),0)</f>
        <v>0</v>
      </c>
      <c r="N44" s="30">
        <f t="shared" si="4"/>
        <v>0</v>
      </c>
    </row>
    <row r="45" spans="1:14" x14ac:dyDescent="0.25">
      <c r="A45" s="32" t="s">
        <v>292</v>
      </c>
      <c r="B45" s="32" t="s">
        <v>340</v>
      </c>
      <c r="C45" s="32">
        <v>545726</v>
      </c>
      <c r="D45" s="33">
        <v>43895</v>
      </c>
      <c r="E45" s="33">
        <f t="shared" si="1"/>
        <v>43927</v>
      </c>
      <c r="F45" s="33">
        <v>43937</v>
      </c>
      <c r="G45" s="32" t="s">
        <v>252</v>
      </c>
      <c r="H45" s="32">
        <v>312603</v>
      </c>
      <c r="I45" s="32" t="s">
        <v>253</v>
      </c>
      <c r="J45" s="34">
        <v>-600.27</v>
      </c>
      <c r="K45" s="33" t="str">
        <f t="shared" si="2"/>
        <v>Mar</v>
      </c>
      <c r="L45" s="31">
        <f t="shared" si="3"/>
        <v>5</v>
      </c>
      <c r="M45" s="31">
        <f>IF(F45&gt;E45,NETWORKDAYS(E45,F45,'NSW Holidays 2020'!$A$4:$A$15),0)</f>
        <v>7</v>
      </c>
      <c r="N45" s="30">
        <f t="shared" si="4"/>
        <v>-1.1268039999999981</v>
      </c>
    </row>
    <row r="46" spans="1:14" x14ac:dyDescent="0.25">
      <c r="A46" s="32" t="s">
        <v>293</v>
      </c>
      <c r="B46" s="32" t="s">
        <v>340</v>
      </c>
      <c r="C46" s="32">
        <v>545727</v>
      </c>
      <c r="D46" s="33">
        <v>43907</v>
      </c>
      <c r="E46" s="33">
        <f t="shared" si="1"/>
        <v>43938</v>
      </c>
      <c r="F46" s="33">
        <v>43929</v>
      </c>
      <c r="G46" s="32" t="s">
        <v>252</v>
      </c>
      <c r="H46" s="32">
        <v>339907</v>
      </c>
      <c r="I46" s="32" t="s">
        <v>253</v>
      </c>
      <c r="J46" s="34">
        <v>480.81</v>
      </c>
      <c r="K46" s="33" t="str">
        <f t="shared" si="2"/>
        <v>Mar</v>
      </c>
      <c r="L46" s="31">
        <f t="shared" si="3"/>
        <v>17</v>
      </c>
      <c r="M46" s="31">
        <f>IF(F46&gt;E46,NETWORKDAYS(E46,F46,'NSW Holidays 2020'!$A$4:$A$15),0)</f>
        <v>0</v>
      </c>
      <c r="N46" s="30">
        <f t="shared" si="4"/>
        <v>0</v>
      </c>
    </row>
    <row r="47" spans="1:14" x14ac:dyDescent="0.25">
      <c r="A47" s="32" t="s">
        <v>294</v>
      </c>
      <c r="B47" s="32" t="s">
        <v>340</v>
      </c>
      <c r="C47" s="32">
        <v>545729</v>
      </c>
      <c r="D47" s="33">
        <v>43908</v>
      </c>
      <c r="E47" s="33">
        <f t="shared" si="1"/>
        <v>43941</v>
      </c>
      <c r="F47" s="33">
        <v>43948</v>
      </c>
      <c r="G47" s="32" t="s">
        <v>250</v>
      </c>
      <c r="H47" s="32">
        <v>218463</v>
      </c>
      <c r="I47" s="32" t="s">
        <v>251</v>
      </c>
      <c r="J47" s="34">
        <v>253.77</v>
      </c>
      <c r="K47" s="33" t="str">
        <f t="shared" si="2"/>
        <v>Mar</v>
      </c>
      <c r="L47" s="31">
        <f t="shared" si="3"/>
        <v>18</v>
      </c>
      <c r="M47" s="31">
        <f>IF(F47&gt;E47,NETWORKDAYS(E47,F47,'NSW Holidays 2020'!$A$4:$A$15),0)</f>
        <v>6</v>
      </c>
      <c r="N47" s="30">
        <f t="shared" si="4"/>
        <v>17.481431999999998</v>
      </c>
    </row>
    <row r="48" spans="1:14" x14ac:dyDescent="0.25">
      <c r="A48" s="32" t="s">
        <v>295</v>
      </c>
      <c r="B48" s="32" t="s">
        <v>340</v>
      </c>
      <c r="C48" s="32">
        <v>545731</v>
      </c>
      <c r="D48" s="33">
        <v>43906</v>
      </c>
      <c r="E48" s="33">
        <f t="shared" si="1"/>
        <v>43937</v>
      </c>
      <c r="F48" s="33">
        <v>43949</v>
      </c>
      <c r="G48" s="32" t="s">
        <v>252</v>
      </c>
      <c r="H48" s="32">
        <v>336345</v>
      </c>
      <c r="I48" s="32" t="s">
        <v>253</v>
      </c>
      <c r="J48" s="34">
        <v>442.86</v>
      </c>
      <c r="K48" s="33" t="str">
        <f t="shared" si="2"/>
        <v>Mar</v>
      </c>
      <c r="L48" s="31">
        <f t="shared" si="3"/>
        <v>16</v>
      </c>
      <c r="M48" s="31">
        <f>IF(F48&gt;E48,NETWORKDAYS(E48,F48,'NSW Holidays 2020'!$A$4:$A$15),0)</f>
        <v>9</v>
      </c>
      <c r="N48" s="30">
        <f t="shared" si="4"/>
        <v>32.348663999999999</v>
      </c>
    </row>
    <row r="49" spans="1:14" x14ac:dyDescent="0.25">
      <c r="A49" s="32" t="s">
        <v>296</v>
      </c>
      <c r="B49" s="32" t="s">
        <v>340</v>
      </c>
      <c r="C49" s="32">
        <v>545732</v>
      </c>
      <c r="D49" s="33">
        <v>43901</v>
      </c>
      <c r="E49" s="33">
        <f t="shared" si="1"/>
        <v>43934</v>
      </c>
      <c r="F49" s="33">
        <v>43924</v>
      </c>
      <c r="G49" s="32" t="s">
        <v>250</v>
      </c>
      <c r="H49" s="32">
        <v>227664</v>
      </c>
      <c r="I49" s="32" t="s">
        <v>251</v>
      </c>
      <c r="J49" s="34">
        <v>630.96</v>
      </c>
      <c r="K49" s="33" t="str">
        <f t="shared" si="2"/>
        <v>Mar</v>
      </c>
      <c r="L49" s="31">
        <f t="shared" si="3"/>
        <v>11</v>
      </c>
      <c r="M49" s="31">
        <f>IF(F49&gt;E49,NETWORKDAYS(E49,F49,'NSW Holidays 2020'!$A$4:$A$15),0)</f>
        <v>0</v>
      </c>
      <c r="N49" s="30">
        <f t="shared" si="4"/>
        <v>0</v>
      </c>
    </row>
    <row r="50" spans="1:14" x14ac:dyDescent="0.25">
      <c r="A50" s="32" t="s">
        <v>297</v>
      </c>
      <c r="B50" s="32" t="s">
        <v>340</v>
      </c>
      <c r="C50" s="32">
        <v>545734</v>
      </c>
      <c r="D50" s="33">
        <v>43895</v>
      </c>
      <c r="E50" s="33">
        <f t="shared" si="1"/>
        <v>43927</v>
      </c>
      <c r="F50" s="33">
        <v>43925</v>
      </c>
      <c r="G50" s="32" t="s">
        <v>252</v>
      </c>
      <c r="H50" s="32">
        <v>331460</v>
      </c>
      <c r="I50" s="32" t="s">
        <v>253</v>
      </c>
      <c r="J50" s="34">
        <v>821.37</v>
      </c>
      <c r="K50" s="33" t="str">
        <f t="shared" si="2"/>
        <v>Mar</v>
      </c>
      <c r="L50" s="31">
        <f t="shared" si="3"/>
        <v>5</v>
      </c>
      <c r="M50" s="31">
        <f>IF(F50&gt;E50,NETWORKDAYS(E50,F50,'NSW Holidays 2020'!$A$4:$A$15),0)</f>
        <v>0</v>
      </c>
      <c r="N50" s="30">
        <f t="shared" si="4"/>
        <v>0</v>
      </c>
    </row>
    <row r="51" spans="1:14" x14ac:dyDescent="0.25">
      <c r="A51" s="32" t="s">
        <v>298</v>
      </c>
      <c r="B51" s="32" t="s">
        <v>340</v>
      </c>
      <c r="C51" s="32">
        <v>545735</v>
      </c>
      <c r="D51" s="33">
        <v>43888</v>
      </c>
      <c r="E51" s="33">
        <f t="shared" si="1"/>
        <v>43917</v>
      </c>
      <c r="F51" s="33">
        <v>43928</v>
      </c>
      <c r="G51" s="32" t="s">
        <v>252</v>
      </c>
      <c r="H51" s="32">
        <v>327740</v>
      </c>
      <c r="I51" s="32" t="s">
        <v>253</v>
      </c>
      <c r="J51" s="34">
        <v>950.73</v>
      </c>
      <c r="K51" s="33" t="str">
        <f t="shared" si="2"/>
        <v>Feb</v>
      </c>
      <c r="L51" s="31">
        <f t="shared" si="3"/>
        <v>27</v>
      </c>
      <c r="M51" s="31">
        <f>IF(F51&gt;E51,NETWORKDAYS(E51,F51,'NSW Holidays 2020'!$A$4:$A$15),0)</f>
        <v>8</v>
      </c>
      <c r="N51" s="30">
        <f t="shared" si="4"/>
        <v>43.381023999999996</v>
      </c>
    </row>
    <row r="52" spans="1:14" x14ac:dyDescent="0.25">
      <c r="A52" s="32" t="s">
        <v>299</v>
      </c>
      <c r="B52" s="32" t="s">
        <v>340</v>
      </c>
      <c r="C52" s="32">
        <v>545737</v>
      </c>
      <c r="D52" s="33">
        <v>43921</v>
      </c>
      <c r="E52" s="33">
        <f t="shared" si="1"/>
        <v>43951</v>
      </c>
      <c r="F52" s="33">
        <v>43931</v>
      </c>
      <c r="G52" s="32" t="s">
        <v>250</v>
      </c>
      <c r="H52" s="32">
        <v>221183</v>
      </c>
      <c r="I52" s="32" t="s">
        <v>251</v>
      </c>
      <c r="J52" s="34">
        <v>956.34</v>
      </c>
      <c r="K52" s="33" t="str">
        <f t="shared" si="2"/>
        <v>Mar</v>
      </c>
      <c r="L52" s="31">
        <f t="shared" si="3"/>
        <v>31</v>
      </c>
      <c r="M52" s="31">
        <f>IF(F52&gt;E52,NETWORKDAYS(E52,F52,'NSW Holidays 2020'!$A$4:$A$15),0)</f>
        <v>0</v>
      </c>
      <c r="N52" s="30">
        <f t="shared" si="4"/>
        <v>0</v>
      </c>
    </row>
    <row r="53" spans="1:14" x14ac:dyDescent="0.25">
      <c r="A53" s="32" t="s">
        <v>300</v>
      </c>
      <c r="B53" s="32" t="s">
        <v>340</v>
      </c>
      <c r="C53" s="32">
        <v>545739</v>
      </c>
      <c r="D53" s="33">
        <v>43917</v>
      </c>
      <c r="E53" s="33">
        <f t="shared" si="1"/>
        <v>43948</v>
      </c>
      <c r="F53" s="33">
        <v>43933</v>
      </c>
      <c r="G53" s="32" t="s">
        <v>250</v>
      </c>
      <c r="H53" s="32">
        <v>214234</v>
      </c>
      <c r="I53" s="32" t="s">
        <v>251</v>
      </c>
      <c r="J53" s="34">
        <v>1094.28</v>
      </c>
      <c r="K53" s="33" t="str">
        <f t="shared" si="2"/>
        <v>Mar</v>
      </c>
      <c r="L53" s="31">
        <f t="shared" si="3"/>
        <v>27</v>
      </c>
      <c r="M53" s="31">
        <f>IF(F53&gt;E53,NETWORKDAYS(E53,F53,'NSW Holidays 2020'!$A$4:$A$15),0)</f>
        <v>0</v>
      </c>
      <c r="N53" s="30">
        <f t="shared" si="4"/>
        <v>0</v>
      </c>
    </row>
    <row r="54" spans="1:14" x14ac:dyDescent="0.25">
      <c r="A54" s="32" t="s">
        <v>301</v>
      </c>
      <c r="B54" s="32" t="s">
        <v>340</v>
      </c>
      <c r="C54" s="32">
        <v>545740</v>
      </c>
      <c r="D54" s="33">
        <v>43908</v>
      </c>
      <c r="E54" s="33">
        <f t="shared" si="1"/>
        <v>43941</v>
      </c>
      <c r="F54" s="33">
        <v>43926</v>
      </c>
      <c r="G54" s="32" t="s">
        <v>252</v>
      </c>
      <c r="H54" s="32">
        <v>321456</v>
      </c>
      <c r="I54" s="32" t="s">
        <v>253</v>
      </c>
      <c r="J54" s="34">
        <v>628.98</v>
      </c>
      <c r="K54" s="33" t="str">
        <f t="shared" si="2"/>
        <v>Mar</v>
      </c>
      <c r="L54" s="31">
        <f t="shared" si="3"/>
        <v>18</v>
      </c>
      <c r="M54" s="31">
        <f>IF(F54&gt;E54,NETWORKDAYS(E54,F54,'NSW Holidays 2020'!$A$4:$A$15),0)</f>
        <v>0</v>
      </c>
      <c r="N54" s="30">
        <f t="shared" si="4"/>
        <v>0</v>
      </c>
    </row>
    <row r="55" spans="1:14" x14ac:dyDescent="0.25">
      <c r="A55" s="32" t="s">
        <v>302</v>
      </c>
      <c r="B55" s="32" t="s">
        <v>340</v>
      </c>
      <c r="C55" s="32">
        <v>545742</v>
      </c>
      <c r="D55" s="33">
        <v>43929</v>
      </c>
      <c r="E55" s="33">
        <f t="shared" si="1"/>
        <v>43959</v>
      </c>
      <c r="F55" s="33">
        <v>43941</v>
      </c>
      <c r="G55" s="32" t="s">
        <v>250</v>
      </c>
      <c r="H55" s="32">
        <v>233209</v>
      </c>
      <c r="I55" s="32" t="s">
        <v>251</v>
      </c>
      <c r="J55" s="34">
        <v>1058.31</v>
      </c>
      <c r="K55" s="33" t="str">
        <f t="shared" si="2"/>
        <v>Apr</v>
      </c>
      <c r="L55" s="31">
        <f t="shared" si="3"/>
        <v>8</v>
      </c>
      <c r="M55" s="31">
        <f>IF(F55&gt;E55,NETWORKDAYS(E55,F55,'NSW Holidays 2020'!$A$4:$A$15),0)</f>
        <v>0</v>
      </c>
      <c r="N55" s="30">
        <f t="shared" si="4"/>
        <v>0</v>
      </c>
    </row>
    <row r="56" spans="1:14" x14ac:dyDescent="0.25">
      <c r="A56" s="32" t="s">
        <v>303</v>
      </c>
      <c r="B56" s="32" t="s">
        <v>340</v>
      </c>
      <c r="C56" s="32">
        <v>545743</v>
      </c>
      <c r="D56" s="33">
        <v>43921</v>
      </c>
      <c r="E56" s="33">
        <f t="shared" si="1"/>
        <v>43951</v>
      </c>
      <c r="F56" s="33">
        <v>43929</v>
      </c>
      <c r="G56" s="32" t="s">
        <v>250</v>
      </c>
      <c r="H56" s="32">
        <v>222998</v>
      </c>
      <c r="I56" s="32" t="s">
        <v>251</v>
      </c>
      <c r="J56" s="34">
        <v>705.54</v>
      </c>
      <c r="K56" s="33" t="str">
        <f t="shared" si="2"/>
        <v>Mar</v>
      </c>
      <c r="L56" s="31">
        <f t="shared" si="3"/>
        <v>31</v>
      </c>
      <c r="M56" s="31">
        <f>IF(F56&gt;E56,NETWORKDAYS(E56,F56,'NSW Holidays 2020'!$A$4:$A$15),0)</f>
        <v>0</v>
      </c>
      <c r="N56" s="30">
        <f t="shared" si="4"/>
        <v>0</v>
      </c>
    </row>
    <row r="57" spans="1:14" x14ac:dyDescent="0.25">
      <c r="A57" s="32" t="s">
        <v>304</v>
      </c>
      <c r="B57" s="32" t="s">
        <v>340</v>
      </c>
      <c r="C57" s="32">
        <v>545745</v>
      </c>
      <c r="D57" s="33">
        <v>43935</v>
      </c>
      <c r="E57" s="33">
        <f t="shared" si="1"/>
        <v>43965</v>
      </c>
      <c r="F57" s="33">
        <v>43948</v>
      </c>
      <c r="G57" s="32" t="s">
        <v>250</v>
      </c>
      <c r="H57" s="32">
        <v>228246</v>
      </c>
      <c r="I57" s="32" t="s">
        <v>251</v>
      </c>
      <c r="J57" s="34">
        <v>138.6</v>
      </c>
      <c r="K57" s="33" t="str">
        <f t="shared" si="2"/>
        <v>Apr</v>
      </c>
      <c r="L57" s="31">
        <f t="shared" si="3"/>
        <v>14</v>
      </c>
      <c r="M57" s="31">
        <f>IF(F57&gt;E57,NETWORKDAYS(E57,F57,'NSW Holidays 2020'!$A$4:$A$15),0)</f>
        <v>0</v>
      </c>
      <c r="N57" s="30">
        <f t="shared" si="4"/>
        <v>0</v>
      </c>
    </row>
    <row r="58" spans="1:14" x14ac:dyDescent="0.25">
      <c r="A58" s="32" t="s">
        <v>305</v>
      </c>
      <c r="B58" s="32" t="s">
        <v>340</v>
      </c>
      <c r="C58" s="32">
        <v>545747</v>
      </c>
      <c r="D58" s="33">
        <v>43914</v>
      </c>
      <c r="E58" s="33">
        <f t="shared" si="1"/>
        <v>43945</v>
      </c>
      <c r="F58" s="33">
        <v>43928</v>
      </c>
      <c r="G58" s="32" t="s">
        <v>252</v>
      </c>
      <c r="H58" s="32">
        <v>314876</v>
      </c>
      <c r="I58" s="32" t="s">
        <v>253</v>
      </c>
      <c r="J58" s="34">
        <v>417.12</v>
      </c>
      <c r="K58" s="33" t="str">
        <f t="shared" si="2"/>
        <v>Mar</v>
      </c>
      <c r="L58" s="31">
        <f t="shared" si="3"/>
        <v>24</v>
      </c>
      <c r="M58" s="31">
        <f>IF(F58&gt;E58,NETWORKDAYS(E58,F58,'NSW Holidays 2020'!$A$4:$A$15),0)</f>
        <v>0</v>
      </c>
      <c r="N58" s="30">
        <f t="shared" si="4"/>
        <v>0</v>
      </c>
    </row>
    <row r="59" spans="1:14" x14ac:dyDescent="0.25">
      <c r="A59" s="32" t="s">
        <v>306</v>
      </c>
      <c r="B59" s="32" t="s">
        <v>340</v>
      </c>
      <c r="C59" s="32">
        <v>545748</v>
      </c>
      <c r="D59" s="33">
        <v>43913</v>
      </c>
      <c r="E59" s="33">
        <f t="shared" si="1"/>
        <v>43944</v>
      </c>
      <c r="F59" s="33">
        <v>43939</v>
      </c>
      <c r="G59" s="32" t="s">
        <v>250</v>
      </c>
      <c r="H59" s="32">
        <v>223602</v>
      </c>
      <c r="I59" s="32" t="s">
        <v>251</v>
      </c>
      <c r="J59" s="34">
        <v>422.73</v>
      </c>
      <c r="K59" s="33" t="str">
        <f t="shared" si="2"/>
        <v>Mar</v>
      </c>
      <c r="L59" s="31">
        <f t="shared" si="3"/>
        <v>23</v>
      </c>
      <c r="M59" s="31">
        <f>IF(F59&gt;E59,NETWORKDAYS(E59,F59,'NSW Holidays 2020'!$A$4:$A$15),0)</f>
        <v>0</v>
      </c>
      <c r="N59" s="30">
        <f t="shared" si="4"/>
        <v>0</v>
      </c>
    </row>
    <row r="60" spans="1:14" x14ac:dyDescent="0.25">
      <c r="A60" s="32" t="s">
        <v>307</v>
      </c>
      <c r="B60" s="32" t="s">
        <v>340</v>
      </c>
      <c r="C60" s="32">
        <v>545750</v>
      </c>
      <c r="D60" s="33">
        <v>43908</v>
      </c>
      <c r="E60" s="33">
        <f t="shared" si="1"/>
        <v>43941</v>
      </c>
      <c r="F60" s="33">
        <v>43935</v>
      </c>
      <c r="G60" s="32" t="s">
        <v>252</v>
      </c>
      <c r="H60" s="32">
        <v>319833</v>
      </c>
      <c r="I60" s="32" t="s">
        <v>253</v>
      </c>
      <c r="J60" s="34">
        <v>1061.94</v>
      </c>
      <c r="K60" s="33" t="str">
        <f t="shared" si="2"/>
        <v>Mar</v>
      </c>
      <c r="L60" s="31">
        <f t="shared" si="3"/>
        <v>18</v>
      </c>
      <c r="M60" s="31">
        <f>IF(F60&gt;E60,NETWORKDAYS(E60,F60,'NSW Holidays 2020'!$A$4:$A$15),0)</f>
        <v>0</v>
      </c>
      <c r="N60" s="30">
        <f t="shared" si="4"/>
        <v>0</v>
      </c>
    </row>
    <row r="61" spans="1:14" x14ac:dyDescent="0.25">
      <c r="A61" s="32" t="s">
        <v>308</v>
      </c>
      <c r="B61" s="32" t="s">
        <v>340</v>
      </c>
      <c r="C61" s="32">
        <v>545751</v>
      </c>
      <c r="D61" s="33">
        <v>43912</v>
      </c>
      <c r="E61" s="33">
        <f t="shared" si="1"/>
        <v>43943</v>
      </c>
      <c r="F61" s="33">
        <v>43927</v>
      </c>
      <c r="G61" s="32" t="s">
        <v>252</v>
      </c>
      <c r="H61" s="32">
        <v>310345</v>
      </c>
      <c r="I61" s="32" t="s">
        <v>253</v>
      </c>
      <c r="J61" s="34">
        <v>602.58000000000004</v>
      </c>
      <c r="K61" s="33" t="str">
        <f t="shared" si="2"/>
        <v>Mar</v>
      </c>
      <c r="L61" s="31">
        <f t="shared" si="3"/>
        <v>22</v>
      </c>
      <c r="M61" s="31">
        <f>IF(F61&gt;E61,NETWORKDAYS(E61,F61,'NSW Holidays 2020'!$A$4:$A$15),0)</f>
        <v>0</v>
      </c>
      <c r="N61" s="30">
        <f t="shared" si="4"/>
        <v>0</v>
      </c>
    </row>
    <row r="62" spans="1:14" x14ac:dyDescent="0.25">
      <c r="A62" s="32" t="s">
        <v>309</v>
      </c>
      <c r="B62" s="32" t="s">
        <v>340</v>
      </c>
      <c r="C62" s="32">
        <v>545753</v>
      </c>
      <c r="D62" s="33">
        <v>43927</v>
      </c>
      <c r="E62" s="33">
        <f t="shared" si="1"/>
        <v>43957</v>
      </c>
      <c r="F62" s="33">
        <v>43951</v>
      </c>
      <c r="G62" s="32" t="s">
        <v>252</v>
      </c>
      <c r="H62" s="32">
        <v>317142</v>
      </c>
      <c r="I62" s="32" t="s">
        <v>253</v>
      </c>
      <c r="J62" s="34">
        <v>132.66</v>
      </c>
      <c r="K62" s="33" t="str">
        <f t="shared" si="2"/>
        <v>Apr</v>
      </c>
      <c r="L62" s="31">
        <f t="shared" si="3"/>
        <v>6</v>
      </c>
      <c r="M62" s="31">
        <f>IF(F62&gt;E62,NETWORKDAYS(E62,F62,'NSW Holidays 2020'!$A$4:$A$15),0)</f>
        <v>0</v>
      </c>
      <c r="N62" s="30">
        <f t="shared" si="4"/>
        <v>0</v>
      </c>
    </row>
    <row r="63" spans="1:14" x14ac:dyDescent="0.25">
      <c r="A63" s="32" t="s">
        <v>310</v>
      </c>
      <c r="B63" s="32" t="s">
        <v>340</v>
      </c>
      <c r="C63" s="32">
        <v>545754</v>
      </c>
      <c r="D63" s="33">
        <v>43896</v>
      </c>
      <c r="E63" s="33">
        <f t="shared" si="1"/>
        <v>43927</v>
      </c>
      <c r="F63" s="33">
        <v>43925</v>
      </c>
      <c r="G63" s="32" t="s">
        <v>252</v>
      </c>
      <c r="H63" s="32">
        <v>313747</v>
      </c>
      <c r="I63" s="32" t="s">
        <v>253</v>
      </c>
      <c r="J63" s="34">
        <v>56.43</v>
      </c>
      <c r="K63" s="33" t="str">
        <f t="shared" si="2"/>
        <v>Mar</v>
      </c>
      <c r="L63" s="31">
        <f t="shared" si="3"/>
        <v>6</v>
      </c>
      <c r="M63" s="31">
        <f>IF(F63&gt;E63,NETWORKDAYS(E63,F63,'NSW Holidays 2020'!$A$4:$A$15),0)</f>
        <v>0</v>
      </c>
      <c r="N63" s="30">
        <f t="shared" si="4"/>
        <v>0</v>
      </c>
    </row>
    <row r="64" spans="1:14" x14ac:dyDescent="0.25">
      <c r="A64" s="32" t="s">
        <v>311</v>
      </c>
      <c r="B64" s="32" t="s">
        <v>340</v>
      </c>
      <c r="C64" s="32">
        <v>545756</v>
      </c>
      <c r="D64" s="33">
        <v>43881</v>
      </c>
      <c r="E64" s="33">
        <f t="shared" si="1"/>
        <v>43910</v>
      </c>
      <c r="F64" s="33">
        <v>43926</v>
      </c>
      <c r="G64" s="32" t="s">
        <v>250</v>
      </c>
      <c r="H64" s="32">
        <v>234966</v>
      </c>
      <c r="I64" s="32" t="s">
        <v>251</v>
      </c>
      <c r="J64" s="34">
        <v>511.83</v>
      </c>
      <c r="K64" s="33" t="str">
        <f t="shared" si="2"/>
        <v>Feb</v>
      </c>
      <c r="L64" s="31">
        <f t="shared" si="3"/>
        <v>20</v>
      </c>
      <c r="M64" s="31">
        <f>IF(F64&gt;E64,NETWORKDAYS(E64,F64,'NSW Holidays 2020'!$A$4:$A$15),0)</f>
        <v>11</v>
      </c>
      <c r="N64" s="30">
        <f t="shared" si="4"/>
        <v>42.268467999999999</v>
      </c>
    </row>
    <row r="65" spans="1:14" x14ac:dyDescent="0.25">
      <c r="A65" s="32" t="s">
        <v>312</v>
      </c>
      <c r="B65" s="32" t="s">
        <v>340</v>
      </c>
      <c r="C65" s="32">
        <v>545758</v>
      </c>
      <c r="D65" s="33">
        <v>43916</v>
      </c>
      <c r="E65" s="33">
        <f t="shared" si="1"/>
        <v>43948</v>
      </c>
      <c r="F65" s="33">
        <v>43929</v>
      </c>
      <c r="G65" s="32" t="s">
        <v>250</v>
      </c>
      <c r="H65" s="32">
        <v>215639</v>
      </c>
      <c r="I65" s="32" t="s">
        <v>251</v>
      </c>
      <c r="J65" s="34">
        <v>361.02</v>
      </c>
      <c r="K65" s="33" t="str">
        <f t="shared" si="2"/>
        <v>Mar</v>
      </c>
      <c r="L65" s="31">
        <f t="shared" si="3"/>
        <v>26</v>
      </c>
      <c r="M65" s="31">
        <f>IF(F65&gt;E65,NETWORKDAYS(E65,F65,'NSW Holidays 2020'!$A$4:$A$15),0)</f>
        <v>0</v>
      </c>
      <c r="N65" s="30">
        <f t="shared" si="4"/>
        <v>0</v>
      </c>
    </row>
    <row r="66" spans="1:14" x14ac:dyDescent="0.25">
      <c r="A66" s="32" t="s">
        <v>313</v>
      </c>
      <c r="B66" s="32" t="s">
        <v>340</v>
      </c>
      <c r="C66" s="32">
        <v>545760</v>
      </c>
      <c r="D66" s="33">
        <v>43932</v>
      </c>
      <c r="E66" s="33">
        <f t="shared" si="1"/>
        <v>43962</v>
      </c>
      <c r="F66" s="33">
        <v>43948</v>
      </c>
      <c r="G66" s="32" t="s">
        <v>252</v>
      </c>
      <c r="H66" s="32">
        <v>328536</v>
      </c>
      <c r="I66" s="32" t="s">
        <v>253</v>
      </c>
      <c r="J66" s="34">
        <v>668.25</v>
      </c>
      <c r="K66" s="33" t="str">
        <f t="shared" si="2"/>
        <v>Apr</v>
      </c>
      <c r="L66" s="31">
        <f t="shared" si="3"/>
        <v>11</v>
      </c>
      <c r="M66" s="31">
        <f>IF(F66&gt;E66,NETWORKDAYS(E66,F66,'NSW Holidays 2020'!$A$4:$A$15),0)</f>
        <v>0</v>
      </c>
      <c r="N66" s="30">
        <f t="shared" si="4"/>
        <v>0</v>
      </c>
    </row>
    <row r="67" spans="1:14" x14ac:dyDescent="0.25">
      <c r="A67" s="32" t="s">
        <v>314</v>
      </c>
      <c r="B67" s="32" t="s">
        <v>340</v>
      </c>
      <c r="C67" s="32">
        <v>545762</v>
      </c>
      <c r="D67" s="33">
        <v>43914</v>
      </c>
      <c r="E67" s="33">
        <f t="shared" si="1"/>
        <v>43945</v>
      </c>
      <c r="F67" s="33">
        <v>43933</v>
      </c>
      <c r="G67" s="32" t="s">
        <v>250</v>
      </c>
      <c r="H67" s="32">
        <v>210023</v>
      </c>
      <c r="I67" s="32" t="s">
        <v>251</v>
      </c>
      <c r="J67" s="34">
        <v>126.72</v>
      </c>
      <c r="K67" s="33" t="str">
        <f t="shared" si="2"/>
        <v>Mar</v>
      </c>
      <c r="L67" s="31">
        <f t="shared" si="3"/>
        <v>24</v>
      </c>
      <c r="M67" s="31">
        <f>IF(F67&gt;E67,NETWORKDAYS(E67,F67,'NSW Holidays 2020'!$A$4:$A$15),0)</f>
        <v>0</v>
      </c>
      <c r="N67" s="30">
        <f t="shared" si="4"/>
        <v>0</v>
      </c>
    </row>
    <row r="68" spans="1:14" x14ac:dyDescent="0.25">
      <c r="A68" s="32" t="s">
        <v>315</v>
      </c>
      <c r="B68" s="32" t="s">
        <v>340</v>
      </c>
      <c r="C68" s="32">
        <v>545763</v>
      </c>
      <c r="D68" s="33">
        <v>43905</v>
      </c>
      <c r="E68" s="33">
        <f t="shared" si="1"/>
        <v>43936</v>
      </c>
      <c r="F68" s="33">
        <v>43943</v>
      </c>
      <c r="G68" s="32" t="s">
        <v>252</v>
      </c>
      <c r="H68" s="32">
        <v>338938</v>
      </c>
      <c r="I68" s="32" t="s">
        <v>253</v>
      </c>
      <c r="J68" s="34">
        <v>1000.23</v>
      </c>
      <c r="K68" s="33" t="str">
        <f t="shared" si="2"/>
        <v>Mar</v>
      </c>
      <c r="L68" s="31">
        <f t="shared" si="3"/>
        <v>15</v>
      </c>
      <c r="M68" s="31">
        <f>IF(F68&gt;E68,NETWORKDAYS(E68,F68,'NSW Holidays 2020'!$A$4:$A$15),0)</f>
        <v>6</v>
      </c>
      <c r="N68" s="30">
        <f t="shared" si="4"/>
        <v>33.604968</v>
      </c>
    </row>
    <row r="69" spans="1:14" x14ac:dyDescent="0.25">
      <c r="A69" s="32" t="s">
        <v>316</v>
      </c>
      <c r="B69" s="32" t="s">
        <v>340</v>
      </c>
      <c r="C69" s="32">
        <v>545765</v>
      </c>
      <c r="D69" s="33">
        <v>43918</v>
      </c>
      <c r="E69" s="33">
        <f t="shared" si="1"/>
        <v>43949</v>
      </c>
      <c r="F69" s="33">
        <v>43939</v>
      </c>
      <c r="G69" s="32" t="s">
        <v>252</v>
      </c>
      <c r="H69" s="32">
        <v>320536</v>
      </c>
      <c r="I69" s="32" t="s">
        <v>253</v>
      </c>
      <c r="J69" s="34">
        <v>948.75</v>
      </c>
      <c r="K69" s="33" t="str">
        <f t="shared" si="2"/>
        <v>Mar</v>
      </c>
      <c r="L69" s="31">
        <f t="shared" si="3"/>
        <v>28</v>
      </c>
      <c r="M69" s="31">
        <f>IF(F69&gt;E69,NETWORKDAYS(E69,F69,'NSW Holidays 2020'!$A$4:$A$15),0)</f>
        <v>0</v>
      </c>
      <c r="N69" s="30">
        <f t="shared" ref="N69:N88" si="5">J69*M69*Penalty_Rate+M69*flat_rate</f>
        <v>0</v>
      </c>
    </row>
    <row r="70" spans="1:14" x14ac:dyDescent="0.25">
      <c r="A70" s="32" t="s">
        <v>317</v>
      </c>
      <c r="B70" s="32" t="s">
        <v>340</v>
      </c>
      <c r="C70" s="32">
        <v>545767</v>
      </c>
      <c r="D70" s="33">
        <v>43904</v>
      </c>
      <c r="E70" s="33">
        <f t="shared" ref="E70:E88" si="6">WORKDAY(EDATE(D70,1)-1,1)</f>
        <v>43935</v>
      </c>
      <c r="F70" s="33">
        <v>43937</v>
      </c>
      <c r="G70" s="32" t="s">
        <v>252</v>
      </c>
      <c r="H70" s="32">
        <v>322800</v>
      </c>
      <c r="I70" s="32" t="s">
        <v>253</v>
      </c>
      <c r="J70" s="34">
        <v>446.49</v>
      </c>
      <c r="K70" s="33" t="str">
        <f t="shared" ref="K70:K88" si="7">TEXT(D70,"MMM")</f>
        <v>Mar</v>
      </c>
      <c r="L70" s="31">
        <f t="shared" ref="L70:L88" si="8">DAY(D70)</f>
        <v>14</v>
      </c>
      <c r="M70" s="31">
        <f>IF(F70&gt;E70,NETWORKDAYS(E70,F70,'NSW Holidays 2020'!$A$4:$A$15),0)</f>
        <v>3</v>
      </c>
      <c r="N70" s="30">
        <f t="shared" si="5"/>
        <v>10.822092</v>
      </c>
    </row>
    <row r="71" spans="1:14" x14ac:dyDescent="0.25">
      <c r="A71" s="32" t="s">
        <v>318</v>
      </c>
      <c r="B71" s="32" t="s">
        <v>340</v>
      </c>
      <c r="C71" s="32">
        <v>545768</v>
      </c>
      <c r="D71" s="33">
        <v>43933</v>
      </c>
      <c r="E71" s="33">
        <f t="shared" si="6"/>
        <v>43963</v>
      </c>
      <c r="F71" s="33">
        <v>43940</v>
      </c>
      <c r="G71" s="32" t="s">
        <v>252</v>
      </c>
      <c r="H71" s="32">
        <v>321358</v>
      </c>
      <c r="I71" s="32" t="s">
        <v>253</v>
      </c>
      <c r="J71" s="34">
        <v>242.22</v>
      </c>
      <c r="K71" s="33" t="str">
        <f t="shared" si="7"/>
        <v>Apr</v>
      </c>
      <c r="L71" s="31">
        <f t="shared" si="8"/>
        <v>12</v>
      </c>
      <c r="M71" s="31">
        <f>IF(F71&gt;E71,NETWORKDAYS(E71,F71,'NSW Holidays 2020'!$A$4:$A$15),0)</f>
        <v>0</v>
      </c>
      <c r="N71" s="30">
        <f t="shared" si="5"/>
        <v>0</v>
      </c>
    </row>
    <row r="72" spans="1:14" x14ac:dyDescent="0.25">
      <c r="A72" s="32" t="s">
        <v>319</v>
      </c>
      <c r="B72" s="32" t="s">
        <v>340</v>
      </c>
      <c r="C72" s="32">
        <v>545769</v>
      </c>
      <c r="D72" s="33">
        <v>43887</v>
      </c>
      <c r="E72" s="33">
        <f t="shared" si="6"/>
        <v>43916</v>
      </c>
      <c r="F72" s="33">
        <v>43929</v>
      </c>
      <c r="G72" s="32" t="s">
        <v>252</v>
      </c>
      <c r="H72" s="32">
        <v>316190</v>
      </c>
      <c r="I72" s="32" t="s">
        <v>253</v>
      </c>
      <c r="J72" s="34">
        <v>600.6</v>
      </c>
      <c r="K72" s="33" t="str">
        <f t="shared" si="7"/>
        <v>Feb</v>
      </c>
      <c r="L72" s="31">
        <f t="shared" si="8"/>
        <v>26</v>
      </c>
      <c r="M72" s="31">
        <f>IF(F72&gt;E72,NETWORKDAYS(E72,F72,'NSW Holidays 2020'!$A$4:$A$15),0)</f>
        <v>10</v>
      </c>
      <c r="N72" s="30">
        <f t="shared" si="5"/>
        <v>41.621600000000001</v>
      </c>
    </row>
    <row r="73" spans="1:14" x14ac:dyDescent="0.25">
      <c r="A73" s="32" t="s">
        <v>320</v>
      </c>
      <c r="B73" s="32" t="s">
        <v>340</v>
      </c>
      <c r="C73" s="32">
        <v>545770</v>
      </c>
      <c r="D73" s="33">
        <v>43905</v>
      </c>
      <c r="E73" s="33">
        <f t="shared" si="6"/>
        <v>43936</v>
      </c>
      <c r="F73" s="33">
        <v>43942</v>
      </c>
      <c r="G73" s="32" t="s">
        <v>252</v>
      </c>
      <c r="H73" s="32">
        <v>327938</v>
      </c>
      <c r="I73" s="32" t="s">
        <v>253</v>
      </c>
      <c r="J73" s="34">
        <v>546.80999999999995</v>
      </c>
      <c r="K73" s="33" t="str">
        <f t="shared" si="7"/>
        <v>Mar</v>
      </c>
      <c r="L73" s="31">
        <f t="shared" si="8"/>
        <v>15</v>
      </c>
      <c r="M73" s="31">
        <f>IF(F73&gt;E73,NETWORKDAYS(E73,F73,'NSW Holidays 2020'!$A$4:$A$15),0)</f>
        <v>5</v>
      </c>
      <c r="N73" s="30">
        <f t="shared" si="5"/>
        <v>19.842579999999998</v>
      </c>
    </row>
    <row r="74" spans="1:14" x14ac:dyDescent="0.25">
      <c r="A74" s="32" t="s">
        <v>321</v>
      </c>
      <c r="B74" s="32" t="s">
        <v>340</v>
      </c>
      <c r="C74" s="32">
        <v>545772</v>
      </c>
      <c r="D74" s="33">
        <v>43900</v>
      </c>
      <c r="E74" s="33">
        <f t="shared" si="6"/>
        <v>43931</v>
      </c>
      <c r="F74" s="33">
        <v>43931</v>
      </c>
      <c r="G74" s="32" t="s">
        <v>250</v>
      </c>
      <c r="H74" s="32">
        <v>234487</v>
      </c>
      <c r="I74" s="32" t="s">
        <v>251</v>
      </c>
      <c r="J74" s="34">
        <v>840.51</v>
      </c>
      <c r="K74" s="33" t="str">
        <f t="shared" si="7"/>
        <v>Mar</v>
      </c>
      <c r="L74" s="31">
        <f t="shared" si="8"/>
        <v>10</v>
      </c>
      <c r="M74" s="31">
        <f>IF(F74&gt;E74,NETWORKDAYS(E74,F74,'NSW Holidays 2020'!$A$4:$A$15),0)</f>
        <v>0</v>
      </c>
      <c r="N74" s="30">
        <f t="shared" si="5"/>
        <v>0</v>
      </c>
    </row>
    <row r="75" spans="1:14" x14ac:dyDescent="0.25">
      <c r="A75" s="32" t="s">
        <v>322</v>
      </c>
      <c r="B75" s="32" t="s">
        <v>340</v>
      </c>
      <c r="C75" s="32">
        <v>545773</v>
      </c>
      <c r="D75" s="33">
        <v>43923</v>
      </c>
      <c r="E75" s="33">
        <f t="shared" si="6"/>
        <v>43955</v>
      </c>
      <c r="F75" s="33">
        <v>43951</v>
      </c>
      <c r="G75" s="32" t="s">
        <v>250</v>
      </c>
      <c r="H75" s="32">
        <v>231274</v>
      </c>
      <c r="I75" s="32" t="s">
        <v>251</v>
      </c>
      <c r="J75" s="34">
        <v>603.57000000000005</v>
      </c>
      <c r="K75" s="33" t="str">
        <f t="shared" si="7"/>
        <v>Apr</v>
      </c>
      <c r="L75" s="31">
        <f t="shared" si="8"/>
        <v>2</v>
      </c>
      <c r="M75" s="31">
        <f>IF(F75&gt;E75,NETWORKDAYS(E75,F75,'NSW Holidays 2020'!$A$4:$A$15),0)</f>
        <v>0</v>
      </c>
      <c r="N75" s="30">
        <f t="shared" si="5"/>
        <v>0</v>
      </c>
    </row>
    <row r="76" spans="1:14" x14ac:dyDescent="0.25">
      <c r="A76" s="32" t="s">
        <v>323</v>
      </c>
      <c r="B76" s="32" t="s">
        <v>340</v>
      </c>
      <c r="C76" s="32">
        <v>545774</v>
      </c>
      <c r="D76" s="33">
        <v>43914</v>
      </c>
      <c r="E76" s="33">
        <f t="shared" si="6"/>
        <v>43945</v>
      </c>
      <c r="F76" s="33">
        <v>43944</v>
      </c>
      <c r="G76" s="32" t="s">
        <v>250</v>
      </c>
      <c r="H76" s="32">
        <v>224955</v>
      </c>
      <c r="I76" s="32" t="s">
        <v>251</v>
      </c>
      <c r="J76" s="34">
        <v>816.75</v>
      </c>
      <c r="K76" s="33" t="str">
        <f t="shared" si="7"/>
        <v>Mar</v>
      </c>
      <c r="L76" s="31">
        <f t="shared" si="8"/>
        <v>24</v>
      </c>
      <c r="M76" s="31">
        <f>IF(F76&gt;E76,NETWORKDAYS(E76,F76,'NSW Holidays 2020'!$A$4:$A$15),0)</f>
        <v>0</v>
      </c>
      <c r="N76" s="30">
        <f t="shared" si="5"/>
        <v>0</v>
      </c>
    </row>
    <row r="77" spans="1:14" x14ac:dyDescent="0.25">
      <c r="A77" s="32" t="s">
        <v>324</v>
      </c>
      <c r="B77" s="32" t="s">
        <v>340</v>
      </c>
      <c r="C77" s="32">
        <v>545775</v>
      </c>
      <c r="D77" s="33">
        <v>43912</v>
      </c>
      <c r="E77" s="33">
        <f t="shared" si="6"/>
        <v>43943</v>
      </c>
      <c r="F77" s="33">
        <v>43951</v>
      </c>
      <c r="G77" s="32" t="s">
        <v>250</v>
      </c>
      <c r="H77" s="32">
        <v>217275</v>
      </c>
      <c r="I77" s="32" t="s">
        <v>251</v>
      </c>
      <c r="J77" s="34">
        <v>1065.57</v>
      </c>
      <c r="K77" s="33" t="str">
        <f t="shared" si="7"/>
        <v>Mar</v>
      </c>
      <c r="L77" s="31">
        <f t="shared" si="8"/>
        <v>22</v>
      </c>
      <c r="M77" s="31">
        <f>IF(F77&gt;E77,NETWORKDAYS(E77,F77,'NSW Holidays 2020'!$A$4:$A$15),0)</f>
        <v>7</v>
      </c>
      <c r="N77" s="30">
        <f t="shared" si="5"/>
        <v>40.852363999999994</v>
      </c>
    </row>
    <row r="78" spans="1:14" x14ac:dyDescent="0.25">
      <c r="A78" s="32" t="s">
        <v>325</v>
      </c>
      <c r="B78" s="32" t="s">
        <v>340</v>
      </c>
      <c r="C78" s="32">
        <v>545776</v>
      </c>
      <c r="D78" s="33">
        <v>43919</v>
      </c>
      <c r="E78" s="33">
        <f t="shared" si="6"/>
        <v>43950</v>
      </c>
      <c r="F78" s="33">
        <v>43925</v>
      </c>
      <c r="G78" s="32" t="s">
        <v>250</v>
      </c>
      <c r="H78" s="32">
        <v>226240</v>
      </c>
      <c r="I78" s="32" t="s">
        <v>251</v>
      </c>
      <c r="J78" s="34">
        <v>523.38</v>
      </c>
      <c r="K78" s="33" t="str">
        <f t="shared" si="7"/>
        <v>Mar</v>
      </c>
      <c r="L78" s="31">
        <f t="shared" si="8"/>
        <v>29</v>
      </c>
      <c r="M78" s="31">
        <f>IF(F78&gt;E78,NETWORKDAYS(E78,F78,'NSW Holidays 2020'!$A$4:$A$15),0)</f>
        <v>0</v>
      </c>
      <c r="N78" s="30">
        <f t="shared" si="5"/>
        <v>0</v>
      </c>
    </row>
    <row r="79" spans="1:14" x14ac:dyDescent="0.25">
      <c r="A79" s="32" t="s">
        <v>326</v>
      </c>
      <c r="B79" s="32" t="s">
        <v>340</v>
      </c>
      <c r="C79" s="32">
        <v>545778</v>
      </c>
      <c r="D79" s="33">
        <v>43890</v>
      </c>
      <c r="E79" s="33">
        <f t="shared" si="6"/>
        <v>43920</v>
      </c>
      <c r="F79" s="33">
        <v>43932</v>
      </c>
      <c r="G79" s="32" t="s">
        <v>252</v>
      </c>
      <c r="H79" s="32">
        <v>325643</v>
      </c>
      <c r="I79" s="32" t="s">
        <v>253</v>
      </c>
      <c r="J79" s="34">
        <v>650.42999999999995</v>
      </c>
      <c r="K79" s="33" t="str">
        <f t="shared" si="7"/>
        <v>Feb</v>
      </c>
      <c r="L79" s="31">
        <f t="shared" si="8"/>
        <v>29</v>
      </c>
      <c r="M79" s="31">
        <f>IF(F79&gt;E79,NETWORKDAYS(E79,F79,'NSW Holidays 2020'!$A$4:$A$15),0)</f>
        <v>9</v>
      </c>
      <c r="N79" s="30">
        <f t="shared" si="5"/>
        <v>39.073931999999999</v>
      </c>
    </row>
    <row r="80" spans="1:14" x14ac:dyDescent="0.25">
      <c r="A80" s="32" t="s">
        <v>327</v>
      </c>
      <c r="B80" s="32" t="s">
        <v>340</v>
      </c>
      <c r="C80" s="32">
        <v>545780</v>
      </c>
      <c r="D80" s="33">
        <v>43934</v>
      </c>
      <c r="E80" s="33">
        <f t="shared" si="6"/>
        <v>43964</v>
      </c>
      <c r="F80" s="33">
        <v>43943</v>
      </c>
      <c r="G80" s="32" t="s">
        <v>252</v>
      </c>
      <c r="H80" s="32">
        <v>312800</v>
      </c>
      <c r="I80" s="32" t="s">
        <v>253</v>
      </c>
      <c r="J80" s="34">
        <v>809.49</v>
      </c>
      <c r="K80" s="33" t="str">
        <f t="shared" si="7"/>
        <v>Apr</v>
      </c>
      <c r="L80" s="31">
        <f t="shared" si="8"/>
        <v>13</v>
      </c>
      <c r="M80" s="31">
        <f>IF(F80&gt;E80,NETWORKDAYS(E80,F80,'NSW Holidays 2020'!$A$4:$A$15),0)</f>
        <v>0</v>
      </c>
      <c r="N80" s="30">
        <f t="shared" si="5"/>
        <v>0</v>
      </c>
    </row>
    <row r="81" spans="1:14" x14ac:dyDescent="0.25">
      <c r="A81" s="32" t="s">
        <v>328</v>
      </c>
      <c r="B81" s="32" t="s">
        <v>340</v>
      </c>
      <c r="C81" s="32">
        <v>545781</v>
      </c>
      <c r="D81" s="33">
        <v>43901</v>
      </c>
      <c r="E81" s="33">
        <f t="shared" si="6"/>
        <v>43934</v>
      </c>
      <c r="F81" s="33">
        <v>43943</v>
      </c>
      <c r="G81" s="32" t="s">
        <v>252</v>
      </c>
      <c r="H81" s="32">
        <v>338807</v>
      </c>
      <c r="I81" s="32" t="s">
        <v>253</v>
      </c>
      <c r="J81" s="34">
        <v>424.38</v>
      </c>
      <c r="K81" s="33" t="str">
        <f t="shared" si="7"/>
        <v>Mar</v>
      </c>
      <c r="L81" s="31">
        <f t="shared" si="8"/>
        <v>11</v>
      </c>
      <c r="M81" s="31">
        <f>IF(F81&gt;E81,NETWORKDAYS(E81,F81,'NSW Holidays 2020'!$A$4:$A$15),0)</f>
        <v>7</v>
      </c>
      <c r="N81" s="30">
        <f t="shared" si="5"/>
        <v>24.694375999999998</v>
      </c>
    </row>
    <row r="82" spans="1:14" x14ac:dyDescent="0.25">
      <c r="A82" s="32" t="s">
        <v>329</v>
      </c>
      <c r="B82" s="32" t="s">
        <v>340</v>
      </c>
      <c r="C82" s="32">
        <v>545783</v>
      </c>
      <c r="D82" s="33">
        <v>43933</v>
      </c>
      <c r="E82" s="33">
        <f t="shared" si="6"/>
        <v>43963</v>
      </c>
      <c r="F82" s="33">
        <v>43935</v>
      </c>
      <c r="G82" s="32" t="s">
        <v>250</v>
      </c>
      <c r="H82" s="32">
        <v>239476</v>
      </c>
      <c r="I82" s="32" t="s">
        <v>251</v>
      </c>
      <c r="J82" s="34">
        <v>955.68</v>
      </c>
      <c r="K82" s="33" t="str">
        <f t="shared" si="7"/>
        <v>Apr</v>
      </c>
      <c r="L82" s="31">
        <f t="shared" si="8"/>
        <v>12</v>
      </c>
      <c r="M82" s="31">
        <f>IF(F82&gt;E82,NETWORKDAYS(E82,F82,'NSW Holidays 2020'!$A$4:$A$15),0)</f>
        <v>0</v>
      </c>
      <c r="N82" s="30">
        <f t="shared" si="5"/>
        <v>0</v>
      </c>
    </row>
    <row r="83" spans="1:14" x14ac:dyDescent="0.25">
      <c r="A83" s="32" t="s">
        <v>330</v>
      </c>
      <c r="B83" s="32" t="s">
        <v>340</v>
      </c>
      <c r="C83" s="32">
        <v>545784</v>
      </c>
      <c r="D83" s="33">
        <v>43942</v>
      </c>
      <c r="E83" s="33">
        <f t="shared" si="6"/>
        <v>43972</v>
      </c>
      <c r="F83" s="33">
        <v>43950</v>
      </c>
      <c r="G83" s="32" t="s">
        <v>250</v>
      </c>
      <c r="H83" s="32">
        <v>213693</v>
      </c>
      <c r="I83" s="32" t="s">
        <v>251</v>
      </c>
      <c r="J83" s="34">
        <v>764.28</v>
      </c>
      <c r="K83" s="33" t="str">
        <f t="shared" si="7"/>
        <v>Apr</v>
      </c>
      <c r="L83" s="31">
        <f t="shared" si="8"/>
        <v>21</v>
      </c>
      <c r="M83" s="31">
        <f>IF(F83&gt;E83,NETWORKDAYS(E83,F83,'NSW Holidays 2020'!$A$4:$A$15),0)</f>
        <v>0</v>
      </c>
      <c r="N83" s="30">
        <f t="shared" si="5"/>
        <v>0</v>
      </c>
    </row>
    <row r="84" spans="1:14" x14ac:dyDescent="0.25">
      <c r="A84" s="32" t="s">
        <v>331</v>
      </c>
      <c r="B84" s="32" t="s">
        <v>340</v>
      </c>
      <c r="C84" s="32">
        <v>545785</v>
      </c>
      <c r="D84" s="33">
        <v>43897</v>
      </c>
      <c r="E84" s="33">
        <f t="shared" si="6"/>
        <v>43928</v>
      </c>
      <c r="F84" s="33">
        <v>43926</v>
      </c>
      <c r="G84" s="32" t="s">
        <v>250</v>
      </c>
      <c r="H84" s="32">
        <v>235040</v>
      </c>
      <c r="I84" s="32" t="s">
        <v>251</v>
      </c>
      <c r="J84" s="34">
        <v>335.61</v>
      </c>
      <c r="K84" s="33" t="str">
        <f t="shared" si="7"/>
        <v>Mar</v>
      </c>
      <c r="L84" s="31">
        <f t="shared" si="8"/>
        <v>7</v>
      </c>
      <c r="M84" s="31">
        <f>IF(F84&gt;E84,NETWORKDAYS(E84,F84,'NSW Holidays 2020'!$A$4:$A$15),0)</f>
        <v>0</v>
      </c>
      <c r="N84" s="30">
        <f t="shared" si="5"/>
        <v>0</v>
      </c>
    </row>
    <row r="85" spans="1:14" x14ac:dyDescent="0.25">
      <c r="A85" s="32" t="s">
        <v>332</v>
      </c>
      <c r="B85" s="32" t="s">
        <v>340</v>
      </c>
      <c r="C85" s="32">
        <v>545786</v>
      </c>
      <c r="D85" s="33">
        <v>43898</v>
      </c>
      <c r="E85" s="33">
        <f t="shared" si="6"/>
        <v>43929</v>
      </c>
      <c r="F85" s="33">
        <v>43940</v>
      </c>
      <c r="G85" s="32" t="s">
        <v>250</v>
      </c>
      <c r="H85" s="32">
        <v>211771</v>
      </c>
      <c r="I85" s="32" t="s">
        <v>251</v>
      </c>
      <c r="J85" s="34">
        <v>763.29</v>
      </c>
      <c r="K85" s="33" t="str">
        <f t="shared" si="7"/>
        <v>Mar</v>
      </c>
      <c r="L85" s="31">
        <f t="shared" si="8"/>
        <v>8</v>
      </c>
      <c r="M85" s="31">
        <f>IF(F85&gt;E85,NETWORKDAYS(E85,F85,'NSW Holidays 2020'!$A$4:$A$15),0)</f>
        <v>6</v>
      </c>
      <c r="N85" s="30">
        <f t="shared" si="5"/>
        <v>28.487064</v>
      </c>
    </row>
    <row r="86" spans="1:14" x14ac:dyDescent="0.25">
      <c r="A86" s="32" t="s">
        <v>333</v>
      </c>
      <c r="B86" s="32" t="s">
        <v>340</v>
      </c>
      <c r="C86" s="32">
        <v>545788</v>
      </c>
      <c r="D86" s="33">
        <v>43919</v>
      </c>
      <c r="E86" s="33">
        <f t="shared" si="6"/>
        <v>43950</v>
      </c>
      <c r="F86" s="33">
        <v>43933</v>
      </c>
      <c r="G86" s="32" t="s">
        <v>252</v>
      </c>
      <c r="H86" s="32">
        <v>326543</v>
      </c>
      <c r="I86" s="32" t="s">
        <v>253</v>
      </c>
      <c r="J86" s="34">
        <v>446.16</v>
      </c>
      <c r="K86" s="33" t="str">
        <f t="shared" si="7"/>
        <v>Mar</v>
      </c>
      <c r="L86" s="31">
        <f t="shared" si="8"/>
        <v>29</v>
      </c>
      <c r="M86" s="31">
        <f>IF(F86&gt;E86,NETWORKDAYS(E86,F86,'NSW Holidays 2020'!$A$4:$A$15),0)</f>
        <v>0</v>
      </c>
      <c r="N86" s="30">
        <f t="shared" si="5"/>
        <v>0</v>
      </c>
    </row>
    <row r="87" spans="1:14" x14ac:dyDescent="0.25">
      <c r="A87" s="32" t="s">
        <v>334</v>
      </c>
      <c r="B87" s="32" t="s">
        <v>340</v>
      </c>
      <c r="C87" s="32">
        <v>545789</v>
      </c>
      <c r="D87" s="33">
        <v>43898</v>
      </c>
      <c r="E87" s="33">
        <f t="shared" si="6"/>
        <v>43929</v>
      </c>
      <c r="F87" s="33">
        <v>43941</v>
      </c>
      <c r="G87" s="32" t="s">
        <v>252</v>
      </c>
      <c r="H87" s="32">
        <v>338553</v>
      </c>
      <c r="I87" s="32" t="s">
        <v>253</v>
      </c>
      <c r="J87" s="34">
        <v>1032.24</v>
      </c>
      <c r="K87" s="33" t="str">
        <f t="shared" si="7"/>
        <v>Mar</v>
      </c>
      <c r="L87" s="31">
        <f t="shared" si="8"/>
        <v>8</v>
      </c>
      <c r="M87" s="31">
        <f>IF(F87&gt;E87,NETWORKDAYS(E87,F87,'NSW Holidays 2020'!$A$4:$A$15),0)</f>
        <v>7</v>
      </c>
      <c r="N87" s="30">
        <f t="shared" si="5"/>
        <v>40.012447999999999</v>
      </c>
    </row>
    <row r="88" spans="1:14" x14ac:dyDescent="0.25">
      <c r="A88" s="32" t="s">
        <v>335</v>
      </c>
      <c r="B88" s="32" t="s">
        <v>340</v>
      </c>
      <c r="C88" s="32">
        <v>545790</v>
      </c>
      <c r="D88" s="33">
        <v>43915</v>
      </c>
      <c r="E88" s="33">
        <f t="shared" si="6"/>
        <v>43948</v>
      </c>
      <c r="F88" s="33">
        <v>43933</v>
      </c>
      <c r="G88" s="32" t="s">
        <v>250</v>
      </c>
      <c r="H88" s="32">
        <v>213342</v>
      </c>
      <c r="I88" s="32" t="s">
        <v>251</v>
      </c>
      <c r="J88" s="34">
        <v>533.28</v>
      </c>
      <c r="K88" s="33" t="str">
        <f t="shared" si="7"/>
        <v>Mar</v>
      </c>
      <c r="L88" s="31">
        <f t="shared" si="8"/>
        <v>25</v>
      </c>
      <c r="M88" s="31">
        <f>IF(F88&gt;E88,NETWORKDAYS(E88,F88,'NSW Holidays 2020'!$A$4:$A$15),0)</f>
        <v>0</v>
      </c>
      <c r="N88" s="30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dataValidations count="1">
    <dataValidation type="list" allowBlank="1" showInputMessage="1" showErrorMessage="1" sqref="K2" xr:uid="{8759BCC1-CF68-4F78-960A-41371A2DDE6F}">
      <formula1>Locations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sheetPr>
    <tabColor rgb="FF92D050"/>
  </sheetPr>
  <dimension ref="A1:F10"/>
  <sheetViews>
    <sheetView zoomScale="170" zoomScaleNormal="170" workbookViewId="0">
      <selection activeCell="B10" activeCellId="6" sqref="B3:B5 B8 B9 C9 C8 C10 B10"/>
    </sheetView>
  </sheetViews>
  <sheetFormatPr defaultRowHeight="15" x14ac:dyDescent="0.25"/>
  <cols>
    <col min="1" max="1" width="22.42578125" customWidth="1"/>
    <col min="2" max="3" width="19.42578125" customWidth="1"/>
  </cols>
  <sheetData>
    <row r="1" spans="1:6" ht="20.25" thickBot="1" x14ac:dyDescent="0.35">
      <c r="A1" s="12" t="s">
        <v>346</v>
      </c>
      <c r="B1" s="12"/>
      <c r="C1" s="12"/>
    </row>
    <row r="2" spans="1:6" ht="15.75" thickTop="1" x14ac:dyDescent="0.25"/>
    <row r="3" spans="1:6" x14ac:dyDescent="0.25">
      <c r="A3" t="s">
        <v>347</v>
      </c>
      <c r="B3" s="37">
        <f>SUM('Supplier Invoice Statement'!Q2:Q85)</f>
        <v>48282.62999999999</v>
      </c>
    </row>
    <row r="4" spans="1:6" x14ac:dyDescent="0.25">
      <c r="A4" t="s">
        <v>397</v>
      </c>
      <c r="B4" s="37">
        <f>SUM(Amount_Paid)</f>
        <v>45711.929999999993</v>
      </c>
    </row>
    <row r="5" spans="1:6" x14ac:dyDescent="0.25">
      <c r="A5" t="s">
        <v>348</v>
      </c>
      <c r="B5" s="37">
        <f>B3-B4</f>
        <v>2570.6999999999971</v>
      </c>
    </row>
    <row r="7" spans="1:6" x14ac:dyDescent="0.25">
      <c r="A7" s="6" t="s">
        <v>396</v>
      </c>
      <c r="B7" s="11" t="s">
        <v>349</v>
      </c>
      <c r="C7" s="11" t="s">
        <v>350</v>
      </c>
    </row>
    <row r="8" spans="1:6" x14ac:dyDescent="0.25">
      <c r="A8" t="s">
        <v>251</v>
      </c>
      <c r="B8" s="36">
        <f>COUNTIFS(Location,A8)</f>
        <v>40</v>
      </c>
      <c r="C8" s="38">
        <f>SUMIFS(Amount_Paid,Location,A8)</f>
        <v>24082.739999999998</v>
      </c>
      <c r="F8">
        <f>COUNTA(A8:A18)</f>
        <v>3</v>
      </c>
    </row>
    <row r="9" spans="1:6" x14ac:dyDescent="0.25">
      <c r="A9" t="s">
        <v>253</v>
      </c>
      <c r="B9" s="36">
        <f>COUNTIFS(Location,A9)</f>
        <v>44</v>
      </c>
      <c r="C9" s="38">
        <f>SUMIFS(Amount_Paid,Location,A9)</f>
        <v>21629.190000000006</v>
      </c>
    </row>
    <row r="10" spans="1:6" x14ac:dyDescent="0.25">
      <c r="A10" t="s">
        <v>398</v>
      </c>
      <c r="B10" s="36"/>
      <c r="C1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5" x14ac:dyDescent="0.25"/>
  <cols>
    <col min="1" max="1" width="13.28515625" style="20" customWidth="1"/>
    <col min="2" max="2" width="9" style="7"/>
    <col min="3" max="3" width="24.5703125" customWidth="1"/>
  </cols>
  <sheetData>
    <row r="1" spans="1:3" ht="20.25" thickBot="1" x14ac:dyDescent="0.35">
      <c r="A1" s="27" t="s">
        <v>376</v>
      </c>
      <c r="B1" s="27"/>
      <c r="C1" s="27"/>
    </row>
    <row r="2" spans="1:3" ht="15.75" thickTop="1" x14ac:dyDescent="0.25"/>
    <row r="3" spans="1:3" x14ac:dyDescent="0.25">
      <c r="A3" s="24" t="s">
        <v>361</v>
      </c>
      <c r="B3" s="25" t="s">
        <v>362</v>
      </c>
      <c r="C3" s="26" t="s">
        <v>363</v>
      </c>
    </row>
    <row r="4" spans="1:3" x14ac:dyDescent="0.25">
      <c r="A4" s="20">
        <v>43831</v>
      </c>
      <c r="B4" s="7" t="str">
        <f>TEXT(A4,"ddd")</f>
        <v>Wed</v>
      </c>
      <c r="C4" t="s">
        <v>364</v>
      </c>
    </row>
    <row r="5" spans="1:3" x14ac:dyDescent="0.25">
      <c r="A5" s="20">
        <v>43857</v>
      </c>
      <c r="B5" s="7" t="str">
        <f t="shared" ref="B5:B15" si="0">TEXT(A5,"ddd")</f>
        <v>Mon</v>
      </c>
      <c r="C5" t="s">
        <v>365</v>
      </c>
    </row>
    <row r="6" spans="1:3" x14ac:dyDescent="0.25">
      <c r="A6" s="20">
        <v>43931</v>
      </c>
      <c r="B6" s="7" t="str">
        <f t="shared" si="0"/>
        <v>Fri</v>
      </c>
      <c r="C6" t="s">
        <v>367</v>
      </c>
    </row>
    <row r="7" spans="1:3" x14ac:dyDescent="0.25">
      <c r="A7" s="20">
        <v>43932</v>
      </c>
      <c r="B7" s="7" t="str">
        <f t="shared" si="0"/>
        <v>Sat</v>
      </c>
      <c r="C7" t="s">
        <v>368</v>
      </c>
    </row>
    <row r="8" spans="1:3" x14ac:dyDescent="0.25">
      <c r="A8" s="20">
        <v>43933</v>
      </c>
      <c r="B8" s="7" t="str">
        <f t="shared" si="0"/>
        <v>Sun</v>
      </c>
      <c r="C8" t="s">
        <v>369</v>
      </c>
    </row>
    <row r="9" spans="1:3" x14ac:dyDescent="0.25">
      <c r="A9" s="20">
        <v>43934</v>
      </c>
      <c r="B9" s="7" t="str">
        <f t="shared" si="0"/>
        <v>Mon</v>
      </c>
      <c r="C9" t="s">
        <v>370</v>
      </c>
    </row>
    <row r="10" spans="1:3" x14ac:dyDescent="0.25">
      <c r="A10" s="20">
        <v>43946</v>
      </c>
      <c r="B10" s="7" t="str">
        <f t="shared" si="0"/>
        <v>Sat</v>
      </c>
      <c r="C10" t="s">
        <v>371</v>
      </c>
    </row>
    <row r="11" spans="1:3" x14ac:dyDescent="0.25">
      <c r="A11" s="20">
        <v>43990</v>
      </c>
      <c r="B11" s="7" t="str">
        <f t="shared" si="0"/>
        <v>Mon</v>
      </c>
      <c r="C11" t="s">
        <v>372</v>
      </c>
    </row>
    <row r="12" spans="1:3" x14ac:dyDescent="0.25">
      <c r="A12" s="20">
        <v>44109</v>
      </c>
      <c r="B12" s="7" t="str">
        <f t="shared" si="0"/>
        <v>Mon</v>
      </c>
      <c r="C12" t="s">
        <v>366</v>
      </c>
    </row>
    <row r="13" spans="1:3" x14ac:dyDescent="0.25">
      <c r="A13" s="20">
        <v>44190</v>
      </c>
      <c r="B13" s="7" t="str">
        <f t="shared" si="0"/>
        <v>Fri</v>
      </c>
      <c r="C13" t="s">
        <v>373</v>
      </c>
    </row>
    <row r="14" spans="1:3" x14ac:dyDescent="0.25">
      <c r="A14" s="20">
        <v>44191</v>
      </c>
      <c r="B14" s="7" t="str">
        <f t="shared" si="0"/>
        <v>Sat</v>
      </c>
      <c r="C14" t="s">
        <v>374</v>
      </c>
    </row>
    <row r="15" spans="1:3" x14ac:dyDescent="0.25">
      <c r="A15" s="20">
        <v>44193</v>
      </c>
      <c r="B15" s="7" t="str">
        <f t="shared" si="0"/>
        <v>Mon</v>
      </c>
      <c r="C15" t="s">
        <v>375</v>
      </c>
    </row>
    <row r="19" spans="1:3" x14ac:dyDescent="0.25">
      <c r="A19" t="s">
        <v>392</v>
      </c>
      <c r="B19"/>
    </row>
    <row r="20" spans="1:3" x14ac:dyDescent="0.25">
      <c r="A20" s="26" t="s">
        <v>393</v>
      </c>
      <c r="B20" s="26" t="s">
        <v>394</v>
      </c>
      <c r="C20" s="26"/>
    </row>
    <row r="21" spans="1:3" x14ac:dyDescent="0.25">
      <c r="A21" t="s">
        <v>377</v>
      </c>
      <c r="B21" t="s">
        <v>378</v>
      </c>
    </row>
    <row r="22" spans="1:3" x14ac:dyDescent="0.25">
      <c r="A22">
        <v>2</v>
      </c>
      <c r="B22" t="s">
        <v>379</v>
      </c>
    </row>
    <row r="23" spans="1:3" x14ac:dyDescent="0.25">
      <c r="A23">
        <v>3</v>
      </c>
      <c r="B23" t="s">
        <v>380</v>
      </c>
    </row>
    <row r="24" spans="1:3" x14ac:dyDescent="0.25">
      <c r="A24">
        <v>4</v>
      </c>
      <c r="B24" t="s">
        <v>381</v>
      </c>
    </row>
    <row r="25" spans="1:3" x14ac:dyDescent="0.25">
      <c r="A25">
        <v>5</v>
      </c>
      <c r="B25" t="s">
        <v>382</v>
      </c>
    </row>
    <row r="26" spans="1:3" x14ac:dyDescent="0.25">
      <c r="A26">
        <v>6</v>
      </c>
      <c r="B26" t="s">
        <v>383</v>
      </c>
    </row>
    <row r="27" spans="1:3" x14ac:dyDescent="0.25">
      <c r="A27">
        <v>7</v>
      </c>
      <c r="B27" t="s">
        <v>384</v>
      </c>
    </row>
    <row r="28" spans="1:3" x14ac:dyDescent="0.25">
      <c r="A28">
        <v>11</v>
      </c>
      <c r="B28" t="s">
        <v>385</v>
      </c>
    </row>
    <row r="29" spans="1:3" x14ac:dyDescent="0.25">
      <c r="A29">
        <v>12</v>
      </c>
      <c r="B29" t="s">
        <v>386</v>
      </c>
    </row>
    <row r="30" spans="1:3" x14ac:dyDescent="0.25">
      <c r="A30">
        <v>13</v>
      </c>
      <c r="B30" t="s">
        <v>387</v>
      </c>
    </row>
    <row r="31" spans="1:3" x14ac:dyDescent="0.25">
      <c r="A31">
        <v>14</v>
      </c>
      <c r="B31" t="s">
        <v>388</v>
      </c>
    </row>
    <row r="32" spans="1:3" x14ac:dyDescent="0.25">
      <c r="A32">
        <v>15</v>
      </c>
      <c r="B32" t="s">
        <v>389</v>
      </c>
    </row>
    <row r="33" spans="1:2" x14ac:dyDescent="0.25">
      <c r="A33">
        <v>16</v>
      </c>
      <c r="B33" t="s">
        <v>390</v>
      </c>
    </row>
    <row r="34" spans="1:2" x14ac:dyDescent="0.25">
      <c r="A34">
        <v>17</v>
      </c>
      <c r="B34" t="s">
        <v>391</v>
      </c>
    </row>
    <row r="35" spans="1:2" x14ac:dyDescent="0.25">
      <c r="A35" s="20" t="s">
        <v>395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Supplier Invoice Statement</vt:lpstr>
      <vt:lpstr>MC Invoice Report Before</vt:lpstr>
      <vt:lpstr>Recon Analysis Before</vt:lpstr>
      <vt:lpstr>MC Invoice Report After</vt:lpstr>
      <vt:lpstr>Recon Analysis After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efran himel</cp:lastModifiedBy>
  <dcterms:created xsi:type="dcterms:W3CDTF">2019-12-02T06:01:41Z</dcterms:created>
  <dcterms:modified xsi:type="dcterms:W3CDTF">2021-02-11T05:25:03Z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9223b7c7-73bc-4ba8-86b1-3135cc3017b8</vt:lpwstr>
  </property>
</Properties>
</file>