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G6" authorId="0">
      <text>
        <r>
          <rPr>
            <b/>
            <sz val="9"/>
            <rFont val="宋体"/>
            <charset val="134"/>
          </rPr>
          <t>包括加班工资、其它补贴等。</t>
        </r>
      </text>
    </comment>
  </commentList>
</comments>
</file>

<file path=xl/sharedStrings.xml><?xml version="1.0" encoding="utf-8"?>
<sst xmlns="http://schemas.openxmlformats.org/spreadsheetml/2006/main" count="20">
  <si>
    <t>版权所有：北京未名潮管理顾问有限公司
全套手册由未名潮、创业邦共同策划出品</t>
  </si>
  <si>
    <t>员工工资表</t>
  </si>
  <si>
    <t>说明：1.此员工工资表，主要突出了按出勤天数计算的方式。2.其中的工资标准，主要由基本工资、津贴、奖金三部分组成，且各部分所占比列分别为40%、30%、30%。在使用本表格时，企业应该根据实际情况对其所占比例进行调整。3.而实发工资，则是由标准工资与其它应发费用的总额再扣除应减部分所得金额。（本表格可直接用来制作个人工资单，且内含自动计算公式，非常实用、方便）</t>
  </si>
  <si>
    <t>月份：</t>
  </si>
  <si>
    <t>工资标准</t>
  </si>
  <si>
    <t>应减</t>
  </si>
  <si>
    <t>签名</t>
  </si>
  <si>
    <t>姓名</t>
  </si>
  <si>
    <t>基本工资</t>
  </si>
  <si>
    <t>津贴</t>
  </si>
  <si>
    <t>奖金（浮动）</t>
  </si>
  <si>
    <t>实际出勤天数</t>
  </si>
  <si>
    <t>其它应发</t>
  </si>
  <si>
    <t>所得税</t>
  </si>
  <si>
    <t>保险</t>
  </si>
  <si>
    <t>其它（如浮动扣除）</t>
  </si>
  <si>
    <t>本月实发</t>
  </si>
  <si>
    <t>***</t>
  </si>
  <si>
    <t>合计</t>
  </si>
  <si>
    <t xml:space="preserve">审核：                      财务部负责人：                     会计：                      人力资源部负责人：                       薪酬专员：        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</si>
</sst>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4" formatCode="_ &quot;￥&quot;* #,##0.00_ ;_ &quot;￥&quot;* \-#,##0.00_ ;_ &quot;￥&quot;* &quot;-&quot;??_ ;_ @_ "/>
    <numFmt numFmtId="7" formatCode="&quot;￥&quot;#,##0.00;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_ "/>
    <numFmt numFmtId="177" formatCode="#,##0.00_ "/>
    <numFmt numFmtId="178" formatCode="0.00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1"/>
      <color theme="1"/>
      <name val="仿宋"/>
      <charset val="134"/>
    </font>
    <font>
      <b/>
      <sz val="20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9" borderId="2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1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28" borderId="25" applyNumberFormat="0" applyAlignment="0" applyProtection="0">
      <alignment vertical="center"/>
    </xf>
    <xf numFmtId="0" fontId="27" fillId="28" borderId="20" applyNumberFormat="0" applyAlignment="0" applyProtection="0">
      <alignment vertical="center"/>
    </xf>
    <xf numFmtId="0" fontId="26" fillId="29" borderId="26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177" fontId="2" fillId="3" borderId="0" xfId="0" applyNumberFormat="1" applyFont="1" applyFill="1" applyBorder="1" applyAlignment="1"/>
    <xf numFmtId="0" fontId="7" fillId="0" borderId="2" xfId="0" applyFont="1" applyFill="1" applyBorder="1" applyAlignment="1"/>
    <xf numFmtId="177" fontId="7" fillId="0" borderId="3" xfId="0" applyNumberFormat="1" applyFont="1" applyFill="1" applyBorder="1" applyAlignment="1"/>
    <xf numFmtId="177" fontId="8" fillId="4" borderId="4" xfId="0" applyNumberFormat="1" applyFont="1" applyFill="1" applyBorder="1" applyAlignment="1">
      <alignment horizontal="center"/>
    </xf>
    <xf numFmtId="177" fontId="8" fillId="4" borderId="5" xfId="0" applyNumberFormat="1" applyFont="1" applyFill="1" applyBorder="1" applyAlignment="1">
      <alignment horizontal="center"/>
    </xf>
    <xf numFmtId="177" fontId="8" fillId="4" borderId="6" xfId="0" applyNumberFormat="1" applyFont="1" applyFill="1" applyBorder="1" applyAlignment="1">
      <alignment horizontal="center"/>
    </xf>
    <xf numFmtId="177" fontId="8" fillId="5" borderId="3" xfId="0" applyNumberFormat="1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77" fontId="8" fillId="6" borderId="8" xfId="0" applyNumberFormat="1" applyFont="1" applyFill="1" applyBorder="1" applyAlignment="1">
      <alignment horizontal="center"/>
    </xf>
    <xf numFmtId="177" fontId="7" fillId="4" borderId="8" xfId="0" applyNumberFormat="1" applyFont="1" applyFill="1" applyBorder="1" applyAlignment="1">
      <alignment horizontal="center"/>
    </xf>
    <xf numFmtId="176" fontId="7" fillId="6" borderId="8" xfId="0" applyNumberFormat="1" applyFont="1" applyFill="1" applyBorder="1" applyAlignment="1">
      <alignment horizontal="center"/>
    </xf>
    <xf numFmtId="177" fontId="7" fillId="6" borderId="8" xfId="0" applyNumberFormat="1" applyFont="1" applyFill="1" applyBorder="1" applyAlignment="1">
      <alignment horizontal="center"/>
    </xf>
    <xf numFmtId="177" fontId="7" fillId="5" borderId="8" xfId="0" applyNumberFormat="1" applyFont="1" applyFill="1" applyBorder="1" applyAlignment="1">
      <alignment horizontal="center"/>
    </xf>
    <xf numFmtId="0" fontId="9" fillId="0" borderId="9" xfId="0" applyFont="1" applyFill="1" applyBorder="1" applyAlignment="1"/>
    <xf numFmtId="7" fontId="9" fillId="0" borderId="10" xfId="0" applyNumberFormat="1" applyFont="1" applyFill="1" applyBorder="1" applyAlignment="1">
      <alignment horizontal="center"/>
    </xf>
    <xf numFmtId="178" fontId="9" fillId="0" borderId="10" xfId="0" applyNumberFormat="1" applyFont="1" applyFill="1" applyBorder="1" applyAlignment="1">
      <alignment horizontal="center"/>
    </xf>
    <xf numFmtId="0" fontId="9" fillId="0" borderId="11" xfId="0" applyFont="1" applyFill="1" applyBorder="1" applyAlignment="1"/>
    <xf numFmtId="7" fontId="9" fillId="0" borderId="12" xfId="0" applyNumberFormat="1" applyFont="1" applyFill="1" applyBorder="1" applyAlignment="1">
      <alignment horizontal="center"/>
    </xf>
    <xf numFmtId="0" fontId="8" fillId="7" borderId="7" xfId="0" applyFont="1" applyFill="1" applyBorder="1" applyAlignment="1"/>
    <xf numFmtId="7" fontId="8" fillId="7" borderId="13" xfId="0" applyNumberFormat="1" applyFont="1" applyFill="1" applyBorder="1" applyAlignment="1">
      <alignment horizontal="center"/>
    </xf>
    <xf numFmtId="178" fontId="8" fillId="7" borderId="13" xfId="0" applyNumberFormat="1" applyFont="1" applyFill="1" applyBorder="1" applyAlignment="1">
      <alignment horizontal="center"/>
    </xf>
    <xf numFmtId="177" fontId="9" fillId="0" borderId="1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>
      <alignment horizontal="right"/>
    </xf>
    <xf numFmtId="0" fontId="2" fillId="3" borderId="1" xfId="0" applyFont="1" applyFill="1" applyBorder="1" applyAlignment="1"/>
    <xf numFmtId="177" fontId="7" fillId="0" borderId="4" xfId="0" applyNumberFormat="1" applyFont="1" applyFill="1" applyBorder="1" applyAlignment="1"/>
    <xf numFmtId="0" fontId="7" fillId="0" borderId="14" xfId="0" applyFont="1" applyFill="1" applyBorder="1" applyAlignment="1">
      <alignment horizontal="center"/>
    </xf>
    <xf numFmtId="177" fontId="8" fillId="6" borderId="13" xfId="0" applyNumberFormat="1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7" fontId="9" fillId="0" borderId="16" xfId="0" applyNumberFormat="1" applyFont="1" applyFill="1" applyBorder="1" applyAlignment="1">
      <alignment horizontal="center"/>
    </xf>
    <xf numFmtId="0" fontId="9" fillId="0" borderId="17" xfId="0" applyFont="1" applyFill="1" applyBorder="1" applyAlignment="1"/>
    <xf numFmtId="0" fontId="9" fillId="0" borderId="18" xfId="0" applyFont="1" applyFill="1" applyBorder="1" applyAlignment="1"/>
    <xf numFmtId="0" fontId="8" fillId="7" borderId="1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830580</xdr:colOff>
      <xdr:row>0</xdr:row>
      <xdr:rowOff>54610</xdr:rowOff>
    </xdr:from>
    <xdr:to>
      <xdr:col>4</xdr:col>
      <xdr:colOff>278765</xdr:colOff>
      <xdr:row>0</xdr:row>
      <xdr:rowOff>574040</xdr:rowOff>
    </xdr:to>
    <xdr:pic>
      <xdr:nvPicPr>
        <xdr:cNvPr id="4" name="图片 3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35580" y="54610"/>
          <a:ext cx="1414145" cy="519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377825</xdr:colOff>
      <xdr:row>0</xdr:row>
      <xdr:rowOff>45720</xdr:rowOff>
    </xdr:from>
    <xdr:to>
      <xdr:col>5</xdr:col>
      <xdr:colOff>448310</xdr:colOff>
      <xdr:row>0</xdr:row>
      <xdr:rowOff>587375</xdr:rowOff>
    </xdr:to>
    <xdr:pic>
      <xdr:nvPicPr>
        <xdr:cNvPr id="5" name="图片 4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48785" y="45720"/>
          <a:ext cx="992505" cy="5416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showGridLines="0" tabSelected="1" workbookViewId="0">
      <selection activeCell="M3" sqref="M3"/>
    </sheetView>
  </sheetViews>
  <sheetFormatPr defaultColWidth="9.77777777777778" defaultRowHeight="17.4"/>
  <cols>
    <col min="1" max="1" width="12.2222222222222" style="3" customWidth="1"/>
    <col min="2" max="3" width="15.5555555555556" style="4" customWidth="1"/>
    <col min="4" max="4" width="13.1111111111111" style="4" customWidth="1"/>
    <col min="5" max="5" width="13.4444444444444" style="4" customWidth="1"/>
    <col min="6" max="6" width="13.7777777777778" style="5" customWidth="1"/>
    <col min="7" max="7" width="12.7777777777778" style="4" customWidth="1"/>
    <col min="8" max="8" width="12.3333333333333" style="4" customWidth="1"/>
    <col min="9" max="9" width="12.7777777777778" style="4" customWidth="1"/>
    <col min="10" max="10" width="16.8888888888889" style="4" customWidth="1"/>
    <col min="11" max="11" width="15.5555555555556" style="4" customWidth="1"/>
    <col min="12" max="12" width="15.5555555555556" style="3" customWidth="1"/>
    <col min="13" max="32" width="10" style="1"/>
    <col min="33" max="16384" width="9.77777777777778" style="1"/>
  </cols>
  <sheetData>
    <row r="1" ht="50" customHeight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="1" customFormat="1" ht="33" customHeight="1" spans="1:1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32"/>
    </row>
    <row r="3" s="1" customFormat="1" ht="55" customHeight="1" spans="1:1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="1" customFormat="1" ht="20" customHeight="1" spans="1:12">
      <c r="A4" s="9"/>
      <c r="B4" s="9"/>
      <c r="C4" s="9"/>
      <c r="D4" s="9"/>
      <c r="E4" s="9"/>
      <c r="F4" s="9"/>
      <c r="G4" s="10"/>
      <c r="H4" s="10"/>
      <c r="I4" s="10"/>
      <c r="J4" s="10"/>
      <c r="K4" s="33" t="s">
        <v>3</v>
      </c>
      <c r="L4" s="34"/>
    </row>
    <row r="5" s="1" customFormat="1" ht="24.75" customHeight="1" spans="1:12">
      <c r="A5" s="11"/>
      <c r="B5" s="12"/>
      <c r="C5" s="13" t="s">
        <v>4</v>
      </c>
      <c r="D5" s="14"/>
      <c r="E5" s="14"/>
      <c r="F5" s="14"/>
      <c r="G5" s="15"/>
      <c r="H5" s="16" t="s">
        <v>5</v>
      </c>
      <c r="I5" s="16"/>
      <c r="J5" s="16"/>
      <c r="K5" s="35"/>
      <c r="L5" s="36" t="s">
        <v>6</v>
      </c>
    </row>
    <row r="6" s="2" customFormat="1" ht="24.75" customHeight="1" spans="1:12">
      <c r="A6" s="17" t="s">
        <v>7</v>
      </c>
      <c r="B6" s="18" t="s">
        <v>4</v>
      </c>
      <c r="C6" s="19" t="s">
        <v>8</v>
      </c>
      <c r="D6" s="19" t="s">
        <v>9</v>
      </c>
      <c r="E6" s="19" t="s">
        <v>10</v>
      </c>
      <c r="F6" s="20" t="s">
        <v>11</v>
      </c>
      <c r="G6" s="21" t="s">
        <v>12</v>
      </c>
      <c r="H6" s="22" t="s">
        <v>13</v>
      </c>
      <c r="I6" s="22" t="s">
        <v>14</v>
      </c>
      <c r="J6" s="22" t="s">
        <v>15</v>
      </c>
      <c r="K6" s="37" t="s">
        <v>16</v>
      </c>
      <c r="L6" s="38"/>
    </row>
    <row r="7" s="1" customFormat="1" ht="24.75" customHeight="1" spans="1:12">
      <c r="A7" s="23" t="s">
        <v>17</v>
      </c>
      <c r="B7" s="24">
        <v>1500</v>
      </c>
      <c r="C7" s="24">
        <f t="shared" ref="C7:C18" si="0">B7*0.4</f>
        <v>600</v>
      </c>
      <c r="D7" s="24">
        <f t="shared" ref="D7:D18" si="1">B7*0.3</f>
        <v>450</v>
      </c>
      <c r="E7" s="24">
        <f t="shared" ref="E7:E18" si="2">B7*0.3</f>
        <v>450</v>
      </c>
      <c r="F7" s="25">
        <v>21.5</v>
      </c>
      <c r="G7" s="24">
        <v>0</v>
      </c>
      <c r="H7" s="24"/>
      <c r="I7" s="24"/>
      <c r="J7" s="24"/>
      <c r="K7" s="39">
        <f t="shared" ref="K7:K18" si="3">B7/21.5*F7+G7-H7-I7-J7</f>
        <v>1500</v>
      </c>
      <c r="L7" s="40"/>
    </row>
    <row r="8" s="1" customFormat="1" ht="24.75" customHeight="1" spans="1:12">
      <c r="A8" s="26"/>
      <c r="B8" s="24">
        <v>1501</v>
      </c>
      <c r="C8" s="24">
        <f t="shared" si="0"/>
        <v>600.4</v>
      </c>
      <c r="D8" s="24">
        <f t="shared" si="1"/>
        <v>450.3</v>
      </c>
      <c r="E8" s="24">
        <f t="shared" si="2"/>
        <v>450.3</v>
      </c>
      <c r="F8" s="25">
        <v>20</v>
      </c>
      <c r="G8" s="24">
        <v>0</v>
      </c>
      <c r="H8" s="24"/>
      <c r="I8" s="27"/>
      <c r="J8" s="27"/>
      <c r="K8" s="39">
        <f t="shared" si="3"/>
        <v>1396.27906976744</v>
      </c>
      <c r="L8" s="41"/>
    </row>
    <row r="9" s="1" customFormat="1" ht="24.75" customHeight="1" spans="1:12">
      <c r="A9" s="26"/>
      <c r="B9" s="24">
        <v>1502</v>
      </c>
      <c r="C9" s="24">
        <f t="shared" si="0"/>
        <v>600.8</v>
      </c>
      <c r="D9" s="24">
        <f t="shared" si="1"/>
        <v>450.6</v>
      </c>
      <c r="E9" s="24">
        <f t="shared" si="2"/>
        <v>450.6</v>
      </c>
      <c r="F9" s="25">
        <v>18</v>
      </c>
      <c r="G9" s="24">
        <v>0</v>
      </c>
      <c r="H9" s="24"/>
      <c r="I9" s="27"/>
      <c r="J9" s="27"/>
      <c r="K9" s="39">
        <f t="shared" si="3"/>
        <v>1257.48837209302</v>
      </c>
      <c r="L9" s="41"/>
    </row>
    <row r="10" s="1" customFormat="1" ht="24.75" customHeight="1" spans="1:12">
      <c r="A10" s="26"/>
      <c r="B10" s="24">
        <v>1503</v>
      </c>
      <c r="C10" s="24">
        <f t="shared" si="0"/>
        <v>601.2</v>
      </c>
      <c r="D10" s="24">
        <f t="shared" si="1"/>
        <v>450.9</v>
      </c>
      <c r="E10" s="24">
        <f t="shared" si="2"/>
        <v>450.9</v>
      </c>
      <c r="F10" s="25">
        <v>20</v>
      </c>
      <c r="G10" s="24">
        <v>0</v>
      </c>
      <c r="H10" s="24"/>
      <c r="I10" s="27"/>
      <c r="J10" s="27"/>
      <c r="K10" s="39">
        <f t="shared" si="3"/>
        <v>1398.13953488372</v>
      </c>
      <c r="L10" s="41"/>
    </row>
    <row r="11" s="1" customFormat="1" ht="24.75" customHeight="1" spans="1:12">
      <c r="A11" s="26"/>
      <c r="B11" s="24">
        <v>1504</v>
      </c>
      <c r="C11" s="24">
        <f t="shared" si="0"/>
        <v>601.6</v>
      </c>
      <c r="D11" s="24">
        <f t="shared" si="1"/>
        <v>451.2</v>
      </c>
      <c r="E11" s="24">
        <f t="shared" si="2"/>
        <v>451.2</v>
      </c>
      <c r="F11" s="25">
        <v>17</v>
      </c>
      <c r="G11" s="24">
        <v>0</v>
      </c>
      <c r="H11" s="27"/>
      <c r="I11" s="27"/>
      <c r="J11" s="27"/>
      <c r="K11" s="39">
        <f t="shared" si="3"/>
        <v>1189.20930232558</v>
      </c>
      <c r="L11" s="41"/>
    </row>
    <row r="12" s="1" customFormat="1" ht="24.75" customHeight="1" spans="1:12">
      <c r="A12" s="26"/>
      <c r="B12" s="24">
        <v>1505</v>
      </c>
      <c r="C12" s="24">
        <f t="shared" si="0"/>
        <v>602</v>
      </c>
      <c r="D12" s="24">
        <f t="shared" si="1"/>
        <v>451.5</v>
      </c>
      <c r="E12" s="24">
        <f t="shared" si="2"/>
        <v>451.5</v>
      </c>
      <c r="F12" s="25">
        <v>20</v>
      </c>
      <c r="G12" s="24">
        <v>0</v>
      </c>
      <c r="H12" s="27"/>
      <c r="I12" s="27"/>
      <c r="J12" s="27"/>
      <c r="K12" s="39">
        <f t="shared" si="3"/>
        <v>1400</v>
      </c>
      <c r="L12" s="41"/>
    </row>
    <row r="13" s="1" customFormat="1" ht="24.75" customHeight="1" spans="1:12">
      <c r="A13" s="26"/>
      <c r="B13" s="24">
        <v>1506</v>
      </c>
      <c r="C13" s="24">
        <f t="shared" si="0"/>
        <v>602.4</v>
      </c>
      <c r="D13" s="24">
        <f t="shared" si="1"/>
        <v>451.8</v>
      </c>
      <c r="E13" s="24">
        <f t="shared" si="2"/>
        <v>451.8</v>
      </c>
      <c r="F13" s="25">
        <v>19</v>
      </c>
      <c r="G13" s="24">
        <v>0</v>
      </c>
      <c r="H13" s="27"/>
      <c r="I13" s="27"/>
      <c r="J13" s="27"/>
      <c r="K13" s="39">
        <f t="shared" si="3"/>
        <v>1330.88372093023</v>
      </c>
      <c r="L13" s="41"/>
    </row>
    <row r="14" s="1" customFormat="1" ht="24.75" customHeight="1" spans="1:12">
      <c r="A14" s="26"/>
      <c r="B14" s="24">
        <v>1507</v>
      </c>
      <c r="C14" s="24">
        <f t="shared" si="0"/>
        <v>602.8</v>
      </c>
      <c r="D14" s="24">
        <f t="shared" si="1"/>
        <v>452.1</v>
      </c>
      <c r="E14" s="24">
        <f t="shared" si="2"/>
        <v>452.1</v>
      </c>
      <c r="F14" s="25">
        <v>19.5</v>
      </c>
      <c r="G14" s="24">
        <v>0</v>
      </c>
      <c r="H14" s="27"/>
      <c r="I14" s="27"/>
      <c r="J14" s="27"/>
      <c r="K14" s="39">
        <f t="shared" si="3"/>
        <v>1366.81395348837</v>
      </c>
      <c r="L14" s="41"/>
    </row>
    <row r="15" s="1" customFormat="1" ht="24.75" customHeight="1" spans="1:12">
      <c r="A15" s="26"/>
      <c r="B15" s="24">
        <v>1508</v>
      </c>
      <c r="C15" s="24">
        <f t="shared" si="0"/>
        <v>603.2</v>
      </c>
      <c r="D15" s="24">
        <f t="shared" si="1"/>
        <v>452.4</v>
      </c>
      <c r="E15" s="24">
        <f t="shared" si="2"/>
        <v>452.4</v>
      </c>
      <c r="F15" s="25">
        <v>21</v>
      </c>
      <c r="G15" s="24">
        <v>0</v>
      </c>
      <c r="H15" s="27"/>
      <c r="I15" s="27"/>
      <c r="J15" s="27"/>
      <c r="K15" s="39">
        <f t="shared" si="3"/>
        <v>1472.93023255814</v>
      </c>
      <c r="L15" s="41"/>
    </row>
    <row r="16" s="1" customFormat="1" ht="24.75" customHeight="1" spans="1:12">
      <c r="A16" s="26"/>
      <c r="B16" s="24">
        <v>1509</v>
      </c>
      <c r="C16" s="24">
        <f t="shared" si="0"/>
        <v>603.6</v>
      </c>
      <c r="D16" s="24">
        <f t="shared" si="1"/>
        <v>452.7</v>
      </c>
      <c r="E16" s="24">
        <f t="shared" si="2"/>
        <v>452.7</v>
      </c>
      <c r="F16" s="25">
        <v>19</v>
      </c>
      <c r="G16" s="24">
        <v>0</v>
      </c>
      <c r="H16" s="27"/>
      <c r="I16" s="27"/>
      <c r="J16" s="27"/>
      <c r="K16" s="39">
        <f t="shared" si="3"/>
        <v>1333.53488372093</v>
      </c>
      <c r="L16" s="41"/>
    </row>
    <row r="17" s="1" customFormat="1" ht="24.75" customHeight="1" spans="1:12">
      <c r="A17" s="26"/>
      <c r="B17" s="24">
        <v>1510</v>
      </c>
      <c r="C17" s="24">
        <f t="shared" si="0"/>
        <v>604</v>
      </c>
      <c r="D17" s="24">
        <f t="shared" si="1"/>
        <v>453</v>
      </c>
      <c r="E17" s="24">
        <f t="shared" si="2"/>
        <v>453</v>
      </c>
      <c r="F17" s="25">
        <v>18.5</v>
      </c>
      <c r="G17" s="24">
        <v>0</v>
      </c>
      <c r="H17" s="27"/>
      <c r="I17" s="27"/>
      <c r="J17" s="27"/>
      <c r="K17" s="39">
        <f t="shared" si="3"/>
        <v>1299.3023255814</v>
      </c>
      <c r="L17" s="41"/>
    </row>
    <row r="18" s="1" customFormat="1" ht="24.75" customHeight="1" spans="1:12">
      <c r="A18" s="26"/>
      <c r="B18" s="24">
        <v>1511</v>
      </c>
      <c r="C18" s="24">
        <f t="shared" si="0"/>
        <v>604.4</v>
      </c>
      <c r="D18" s="24">
        <f t="shared" si="1"/>
        <v>453.3</v>
      </c>
      <c r="E18" s="24">
        <f t="shared" si="2"/>
        <v>453.3</v>
      </c>
      <c r="F18" s="25">
        <v>21</v>
      </c>
      <c r="G18" s="24">
        <v>0</v>
      </c>
      <c r="H18" s="27"/>
      <c r="I18" s="27"/>
      <c r="J18" s="27"/>
      <c r="K18" s="39">
        <f t="shared" si="3"/>
        <v>1475.86046511628</v>
      </c>
      <c r="L18" s="41"/>
    </row>
    <row r="19" s="1" customFormat="1" ht="24.75" customHeight="1" spans="1:12">
      <c r="A19" s="28" t="s">
        <v>18</v>
      </c>
      <c r="B19" s="29">
        <f t="shared" ref="B19:K19" si="4">SUM(B7:B18)</f>
        <v>18066</v>
      </c>
      <c r="C19" s="29">
        <f t="shared" si="4"/>
        <v>7226.4</v>
      </c>
      <c r="D19" s="29">
        <f t="shared" si="4"/>
        <v>5419.8</v>
      </c>
      <c r="E19" s="29">
        <f t="shared" si="4"/>
        <v>5419.8</v>
      </c>
      <c r="F19" s="30">
        <f t="shared" si="4"/>
        <v>234.5</v>
      </c>
      <c r="G19" s="29">
        <f t="shared" si="4"/>
        <v>0</v>
      </c>
      <c r="H19" s="29">
        <f t="shared" si="4"/>
        <v>0</v>
      </c>
      <c r="I19" s="29">
        <f t="shared" si="4"/>
        <v>0</v>
      </c>
      <c r="J19" s="29">
        <f t="shared" si="4"/>
        <v>0</v>
      </c>
      <c r="K19" s="29">
        <f t="shared" si="4"/>
        <v>16420.4418604651</v>
      </c>
      <c r="L19" s="42"/>
    </row>
    <row r="20" s="1" customFormat="1" ht="31" customHeight="1" spans="1:12">
      <c r="A20" s="31" t="s">
        <v>19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</sheetData>
  <mergeCells count="6">
    <mergeCell ref="A1:L1"/>
    <mergeCell ref="A2:L2"/>
    <mergeCell ref="A3:L3"/>
    <mergeCell ref="C5:G5"/>
    <mergeCell ref="H5:J5"/>
    <mergeCell ref="A20:L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2017-07-23T02:56:01Z</dcterms:created>
  <dcterms:modified xsi:type="dcterms:W3CDTF">2017-07-23T03:03:48Z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